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2\ผลการดำเนินงาน Planfin 2562\"/>
    </mc:Choice>
  </mc:AlternateContent>
  <xr:revisionPtr revIDLastSave="0" documentId="13_ncr:1_{41046DAC-8EB6-4FC3-AB0F-410CCBE53A7C}" xr6:coauthVersionLast="43" xr6:coauthVersionMax="43" xr10:uidLastSave="{00000000-0000-0000-0000-000000000000}"/>
  <bookViews>
    <workbookView xWindow="-120" yWindow="-120" windowWidth="29040" windowHeight="15840" tabRatio="784" activeTab="8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2" sheetId="32" r:id="rId11"/>
    <sheet name="ผลการดำเนินงาน Planfin 62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Planfin62'!$A$3:$CC$788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Planfin62'!$B:$G,'ผูกสูตร Planfin62'!$3:$5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2" l="1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0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38" i="1"/>
  <c r="J39" i="1"/>
  <c r="J40" i="1"/>
  <c r="F45" i="12" l="1"/>
  <c r="F11" i="12"/>
  <c r="F44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I45" i="9"/>
  <c r="I44" i="9"/>
  <c r="I45" i="8"/>
  <c r="I44" i="8"/>
  <c r="I45" i="7"/>
  <c r="I44" i="7"/>
  <c r="I45" i="6"/>
  <c r="I44" i="6"/>
  <c r="I45" i="5"/>
  <c r="I44" i="5"/>
  <c r="I45" i="4"/>
  <c r="I44" i="4"/>
  <c r="I45" i="3"/>
  <c r="I44" i="3"/>
  <c r="I45" i="2"/>
  <c r="I44" i="2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42" i="2"/>
  <c r="I41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5" i="1"/>
  <c r="I44" i="1"/>
  <c r="I42" i="1"/>
  <c r="I41" i="1"/>
  <c r="I24" i="1"/>
  <c r="I23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2" i="1"/>
  <c r="I21" i="1"/>
  <c r="I20" i="1"/>
  <c r="I19" i="1"/>
  <c r="I18" i="1"/>
  <c r="I17" i="1"/>
  <c r="I16" i="1"/>
  <c r="I15" i="1"/>
  <c r="I14" i="1"/>
  <c r="I13" i="1"/>
  <c r="I12" i="1"/>
  <c r="I11" i="1"/>
  <c r="CA787" i="32" l="1"/>
  <c r="BO787" i="32"/>
  <c r="BC787" i="32"/>
  <c r="AQ787" i="32"/>
  <c r="AE787" i="32"/>
  <c r="S787" i="32"/>
  <c r="CC786" i="32"/>
  <c r="CC785" i="32"/>
  <c r="CC784" i="32"/>
  <c r="CB783" i="32"/>
  <c r="CA783" i="32"/>
  <c r="BZ783" i="32"/>
  <c r="BY783" i="32"/>
  <c r="BX783" i="32"/>
  <c r="BW783" i="32"/>
  <c r="BV783" i="32"/>
  <c r="BU783" i="32"/>
  <c r="BT783" i="32"/>
  <c r="BS783" i="32"/>
  <c r="BR783" i="32"/>
  <c r="BQ783" i="32"/>
  <c r="BP783" i="32"/>
  <c r="BO783" i="32"/>
  <c r="BN783" i="32"/>
  <c r="BM783" i="32"/>
  <c r="BL783" i="32"/>
  <c r="BK783" i="32"/>
  <c r="BJ783" i="32"/>
  <c r="BI783" i="32"/>
  <c r="BH783" i="32"/>
  <c r="BG783" i="32"/>
  <c r="BF783" i="32"/>
  <c r="BE783" i="32"/>
  <c r="BD783" i="32"/>
  <c r="BC783" i="32"/>
  <c r="BB783" i="32"/>
  <c r="BA783" i="32"/>
  <c r="AZ783" i="32"/>
  <c r="AY783" i="32"/>
  <c r="AX783" i="32"/>
  <c r="AW783" i="32"/>
  <c r="AV783" i="32"/>
  <c r="AU783" i="32"/>
  <c r="AT783" i="32"/>
  <c r="AS783" i="32"/>
  <c r="AR783" i="32"/>
  <c r="AQ783" i="32"/>
  <c r="AP783" i="32"/>
  <c r="AO783" i="32"/>
  <c r="AN783" i="32"/>
  <c r="AM783" i="32"/>
  <c r="AL783" i="32"/>
  <c r="AK783" i="32"/>
  <c r="AJ783" i="32"/>
  <c r="AI783" i="32"/>
  <c r="AH783" i="32"/>
  <c r="AG783" i="32"/>
  <c r="AF783" i="32"/>
  <c r="AE783" i="32"/>
  <c r="AD783" i="32"/>
  <c r="AC783" i="32"/>
  <c r="AB783" i="32"/>
  <c r="AA783" i="32"/>
  <c r="Z783" i="32"/>
  <c r="Y783" i="32"/>
  <c r="X783" i="32"/>
  <c r="W783" i="32"/>
  <c r="V783" i="32"/>
  <c r="U783" i="32"/>
  <c r="T783" i="32"/>
  <c r="S783" i="32"/>
  <c r="R783" i="32"/>
  <c r="Q783" i="32"/>
  <c r="P783" i="32"/>
  <c r="O783" i="32"/>
  <c r="N783" i="32"/>
  <c r="M783" i="32"/>
  <c r="L783" i="32"/>
  <c r="K783" i="32"/>
  <c r="J783" i="32"/>
  <c r="I783" i="32"/>
  <c r="H783" i="32"/>
  <c r="CC783" i="32" s="1"/>
  <c r="CB782" i="32"/>
  <c r="CA782" i="32"/>
  <c r="BZ782" i="32"/>
  <c r="BY782" i="32"/>
  <c r="BX782" i="32"/>
  <c r="BW782" i="32"/>
  <c r="BV782" i="32"/>
  <c r="BU782" i="32"/>
  <c r="BT782" i="32"/>
  <c r="BS782" i="32"/>
  <c r="BR782" i="32"/>
  <c r="BQ782" i="32"/>
  <c r="BP782" i="32"/>
  <c r="BO782" i="32"/>
  <c r="BN782" i="32"/>
  <c r="BM782" i="32"/>
  <c r="BL782" i="32"/>
  <c r="BK782" i="32"/>
  <c r="BJ782" i="32"/>
  <c r="BI782" i="32"/>
  <c r="BH782" i="32"/>
  <c r="BG782" i="32"/>
  <c r="BF782" i="32"/>
  <c r="BE782" i="32"/>
  <c r="BD782" i="32"/>
  <c r="BC782" i="32"/>
  <c r="BB782" i="32"/>
  <c r="BA782" i="32"/>
  <c r="AZ782" i="32"/>
  <c r="AY782" i="32"/>
  <c r="AX782" i="32"/>
  <c r="AW782" i="32"/>
  <c r="AV782" i="32"/>
  <c r="AU782" i="32"/>
  <c r="AT782" i="32"/>
  <c r="AS782" i="32"/>
  <c r="AR782" i="32"/>
  <c r="AQ782" i="32"/>
  <c r="AP782" i="32"/>
  <c r="AO782" i="32"/>
  <c r="AN782" i="32"/>
  <c r="AM782" i="32"/>
  <c r="AL782" i="32"/>
  <c r="AK782" i="32"/>
  <c r="AJ782" i="32"/>
  <c r="AI782" i="32"/>
  <c r="AH782" i="32"/>
  <c r="AG782" i="32"/>
  <c r="AF782" i="32"/>
  <c r="AE782" i="32"/>
  <c r="AD782" i="32"/>
  <c r="AC782" i="32"/>
  <c r="AB782" i="32"/>
  <c r="AA782" i="32"/>
  <c r="Z782" i="32"/>
  <c r="Y782" i="32"/>
  <c r="X782" i="32"/>
  <c r="W782" i="32"/>
  <c r="V782" i="32"/>
  <c r="U782" i="32"/>
  <c r="T782" i="32"/>
  <c r="S782" i="32"/>
  <c r="R782" i="32"/>
  <c r="Q782" i="32"/>
  <c r="P782" i="32"/>
  <c r="O782" i="32"/>
  <c r="N782" i="32"/>
  <c r="M782" i="32"/>
  <c r="L782" i="32"/>
  <c r="K782" i="32"/>
  <c r="J782" i="32"/>
  <c r="I782" i="32"/>
  <c r="H782" i="32"/>
  <c r="CC782" i="32" s="1"/>
  <c r="CB781" i="32"/>
  <c r="CA781" i="32"/>
  <c r="BZ781" i="32"/>
  <c r="BY781" i="32"/>
  <c r="BX781" i="32"/>
  <c r="BW781" i="32"/>
  <c r="BV781" i="32"/>
  <c r="BU781" i="32"/>
  <c r="BT781" i="32"/>
  <c r="BS781" i="32"/>
  <c r="BR781" i="32"/>
  <c r="BQ781" i="32"/>
  <c r="BP781" i="32"/>
  <c r="BO781" i="32"/>
  <c r="BN781" i="32"/>
  <c r="BM781" i="32"/>
  <c r="BL781" i="32"/>
  <c r="BK781" i="32"/>
  <c r="BJ781" i="32"/>
  <c r="BI781" i="32"/>
  <c r="BH781" i="32"/>
  <c r="BG781" i="32"/>
  <c r="BF781" i="32"/>
  <c r="BE781" i="32"/>
  <c r="BD781" i="32"/>
  <c r="BC781" i="32"/>
  <c r="BB781" i="32"/>
  <c r="BA781" i="32"/>
  <c r="AZ781" i="32"/>
  <c r="AY781" i="32"/>
  <c r="AX781" i="32"/>
  <c r="AW781" i="32"/>
  <c r="AV781" i="32"/>
  <c r="AU781" i="32"/>
  <c r="AT781" i="32"/>
  <c r="AS781" i="32"/>
  <c r="AR781" i="32"/>
  <c r="AQ781" i="32"/>
  <c r="AP781" i="32"/>
  <c r="AO781" i="32"/>
  <c r="AN781" i="32"/>
  <c r="AM781" i="32"/>
  <c r="AL781" i="32"/>
  <c r="AK781" i="32"/>
  <c r="AJ781" i="32"/>
  <c r="AI781" i="32"/>
  <c r="AH781" i="32"/>
  <c r="AG781" i="32"/>
  <c r="AF781" i="32"/>
  <c r="AE781" i="32"/>
  <c r="AD781" i="32"/>
  <c r="AC781" i="32"/>
  <c r="AB781" i="32"/>
  <c r="AA781" i="32"/>
  <c r="Z781" i="32"/>
  <c r="Y781" i="32"/>
  <c r="X781" i="32"/>
  <c r="W781" i="32"/>
  <c r="V781" i="32"/>
  <c r="U781" i="32"/>
  <c r="T781" i="32"/>
  <c r="S781" i="32"/>
  <c r="R781" i="32"/>
  <c r="Q781" i="32"/>
  <c r="P781" i="32"/>
  <c r="O781" i="32"/>
  <c r="N781" i="32"/>
  <c r="M781" i="32"/>
  <c r="L781" i="32"/>
  <c r="K781" i="32"/>
  <c r="J781" i="32"/>
  <c r="I781" i="32"/>
  <c r="CC781" i="32" s="1"/>
  <c r="H781" i="32"/>
  <c r="CB780" i="32"/>
  <c r="CA780" i="32"/>
  <c r="BZ780" i="32"/>
  <c r="BY780" i="32"/>
  <c r="BX780" i="32"/>
  <c r="BW780" i="32"/>
  <c r="BV780" i="32"/>
  <c r="BU780" i="32"/>
  <c r="BT780" i="32"/>
  <c r="BS780" i="32"/>
  <c r="BR780" i="32"/>
  <c r="BQ780" i="32"/>
  <c r="BP780" i="32"/>
  <c r="BO780" i="32"/>
  <c r="BN780" i="32"/>
  <c r="BM780" i="32"/>
  <c r="BL780" i="32"/>
  <c r="BK780" i="32"/>
  <c r="BJ780" i="32"/>
  <c r="BI780" i="32"/>
  <c r="BH780" i="32"/>
  <c r="BG780" i="32"/>
  <c r="BF780" i="32"/>
  <c r="BE780" i="32"/>
  <c r="BD780" i="32"/>
  <c r="BC780" i="32"/>
  <c r="BB780" i="32"/>
  <c r="BA780" i="32"/>
  <c r="AZ780" i="32"/>
  <c r="AY780" i="32"/>
  <c r="AX780" i="32"/>
  <c r="AW780" i="32"/>
  <c r="AV780" i="32"/>
  <c r="AU780" i="32"/>
  <c r="AT780" i="32"/>
  <c r="AS780" i="32"/>
  <c r="AR780" i="32"/>
  <c r="AQ780" i="32"/>
  <c r="AP780" i="32"/>
  <c r="AO780" i="32"/>
  <c r="AN780" i="32"/>
  <c r="AM780" i="32"/>
  <c r="AL780" i="32"/>
  <c r="AK780" i="32"/>
  <c r="AJ780" i="32"/>
  <c r="AI780" i="32"/>
  <c r="AH780" i="32"/>
  <c r="AG780" i="32"/>
  <c r="AF780" i="32"/>
  <c r="AE780" i="32"/>
  <c r="AD780" i="32"/>
  <c r="AC780" i="32"/>
  <c r="AB780" i="32"/>
  <c r="AA780" i="32"/>
  <c r="Z780" i="32"/>
  <c r="Y780" i="32"/>
  <c r="X780" i="32"/>
  <c r="W780" i="32"/>
  <c r="V780" i="32"/>
  <c r="U780" i="32"/>
  <c r="T780" i="32"/>
  <c r="S780" i="32"/>
  <c r="R780" i="32"/>
  <c r="Q780" i="32"/>
  <c r="P780" i="32"/>
  <c r="O780" i="32"/>
  <c r="N780" i="32"/>
  <c r="M780" i="32"/>
  <c r="L780" i="32"/>
  <c r="K780" i="32"/>
  <c r="J780" i="32"/>
  <c r="I780" i="32"/>
  <c r="H780" i="32"/>
  <c r="CC780" i="32" s="1"/>
  <c r="CB779" i="32"/>
  <c r="CA779" i="32"/>
  <c r="BZ779" i="32"/>
  <c r="BY779" i="32"/>
  <c r="BX779" i="32"/>
  <c r="BW779" i="32"/>
  <c r="BV779" i="32"/>
  <c r="BU779" i="32"/>
  <c r="BT779" i="32"/>
  <c r="BS779" i="32"/>
  <c r="BR779" i="32"/>
  <c r="BQ779" i="32"/>
  <c r="BP779" i="32"/>
  <c r="BO779" i="32"/>
  <c r="BN779" i="32"/>
  <c r="BM779" i="32"/>
  <c r="BL779" i="32"/>
  <c r="BK779" i="32"/>
  <c r="BJ779" i="32"/>
  <c r="BI779" i="32"/>
  <c r="BH779" i="32"/>
  <c r="BG779" i="32"/>
  <c r="BF779" i="32"/>
  <c r="BE779" i="32"/>
  <c r="BD779" i="32"/>
  <c r="BC779" i="32"/>
  <c r="BB779" i="32"/>
  <c r="BA779" i="32"/>
  <c r="AZ779" i="32"/>
  <c r="AY779" i="32"/>
  <c r="AX779" i="32"/>
  <c r="AW779" i="32"/>
  <c r="AV779" i="32"/>
  <c r="AU779" i="32"/>
  <c r="AT779" i="32"/>
  <c r="AS779" i="32"/>
  <c r="AR779" i="32"/>
  <c r="AQ779" i="32"/>
  <c r="AP779" i="32"/>
  <c r="AO779" i="32"/>
  <c r="AN779" i="32"/>
  <c r="AM779" i="32"/>
  <c r="AL779" i="32"/>
  <c r="AK779" i="32"/>
  <c r="AJ779" i="32"/>
  <c r="AI779" i="32"/>
  <c r="AH779" i="32"/>
  <c r="AG779" i="32"/>
  <c r="AF779" i="32"/>
  <c r="AE779" i="32"/>
  <c r="AD779" i="32"/>
  <c r="AC779" i="32"/>
  <c r="AB779" i="32"/>
  <c r="AA779" i="32"/>
  <c r="Z779" i="32"/>
  <c r="Y779" i="32"/>
  <c r="X779" i="32"/>
  <c r="W779" i="32"/>
  <c r="V779" i="32"/>
  <c r="U779" i="32"/>
  <c r="T779" i="32"/>
  <c r="S779" i="32"/>
  <c r="R779" i="32"/>
  <c r="Q779" i="32"/>
  <c r="P779" i="32"/>
  <c r="O779" i="32"/>
  <c r="N779" i="32"/>
  <c r="M779" i="32"/>
  <c r="L779" i="32"/>
  <c r="K779" i="32"/>
  <c r="J779" i="32"/>
  <c r="I779" i="32"/>
  <c r="H779" i="32"/>
  <c r="CC779" i="32" s="1"/>
  <c r="CB778" i="32"/>
  <c r="CA778" i="32"/>
  <c r="BZ778" i="32"/>
  <c r="BY778" i="32"/>
  <c r="BX778" i="32"/>
  <c r="BW778" i="32"/>
  <c r="BV778" i="32"/>
  <c r="BU778" i="32"/>
  <c r="BT778" i="32"/>
  <c r="BS778" i="32"/>
  <c r="BR778" i="32"/>
  <c r="BQ778" i="32"/>
  <c r="BP778" i="32"/>
  <c r="BO778" i="32"/>
  <c r="BN778" i="32"/>
  <c r="BM778" i="32"/>
  <c r="BL778" i="32"/>
  <c r="BK778" i="32"/>
  <c r="BJ778" i="32"/>
  <c r="BI778" i="32"/>
  <c r="BH778" i="32"/>
  <c r="BG778" i="32"/>
  <c r="BF778" i="32"/>
  <c r="BE778" i="32"/>
  <c r="BD778" i="32"/>
  <c r="BC778" i="32"/>
  <c r="BB778" i="32"/>
  <c r="BA778" i="32"/>
  <c r="AZ778" i="32"/>
  <c r="AY778" i="32"/>
  <c r="AX778" i="32"/>
  <c r="AW778" i="32"/>
  <c r="AV778" i="32"/>
  <c r="AU778" i="32"/>
  <c r="AT778" i="32"/>
  <c r="AS778" i="32"/>
  <c r="AR778" i="32"/>
  <c r="AQ778" i="32"/>
  <c r="AP778" i="32"/>
  <c r="AO778" i="32"/>
  <c r="AN778" i="32"/>
  <c r="AM778" i="32"/>
  <c r="AL778" i="32"/>
  <c r="AK778" i="32"/>
  <c r="AJ778" i="32"/>
  <c r="AI778" i="32"/>
  <c r="AH778" i="32"/>
  <c r="AG778" i="32"/>
  <c r="AF778" i="32"/>
  <c r="AE778" i="32"/>
  <c r="AD778" i="32"/>
  <c r="AC778" i="32"/>
  <c r="AB778" i="32"/>
  <c r="AA778" i="32"/>
  <c r="Z778" i="32"/>
  <c r="Y778" i="32"/>
  <c r="X778" i="32"/>
  <c r="W778" i="32"/>
  <c r="V778" i="32"/>
  <c r="U778" i="32"/>
  <c r="T778" i="32"/>
  <c r="S778" i="32"/>
  <c r="R778" i="32"/>
  <c r="Q778" i="32"/>
  <c r="P778" i="32"/>
  <c r="O778" i="32"/>
  <c r="N778" i="32"/>
  <c r="M778" i="32"/>
  <c r="L778" i="32"/>
  <c r="K778" i="32"/>
  <c r="J778" i="32"/>
  <c r="I778" i="32"/>
  <c r="CC778" i="32" s="1"/>
  <c r="H778" i="32"/>
  <c r="CB777" i="32"/>
  <c r="CA777" i="32"/>
  <c r="BZ777" i="32"/>
  <c r="BY777" i="32"/>
  <c r="BX777" i="32"/>
  <c r="BW777" i="32"/>
  <c r="BV777" i="32"/>
  <c r="BU777" i="32"/>
  <c r="BT777" i="32"/>
  <c r="BS777" i="32"/>
  <c r="BR777" i="32"/>
  <c r="BQ777" i="32"/>
  <c r="BP777" i="32"/>
  <c r="BO777" i="32"/>
  <c r="BN777" i="32"/>
  <c r="BM777" i="32"/>
  <c r="BL777" i="32"/>
  <c r="BK777" i="32"/>
  <c r="BJ777" i="32"/>
  <c r="BI777" i="32"/>
  <c r="BH777" i="32"/>
  <c r="BG777" i="32"/>
  <c r="BF777" i="32"/>
  <c r="BE777" i="32"/>
  <c r="BD777" i="32"/>
  <c r="BC777" i="32"/>
  <c r="BB777" i="32"/>
  <c r="BA777" i="32"/>
  <c r="AZ777" i="32"/>
  <c r="AY777" i="32"/>
  <c r="AX777" i="32"/>
  <c r="AW777" i="32"/>
  <c r="AV777" i="32"/>
  <c r="AU777" i="32"/>
  <c r="AT777" i="32"/>
  <c r="AS777" i="32"/>
  <c r="AR777" i="32"/>
  <c r="AQ777" i="32"/>
  <c r="AP777" i="32"/>
  <c r="AO777" i="32"/>
  <c r="AN777" i="32"/>
  <c r="AM777" i="32"/>
  <c r="AL777" i="32"/>
  <c r="AK777" i="32"/>
  <c r="AJ777" i="32"/>
  <c r="AI777" i="32"/>
  <c r="AH777" i="32"/>
  <c r="AG777" i="32"/>
  <c r="AF777" i="32"/>
  <c r="AE777" i="32"/>
  <c r="AD777" i="32"/>
  <c r="AC777" i="32"/>
  <c r="AB777" i="32"/>
  <c r="AA777" i="32"/>
  <c r="Z777" i="32"/>
  <c r="Y777" i="32"/>
  <c r="X777" i="32"/>
  <c r="W777" i="32"/>
  <c r="V777" i="32"/>
  <c r="U777" i="32"/>
  <c r="T777" i="32"/>
  <c r="S777" i="32"/>
  <c r="R777" i="32"/>
  <c r="Q777" i="32"/>
  <c r="P777" i="32"/>
  <c r="O777" i="32"/>
  <c r="N777" i="32"/>
  <c r="M777" i="32"/>
  <c r="L777" i="32"/>
  <c r="K777" i="32"/>
  <c r="J777" i="32"/>
  <c r="I777" i="32"/>
  <c r="H777" i="32"/>
  <c r="CC777" i="32" s="1"/>
  <c r="CB776" i="32"/>
  <c r="CA776" i="32"/>
  <c r="BZ776" i="32"/>
  <c r="BY776" i="32"/>
  <c r="BX776" i="32"/>
  <c r="BW776" i="32"/>
  <c r="BV776" i="32"/>
  <c r="BU776" i="32"/>
  <c r="BT776" i="32"/>
  <c r="BS776" i="32"/>
  <c r="BR776" i="32"/>
  <c r="BQ776" i="32"/>
  <c r="BP776" i="32"/>
  <c r="BO776" i="32"/>
  <c r="BN776" i="32"/>
  <c r="BM776" i="32"/>
  <c r="BL776" i="32"/>
  <c r="BK776" i="32"/>
  <c r="BJ776" i="32"/>
  <c r="BI776" i="32"/>
  <c r="BH776" i="32"/>
  <c r="BG776" i="32"/>
  <c r="BF776" i="32"/>
  <c r="BE776" i="32"/>
  <c r="BD776" i="32"/>
  <c r="BC776" i="32"/>
  <c r="BB776" i="32"/>
  <c r="BA776" i="32"/>
  <c r="AZ776" i="32"/>
  <c r="AY776" i="32"/>
  <c r="AX776" i="32"/>
  <c r="AW776" i="32"/>
  <c r="AV776" i="32"/>
  <c r="AU776" i="32"/>
  <c r="AT776" i="32"/>
  <c r="AS776" i="32"/>
  <c r="AR776" i="32"/>
  <c r="AQ776" i="32"/>
  <c r="AP776" i="32"/>
  <c r="AO776" i="32"/>
  <c r="AN776" i="32"/>
  <c r="AM776" i="32"/>
  <c r="AL776" i="32"/>
  <c r="AK776" i="32"/>
  <c r="AJ776" i="32"/>
  <c r="AI776" i="32"/>
  <c r="AH776" i="32"/>
  <c r="AG776" i="32"/>
  <c r="AF776" i="32"/>
  <c r="AE776" i="32"/>
  <c r="AD776" i="32"/>
  <c r="AC776" i="32"/>
  <c r="AB776" i="32"/>
  <c r="AA776" i="32"/>
  <c r="Z776" i="32"/>
  <c r="Y776" i="32"/>
  <c r="X776" i="32"/>
  <c r="W776" i="32"/>
  <c r="V776" i="32"/>
  <c r="U776" i="32"/>
  <c r="T776" i="32"/>
  <c r="S776" i="32"/>
  <c r="R776" i="32"/>
  <c r="Q776" i="32"/>
  <c r="P776" i="32"/>
  <c r="O776" i="32"/>
  <c r="N776" i="32"/>
  <c r="M776" i="32"/>
  <c r="L776" i="32"/>
  <c r="K776" i="32"/>
  <c r="J776" i="32"/>
  <c r="I776" i="32"/>
  <c r="H776" i="32"/>
  <c r="CC776" i="32" s="1"/>
  <c r="CB775" i="32"/>
  <c r="CA775" i="32"/>
  <c r="BZ775" i="32"/>
  <c r="BY775" i="32"/>
  <c r="BX775" i="32"/>
  <c r="BW775" i="32"/>
  <c r="BV775" i="32"/>
  <c r="BU775" i="32"/>
  <c r="BT775" i="32"/>
  <c r="BS775" i="32"/>
  <c r="BR775" i="32"/>
  <c r="BQ775" i="32"/>
  <c r="BP775" i="32"/>
  <c r="BO775" i="32"/>
  <c r="BN775" i="32"/>
  <c r="BM775" i="32"/>
  <c r="BL775" i="32"/>
  <c r="BK775" i="32"/>
  <c r="BJ775" i="32"/>
  <c r="BI775" i="32"/>
  <c r="BH775" i="32"/>
  <c r="BG775" i="32"/>
  <c r="BF775" i="32"/>
  <c r="BE775" i="32"/>
  <c r="BD775" i="32"/>
  <c r="BC775" i="32"/>
  <c r="BB775" i="32"/>
  <c r="BA775" i="32"/>
  <c r="AZ775" i="32"/>
  <c r="AY775" i="32"/>
  <c r="AX775" i="32"/>
  <c r="AW775" i="32"/>
  <c r="AV775" i="32"/>
  <c r="AU775" i="32"/>
  <c r="AT775" i="32"/>
  <c r="AS775" i="32"/>
  <c r="AR775" i="32"/>
  <c r="AQ775" i="32"/>
  <c r="AP775" i="32"/>
  <c r="AO775" i="32"/>
  <c r="AN775" i="32"/>
  <c r="AM775" i="32"/>
  <c r="AL775" i="32"/>
  <c r="AK775" i="32"/>
  <c r="AJ775" i="32"/>
  <c r="AI775" i="32"/>
  <c r="AH775" i="32"/>
  <c r="AG775" i="32"/>
  <c r="AF775" i="32"/>
  <c r="AE775" i="32"/>
  <c r="AD775" i="32"/>
  <c r="AC775" i="32"/>
  <c r="AB775" i="32"/>
  <c r="AA775" i="32"/>
  <c r="Z775" i="32"/>
  <c r="Y775" i="32"/>
  <c r="X775" i="32"/>
  <c r="W775" i="32"/>
  <c r="V775" i="32"/>
  <c r="U775" i="32"/>
  <c r="T775" i="32"/>
  <c r="S775" i="32"/>
  <c r="R775" i="32"/>
  <c r="Q775" i="32"/>
  <c r="P775" i="32"/>
  <c r="O775" i="32"/>
  <c r="N775" i="32"/>
  <c r="M775" i="32"/>
  <c r="L775" i="32"/>
  <c r="K775" i="32"/>
  <c r="J775" i="32"/>
  <c r="I775" i="32"/>
  <c r="CC775" i="32" s="1"/>
  <c r="H775" i="32"/>
  <c r="CB774" i="32"/>
  <c r="CA774" i="32"/>
  <c r="BZ774" i="32"/>
  <c r="BY774" i="32"/>
  <c r="BX774" i="32"/>
  <c r="BW774" i="32"/>
  <c r="BV774" i="32"/>
  <c r="BU774" i="32"/>
  <c r="BT774" i="32"/>
  <c r="BS774" i="32"/>
  <c r="BR774" i="32"/>
  <c r="BQ774" i="32"/>
  <c r="BP774" i="32"/>
  <c r="BO774" i="32"/>
  <c r="BN774" i="32"/>
  <c r="BM774" i="32"/>
  <c r="BL774" i="32"/>
  <c r="BK774" i="32"/>
  <c r="BJ774" i="32"/>
  <c r="BI774" i="32"/>
  <c r="BH774" i="32"/>
  <c r="BG774" i="32"/>
  <c r="BF774" i="32"/>
  <c r="BE774" i="32"/>
  <c r="BD774" i="32"/>
  <c r="BC774" i="32"/>
  <c r="BB774" i="32"/>
  <c r="BA774" i="32"/>
  <c r="AZ774" i="32"/>
  <c r="AY774" i="32"/>
  <c r="AX774" i="32"/>
  <c r="AW774" i="32"/>
  <c r="AV774" i="32"/>
  <c r="AU774" i="32"/>
  <c r="AT774" i="32"/>
  <c r="AS774" i="32"/>
  <c r="AR774" i="32"/>
  <c r="AQ774" i="32"/>
  <c r="AP774" i="32"/>
  <c r="AO774" i="32"/>
  <c r="AN774" i="32"/>
  <c r="AM774" i="32"/>
  <c r="AL774" i="32"/>
  <c r="AK774" i="32"/>
  <c r="AJ774" i="32"/>
  <c r="AI774" i="32"/>
  <c r="AH774" i="32"/>
  <c r="AG774" i="32"/>
  <c r="AF774" i="32"/>
  <c r="AE774" i="32"/>
  <c r="AD774" i="32"/>
  <c r="AC774" i="32"/>
  <c r="AB774" i="32"/>
  <c r="AA774" i="32"/>
  <c r="Z774" i="32"/>
  <c r="Y774" i="32"/>
  <c r="X774" i="32"/>
  <c r="W774" i="32"/>
  <c r="V774" i="32"/>
  <c r="U774" i="32"/>
  <c r="T774" i="32"/>
  <c r="S774" i="32"/>
  <c r="R774" i="32"/>
  <c r="Q774" i="32"/>
  <c r="P774" i="32"/>
  <c r="O774" i="32"/>
  <c r="N774" i="32"/>
  <c r="M774" i="32"/>
  <c r="L774" i="32"/>
  <c r="K774" i="32"/>
  <c r="J774" i="32"/>
  <c r="I774" i="32"/>
  <c r="H774" i="32"/>
  <c r="CC774" i="32" s="1"/>
  <c r="CB773" i="32"/>
  <c r="CA773" i="32"/>
  <c r="BZ773" i="32"/>
  <c r="BY773" i="32"/>
  <c r="BX773" i="32"/>
  <c r="BW773" i="32"/>
  <c r="BV773" i="32"/>
  <c r="BU773" i="32"/>
  <c r="BT773" i="32"/>
  <c r="BS773" i="32"/>
  <c r="BR773" i="32"/>
  <c r="BQ773" i="32"/>
  <c r="BP773" i="32"/>
  <c r="BO773" i="32"/>
  <c r="BN773" i="32"/>
  <c r="BM773" i="32"/>
  <c r="BL773" i="32"/>
  <c r="BK773" i="32"/>
  <c r="BJ773" i="32"/>
  <c r="BI773" i="32"/>
  <c r="BH773" i="32"/>
  <c r="BG773" i="32"/>
  <c r="BF773" i="32"/>
  <c r="BE773" i="32"/>
  <c r="BD773" i="32"/>
  <c r="BC773" i="32"/>
  <c r="BB773" i="32"/>
  <c r="BA773" i="32"/>
  <c r="AZ773" i="32"/>
  <c r="AY773" i="32"/>
  <c r="AX773" i="32"/>
  <c r="AW773" i="32"/>
  <c r="AV773" i="32"/>
  <c r="AU773" i="32"/>
  <c r="AT773" i="32"/>
  <c r="AS773" i="32"/>
  <c r="AR773" i="32"/>
  <c r="AQ773" i="32"/>
  <c r="AP773" i="32"/>
  <c r="AO773" i="32"/>
  <c r="AN773" i="32"/>
  <c r="AM773" i="32"/>
  <c r="AL773" i="32"/>
  <c r="AK773" i="32"/>
  <c r="AJ773" i="32"/>
  <c r="AI773" i="32"/>
  <c r="AH773" i="32"/>
  <c r="AG773" i="32"/>
  <c r="AF773" i="32"/>
  <c r="AE773" i="32"/>
  <c r="AD773" i="32"/>
  <c r="AC773" i="32"/>
  <c r="AB773" i="32"/>
  <c r="AA773" i="32"/>
  <c r="Z773" i="32"/>
  <c r="Y773" i="32"/>
  <c r="X773" i="32"/>
  <c r="W773" i="32"/>
  <c r="V773" i="32"/>
  <c r="U773" i="32"/>
  <c r="T773" i="32"/>
  <c r="S773" i="32"/>
  <c r="R773" i="32"/>
  <c r="Q773" i="32"/>
  <c r="P773" i="32"/>
  <c r="O773" i="32"/>
  <c r="N773" i="32"/>
  <c r="M773" i="32"/>
  <c r="L773" i="32"/>
  <c r="K773" i="32"/>
  <c r="J773" i="32"/>
  <c r="I773" i="32"/>
  <c r="H773" i="32"/>
  <c r="CC773" i="32" s="1"/>
  <c r="CB772" i="32"/>
  <c r="CA772" i="32"/>
  <c r="BZ772" i="32"/>
  <c r="BY772" i="32"/>
  <c r="BX772" i="32"/>
  <c r="BW772" i="32"/>
  <c r="BV772" i="32"/>
  <c r="BU772" i="32"/>
  <c r="BT772" i="32"/>
  <c r="BS772" i="32"/>
  <c r="BR772" i="32"/>
  <c r="BQ772" i="32"/>
  <c r="BP772" i="32"/>
  <c r="BO772" i="32"/>
  <c r="BN772" i="32"/>
  <c r="BM772" i="32"/>
  <c r="BL772" i="32"/>
  <c r="BK772" i="32"/>
  <c r="BJ772" i="32"/>
  <c r="BI772" i="32"/>
  <c r="BH772" i="32"/>
  <c r="BG772" i="32"/>
  <c r="BF772" i="32"/>
  <c r="BE772" i="32"/>
  <c r="BD772" i="32"/>
  <c r="BC772" i="32"/>
  <c r="BB772" i="32"/>
  <c r="BA772" i="32"/>
  <c r="AZ772" i="32"/>
  <c r="AY772" i="32"/>
  <c r="AX772" i="32"/>
  <c r="AW772" i="32"/>
  <c r="AV772" i="32"/>
  <c r="AU772" i="32"/>
  <c r="AT772" i="32"/>
  <c r="AS772" i="32"/>
  <c r="AR772" i="32"/>
  <c r="AQ772" i="32"/>
  <c r="AP772" i="32"/>
  <c r="AO772" i="32"/>
  <c r="AN772" i="32"/>
  <c r="AM772" i="32"/>
  <c r="AL772" i="32"/>
  <c r="AK772" i="32"/>
  <c r="AJ772" i="32"/>
  <c r="AI772" i="32"/>
  <c r="AH772" i="32"/>
  <c r="AG772" i="32"/>
  <c r="AF772" i="32"/>
  <c r="AE772" i="32"/>
  <c r="AD772" i="32"/>
  <c r="AC772" i="32"/>
  <c r="AB772" i="32"/>
  <c r="AA772" i="32"/>
  <c r="Z772" i="32"/>
  <c r="Y772" i="32"/>
  <c r="X772" i="32"/>
  <c r="W772" i="32"/>
  <c r="V772" i="32"/>
  <c r="U772" i="32"/>
  <c r="T772" i="32"/>
  <c r="S772" i="32"/>
  <c r="R772" i="32"/>
  <c r="Q772" i="32"/>
  <c r="P772" i="32"/>
  <c r="O772" i="32"/>
  <c r="N772" i="32"/>
  <c r="M772" i="32"/>
  <c r="L772" i="32"/>
  <c r="K772" i="32"/>
  <c r="J772" i="32"/>
  <c r="I772" i="32"/>
  <c r="CC772" i="32" s="1"/>
  <c r="H772" i="32"/>
  <c r="CB771" i="32"/>
  <c r="CA771" i="32"/>
  <c r="BZ771" i="32"/>
  <c r="BY771" i="32"/>
  <c r="BX771" i="32"/>
  <c r="BW771" i="32"/>
  <c r="BV771" i="32"/>
  <c r="BU771" i="32"/>
  <c r="BT771" i="32"/>
  <c r="BS771" i="32"/>
  <c r="BR771" i="32"/>
  <c r="BQ771" i="32"/>
  <c r="BP771" i="32"/>
  <c r="BO771" i="32"/>
  <c r="BN771" i="32"/>
  <c r="BM771" i="32"/>
  <c r="BL771" i="32"/>
  <c r="BK771" i="32"/>
  <c r="BJ771" i="32"/>
  <c r="BI771" i="32"/>
  <c r="BH771" i="32"/>
  <c r="BG771" i="32"/>
  <c r="BF771" i="32"/>
  <c r="BE771" i="32"/>
  <c r="BD771" i="32"/>
  <c r="BC771" i="32"/>
  <c r="BB771" i="32"/>
  <c r="BA771" i="32"/>
  <c r="AZ771" i="32"/>
  <c r="AY771" i="32"/>
  <c r="AX771" i="32"/>
  <c r="AW771" i="32"/>
  <c r="AV771" i="32"/>
  <c r="AU771" i="32"/>
  <c r="AT771" i="32"/>
  <c r="AS771" i="32"/>
  <c r="AR771" i="32"/>
  <c r="AQ771" i="32"/>
  <c r="AP771" i="32"/>
  <c r="AO771" i="32"/>
  <c r="AN771" i="32"/>
  <c r="AM771" i="32"/>
  <c r="AL771" i="32"/>
  <c r="AK771" i="32"/>
  <c r="AJ771" i="32"/>
  <c r="AI771" i="32"/>
  <c r="AH771" i="32"/>
  <c r="AG771" i="32"/>
  <c r="AF771" i="32"/>
  <c r="AE771" i="32"/>
  <c r="AD771" i="32"/>
  <c r="AC771" i="32"/>
  <c r="AB771" i="32"/>
  <c r="AA771" i="32"/>
  <c r="Z771" i="32"/>
  <c r="Y771" i="32"/>
  <c r="X771" i="32"/>
  <c r="W771" i="32"/>
  <c r="V771" i="32"/>
  <c r="U771" i="32"/>
  <c r="T771" i="32"/>
  <c r="S771" i="32"/>
  <c r="R771" i="32"/>
  <c r="Q771" i="32"/>
  <c r="P771" i="32"/>
  <c r="O771" i="32"/>
  <c r="N771" i="32"/>
  <c r="M771" i="32"/>
  <c r="L771" i="32"/>
  <c r="K771" i="32"/>
  <c r="J771" i="32"/>
  <c r="I771" i="32"/>
  <c r="H771" i="32"/>
  <c r="CC771" i="32" s="1"/>
  <c r="CB770" i="32"/>
  <c r="CA770" i="32"/>
  <c r="BZ770" i="32"/>
  <c r="BY770" i="32"/>
  <c r="BX770" i="32"/>
  <c r="BW770" i="32"/>
  <c r="BV770" i="32"/>
  <c r="BU770" i="32"/>
  <c r="BT770" i="32"/>
  <c r="BS770" i="32"/>
  <c r="BR770" i="32"/>
  <c r="BQ770" i="32"/>
  <c r="BP770" i="32"/>
  <c r="BO770" i="32"/>
  <c r="BN770" i="32"/>
  <c r="BM770" i="32"/>
  <c r="BL770" i="32"/>
  <c r="BK770" i="32"/>
  <c r="BJ770" i="32"/>
  <c r="BI770" i="32"/>
  <c r="BH770" i="32"/>
  <c r="BG770" i="32"/>
  <c r="BF770" i="32"/>
  <c r="BE770" i="32"/>
  <c r="BD770" i="32"/>
  <c r="BC770" i="32"/>
  <c r="BB770" i="32"/>
  <c r="BA770" i="32"/>
  <c r="AZ770" i="32"/>
  <c r="AY770" i="32"/>
  <c r="AX770" i="32"/>
  <c r="AW770" i="32"/>
  <c r="AV770" i="32"/>
  <c r="AU770" i="32"/>
  <c r="AT770" i="32"/>
  <c r="AS770" i="32"/>
  <c r="AR770" i="32"/>
  <c r="AQ770" i="32"/>
  <c r="AP770" i="32"/>
  <c r="AO770" i="32"/>
  <c r="AN770" i="32"/>
  <c r="AM770" i="32"/>
  <c r="AL770" i="32"/>
  <c r="AK770" i="32"/>
  <c r="AJ770" i="32"/>
  <c r="AI770" i="32"/>
  <c r="AH770" i="32"/>
  <c r="AG770" i="32"/>
  <c r="AF770" i="32"/>
  <c r="AE770" i="32"/>
  <c r="AD770" i="32"/>
  <c r="AC770" i="32"/>
  <c r="AB770" i="32"/>
  <c r="AA770" i="32"/>
  <c r="Z770" i="32"/>
  <c r="Y770" i="32"/>
  <c r="X770" i="32"/>
  <c r="W770" i="32"/>
  <c r="V770" i="32"/>
  <c r="U770" i="32"/>
  <c r="T770" i="32"/>
  <c r="S770" i="32"/>
  <c r="R770" i="32"/>
  <c r="Q770" i="32"/>
  <c r="P770" i="32"/>
  <c r="O770" i="32"/>
  <c r="N770" i="32"/>
  <c r="M770" i="32"/>
  <c r="L770" i="32"/>
  <c r="K770" i="32"/>
  <c r="J770" i="32"/>
  <c r="I770" i="32"/>
  <c r="H770" i="32"/>
  <c r="CC770" i="32" s="1"/>
  <c r="CB769" i="32"/>
  <c r="CA769" i="32"/>
  <c r="BZ769" i="32"/>
  <c r="BY769" i="32"/>
  <c r="BX769" i="32"/>
  <c r="BW769" i="32"/>
  <c r="BV769" i="32"/>
  <c r="BU769" i="32"/>
  <c r="BT769" i="32"/>
  <c r="BS769" i="32"/>
  <c r="BR769" i="32"/>
  <c r="BQ769" i="32"/>
  <c r="BP769" i="32"/>
  <c r="BO769" i="32"/>
  <c r="BN769" i="32"/>
  <c r="BM769" i="32"/>
  <c r="BL769" i="32"/>
  <c r="BK769" i="32"/>
  <c r="BJ769" i="32"/>
  <c r="BI769" i="32"/>
  <c r="BH769" i="32"/>
  <c r="BG769" i="32"/>
  <c r="BF769" i="32"/>
  <c r="BE769" i="32"/>
  <c r="BD769" i="32"/>
  <c r="BC769" i="32"/>
  <c r="BB769" i="32"/>
  <c r="BA769" i="32"/>
  <c r="AZ769" i="32"/>
  <c r="AY769" i="32"/>
  <c r="AX769" i="32"/>
  <c r="AW769" i="32"/>
  <c r="AV769" i="32"/>
  <c r="AU769" i="32"/>
  <c r="AT769" i="32"/>
  <c r="AS769" i="32"/>
  <c r="AR769" i="32"/>
  <c r="AQ769" i="32"/>
  <c r="AP769" i="32"/>
  <c r="AO769" i="32"/>
  <c r="AN769" i="32"/>
  <c r="AM769" i="32"/>
  <c r="AL769" i="32"/>
  <c r="AK769" i="32"/>
  <c r="AJ769" i="32"/>
  <c r="AI769" i="32"/>
  <c r="AH769" i="32"/>
  <c r="AG769" i="32"/>
  <c r="AF769" i="32"/>
  <c r="AE769" i="32"/>
  <c r="AD769" i="32"/>
  <c r="AC769" i="32"/>
  <c r="AB769" i="32"/>
  <c r="AA769" i="32"/>
  <c r="Z769" i="32"/>
  <c r="Y769" i="32"/>
  <c r="X769" i="32"/>
  <c r="W769" i="32"/>
  <c r="V769" i="32"/>
  <c r="U769" i="32"/>
  <c r="T769" i="32"/>
  <c r="S769" i="32"/>
  <c r="R769" i="32"/>
  <c r="Q769" i="32"/>
  <c r="P769" i="32"/>
  <c r="O769" i="32"/>
  <c r="N769" i="32"/>
  <c r="M769" i="32"/>
  <c r="L769" i="32"/>
  <c r="K769" i="32"/>
  <c r="J769" i="32"/>
  <c r="I769" i="32"/>
  <c r="CC769" i="32" s="1"/>
  <c r="H769" i="32"/>
  <c r="CB768" i="32"/>
  <c r="CA768" i="32"/>
  <c r="BZ768" i="32"/>
  <c r="BY768" i="32"/>
  <c r="BX768" i="32"/>
  <c r="BW768" i="32"/>
  <c r="BV768" i="32"/>
  <c r="BU768" i="32"/>
  <c r="BT768" i="32"/>
  <c r="BS768" i="32"/>
  <c r="BR768" i="32"/>
  <c r="BQ768" i="32"/>
  <c r="BP768" i="32"/>
  <c r="BO768" i="32"/>
  <c r="BN768" i="32"/>
  <c r="BM768" i="32"/>
  <c r="BL768" i="32"/>
  <c r="BK768" i="32"/>
  <c r="BJ768" i="32"/>
  <c r="BI768" i="32"/>
  <c r="BH768" i="32"/>
  <c r="BG768" i="32"/>
  <c r="BF768" i="32"/>
  <c r="BE768" i="32"/>
  <c r="BD768" i="32"/>
  <c r="BC768" i="32"/>
  <c r="BB768" i="32"/>
  <c r="BA768" i="32"/>
  <c r="AZ768" i="32"/>
  <c r="AY768" i="32"/>
  <c r="AX768" i="32"/>
  <c r="AW768" i="32"/>
  <c r="AV768" i="32"/>
  <c r="AU768" i="32"/>
  <c r="AT768" i="32"/>
  <c r="AS768" i="32"/>
  <c r="AR768" i="32"/>
  <c r="AQ768" i="32"/>
  <c r="AP768" i="32"/>
  <c r="AO768" i="32"/>
  <c r="AN768" i="32"/>
  <c r="AM768" i="32"/>
  <c r="AL768" i="32"/>
  <c r="AK768" i="32"/>
  <c r="AJ768" i="32"/>
  <c r="AI768" i="32"/>
  <c r="AH768" i="32"/>
  <c r="AG768" i="32"/>
  <c r="AF768" i="32"/>
  <c r="AE768" i="32"/>
  <c r="AD768" i="32"/>
  <c r="AC768" i="32"/>
  <c r="AB768" i="32"/>
  <c r="AA768" i="32"/>
  <c r="Z768" i="32"/>
  <c r="Y768" i="32"/>
  <c r="X768" i="32"/>
  <c r="W768" i="32"/>
  <c r="V768" i="32"/>
  <c r="U768" i="32"/>
  <c r="T768" i="32"/>
  <c r="S768" i="32"/>
  <c r="R768" i="32"/>
  <c r="Q768" i="32"/>
  <c r="P768" i="32"/>
  <c r="O768" i="32"/>
  <c r="N768" i="32"/>
  <c r="M768" i="32"/>
  <c r="L768" i="32"/>
  <c r="K768" i="32"/>
  <c r="J768" i="32"/>
  <c r="I768" i="32"/>
  <c r="H768" i="32"/>
  <c r="CC768" i="32" s="1"/>
  <c r="CB767" i="32"/>
  <c r="CA767" i="32"/>
  <c r="BZ767" i="32"/>
  <c r="BY767" i="32"/>
  <c r="BX767" i="32"/>
  <c r="BW767" i="32"/>
  <c r="BV767" i="32"/>
  <c r="BU767" i="32"/>
  <c r="BT767" i="32"/>
  <c r="BS767" i="32"/>
  <c r="BR767" i="32"/>
  <c r="BQ767" i="32"/>
  <c r="BP767" i="32"/>
  <c r="BO767" i="32"/>
  <c r="BN767" i="32"/>
  <c r="BM767" i="32"/>
  <c r="BL767" i="32"/>
  <c r="BK767" i="32"/>
  <c r="BJ767" i="32"/>
  <c r="BI767" i="32"/>
  <c r="BH767" i="32"/>
  <c r="BG767" i="32"/>
  <c r="BF767" i="32"/>
  <c r="BE767" i="32"/>
  <c r="BD767" i="32"/>
  <c r="BC767" i="32"/>
  <c r="BB767" i="32"/>
  <c r="BA767" i="32"/>
  <c r="AZ767" i="32"/>
  <c r="AY767" i="32"/>
  <c r="AX767" i="32"/>
  <c r="AW767" i="32"/>
  <c r="AV767" i="32"/>
  <c r="AU767" i="32"/>
  <c r="AT767" i="32"/>
  <c r="AS767" i="32"/>
  <c r="AR767" i="32"/>
  <c r="AQ767" i="32"/>
  <c r="AP767" i="32"/>
  <c r="AO767" i="32"/>
  <c r="AN767" i="32"/>
  <c r="AM767" i="32"/>
  <c r="AL767" i="32"/>
  <c r="AK767" i="32"/>
  <c r="AJ767" i="32"/>
  <c r="AI767" i="32"/>
  <c r="AH767" i="32"/>
  <c r="AG767" i="32"/>
  <c r="AF767" i="32"/>
  <c r="AE767" i="32"/>
  <c r="AD767" i="32"/>
  <c r="AC767" i="32"/>
  <c r="AB767" i="32"/>
  <c r="AA767" i="32"/>
  <c r="Z767" i="32"/>
  <c r="Y767" i="32"/>
  <c r="X767" i="32"/>
  <c r="W767" i="32"/>
  <c r="V767" i="32"/>
  <c r="U767" i="32"/>
  <c r="T767" i="32"/>
  <c r="S767" i="32"/>
  <c r="R767" i="32"/>
  <c r="Q767" i="32"/>
  <c r="P767" i="32"/>
  <c r="O767" i="32"/>
  <c r="N767" i="32"/>
  <c r="M767" i="32"/>
  <c r="L767" i="32"/>
  <c r="K767" i="32"/>
  <c r="J767" i="32"/>
  <c r="I767" i="32"/>
  <c r="H767" i="32"/>
  <c r="CC767" i="32" s="1"/>
  <c r="CB766" i="32"/>
  <c r="CA766" i="32"/>
  <c r="BZ766" i="32"/>
  <c r="BY766" i="32"/>
  <c r="BX766" i="32"/>
  <c r="BW766" i="32"/>
  <c r="BV766" i="32"/>
  <c r="BU766" i="32"/>
  <c r="BT766" i="32"/>
  <c r="BS766" i="32"/>
  <c r="BR766" i="32"/>
  <c r="BQ766" i="32"/>
  <c r="BP766" i="32"/>
  <c r="BO766" i="32"/>
  <c r="BN766" i="32"/>
  <c r="BM766" i="32"/>
  <c r="BL766" i="32"/>
  <c r="BK766" i="32"/>
  <c r="BJ766" i="32"/>
  <c r="BI766" i="32"/>
  <c r="BH766" i="32"/>
  <c r="BG766" i="32"/>
  <c r="BF766" i="32"/>
  <c r="BE766" i="32"/>
  <c r="BD766" i="32"/>
  <c r="BC766" i="32"/>
  <c r="BB766" i="32"/>
  <c r="BA766" i="32"/>
  <c r="AZ766" i="32"/>
  <c r="AY766" i="32"/>
  <c r="AX766" i="32"/>
  <c r="AW766" i="32"/>
  <c r="AV766" i="32"/>
  <c r="AU766" i="32"/>
  <c r="AT766" i="32"/>
  <c r="AS766" i="32"/>
  <c r="AR766" i="32"/>
  <c r="AQ766" i="32"/>
  <c r="AP766" i="32"/>
  <c r="AO766" i="32"/>
  <c r="AN766" i="32"/>
  <c r="AM766" i="32"/>
  <c r="AL766" i="32"/>
  <c r="AK766" i="32"/>
  <c r="AJ766" i="32"/>
  <c r="AI766" i="32"/>
  <c r="AH766" i="32"/>
  <c r="AG766" i="32"/>
  <c r="AF766" i="32"/>
  <c r="AE766" i="32"/>
  <c r="AD766" i="32"/>
  <c r="AC766" i="32"/>
  <c r="AB766" i="32"/>
  <c r="AA766" i="32"/>
  <c r="Z766" i="32"/>
  <c r="Y766" i="32"/>
  <c r="X766" i="32"/>
  <c r="W766" i="32"/>
  <c r="V766" i="32"/>
  <c r="U766" i="32"/>
  <c r="T766" i="32"/>
  <c r="S766" i="32"/>
  <c r="R766" i="32"/>
  <c r="Q766" i="32"/>
  <c r="P766" i="32"/>
  <c r="O766" i="32"/>
  <c r="N766" i="32"/>
  <c r="M766" i="32"/>
  <c r="L766" i="32"/>
  <c r="K766" i="32"/>
  <c r="J766" i="32"/>
  <c r="I766" i="32"/>
  <c r="CC766" i="32" s="1"/>
  <c r="H766" i="32"/>
  <c r="CB765" i="32"/>
  <c r="CA765" i="32"/>
  <c r="BZ765" i="32"/>
  <c r="BY765" i="32"/>
  <c r="BX765" i="32"/>
  <c r="BW765" i="32"/>
  <c r="BV765" i="32"/>
  <c r="BU765" i="32"/>
  <c r="BT765" i="32"/>
  <c r="BS765" i="32"/>
  <c r="BR765" i="32"/>
  <c r="BQ765" i="32"/>
  <c r="BP765" i="32"/>
  <c r="BO765" i="32"/>
  <c r="BN765" i="32"/>
  <c r="BM765" i="32"/>
  <c r="BL765" i="32"/>
  <c r="BK765" i="32"/>
  <c r="BJ765" i="32"/>
  <c r="BI765" i="32"/>
  <c r="BH765" i="32"/>
  <c r="BG765" i="32"/>
  <c r="BF765" i="32"/>
  <c r="BE765" i="32"/>
  <c r="BD765" i="32"/>
  <c r="BC765" i="32"/>
  <c r="BB765" i="32"/>
  <c r="BA765" i="32"/>
  <c r="AZ765" i="32"/>
  <c r="AY765" i="32"/>
  <c r="AX765" i="32"/>
  <c r="AW765" i="32"/>
  <c r="AV765" i="32"/>
  <c r="AU765" i="32"/>
  <c r="AT765" i="32"/>
  <c r="AS765" i="32"/>
  <c r="AR765" i="32"/>
  <c r="AQ765" i="32"/>
  <c r="AP765" i="32"/>
  <c r="AO765" i="32"/>
  <c r="AN765" i="32"/>
  <c r="AM765" i="32"/>
  <c r="AL765" i="32"/>
  <c r="AK765" i="32"/>
  <c r="AJ765" i="32"/>
  <c r="AI765" i="32"/>
  <c r="AH765" i="32"/>
  <c r="AG765" i="32"/>
  <c r="AF765" i="32"/>
  <c r="AE765" i="32"/>
  <c r="AD765" i="32"/>
  <c r="AC765" i="32"/>
  <c r="AB765" i="32"/>
  <c r="AA765" i="32"/>
  <c r="Z765" i="32"/>
  <c r="Y765" i="32"/>
  <c r="X765" i="32"/>
  <c r="W765" i="32"/>
  <c r="V765" i="32"/>
  <c r="U765" i="32"/>
  <c r="T765" i="32"/>
  <c r="S765" i="32"/>
  <c r="R765" i="32"/>
  <c r="Q765" i="32"/>
  <c r="P765" i="32"/>
  <c r="O765" i="32"/>
  <c r="N765" i="32"/>
  <c r="M765" i="32"/>
  <c r="L765" i="32"/>
  <c r="K765" i="32"/>
  <c r="J765" i="32"/>
  <c r="I765" i="32"/>
  <c r="H765" i="32"/>
  <c r="CC765" i="32" s="1"/>
  <c r="CB764" i="32"/>
  <c r="CA764" i="32"/>
  <c r="BZ764" i="32"/>
  <c r="BY764" i="32"/>
  <c r="BX764" i="32"/>
  <c r="BW764" i="32"/>
  <c r="BV764" i="32"/>
  <c r="BU764" i="32"/>
  <c r="BT764" i="32"/>
  <c r="BS764" i="32"/>
  <c r="BR764" i="32"/>
  <c r="BQ764" i="32"/>
  <c r="BP764" i="32"/>
  <c r="BO764" i="32"/>
  <c r="BN764" i="32"/>
  <c r="BM764" i="32"/>
  <c r="BL764" i="32"/>
  <c r="BK764" i="32"/>
  <c r="BJ764" i="32"/>
  <c r="BI764" i="32"/>
  <c r="BH764" i="32"/>
  <c r="BG764" i="32"/>
  <c r="BF764" i="32"/>
  <c r="BE764" i="32"/>
  <c r="BD764" i="32"/>
  <c r="BC764" i="32"/>
  <c r="BB764" i="32"/>
  <c r="BA764" i="32"/>
  <c r="AZ764" i="32"/>
  <c r="AY764" i="32"/>
  <c r="AX764" i="32"/>
  <c r="AW764" i="32"/>
  <c r="AV764" i="32"/>
  <c r="AU764" i="32"/>
  <c r="AT764" i="32"/>
  <c r="AS764" i="32"/>
  <c r="AR764" i="32"/>
  <c r="AQ764" i="32"/>
  <c r="AP764" i="32"/>
  <c r="AO764" i="32"/>
  <c r="AN764" i="32"/>
  <c r="AM764" i="32"/>
  <c r="AL764" i="32"/>
  <c r="AK764" i="32"/>
  <c r="AJ764" i="32"/>
  <c r="AI764" i="32"/>
  <c r="AH764" i="32"/>
  <c r="AG764" i="32"/>
  <c r="AF764" i="32"/>
  <c r="AE764" i="32"/>
  <c r="AD764" i="32"/>
  <c r="AC764" i="32"/>
  <c r="AB764" i="32"/>
  <c r="AA764" i="32"/>
  <c r="Z764" i="32"/>
  <c r="Y764" i="32"/>
  <c r="X764" i="32"/>
  <c r="W764" i="32"/>
  <c r="V764" i="32"/>
  <c r="U764" i="32"/>
  <c r="T764" i="32"/>
  <c r="S764" i="32"/>
  <c r="R764" i="32"/>
  <c r="Q764" i="32"/>
  <c r="P764" i="32"/>
  <c r="O764" i="32"/>
  <c r="N764" i="32"/>
  <c r="M764" i="32"/>
  <c r="L764" i="32"/>
  <c r="K764" i="32"/>
  <c r="J764" i="32"/>
  <c r="I764" i="32"/>
  <c r="H764" i="32"/>
  <c r="CC764" i="32" s="1"/>
  <c r="CB763" i="32"/>
  <c r="CA763" i="32"/>
  <c r="BZ763" i="32"/>
  <c r="BY763" i="32"/>
  <c r="BX763" i="32"/>
  <c r="BW763" i="32"/>
  <c r="BV763" i="32"/>
  <c r="BU763" i="32"/>
  <c r="BT763" i="32"/>
  <c r="BS763" i="32"/>
  <c r="BR763" i="32"/>
  <c r="BQ763" i="32"/>
  <c r="BP763" i="32"/>
  <c r="BO763" i="32"/>
  <c r="BN763" i="32"/>
  <c r="BM763" i="32"/>
  <c r="BL763" i="32"/>
  <c r="BK763" i="32"/>
  <c r="BJ763" i="32"/>
  <c r="BI763" i="32"/>
  <c r="BH763" i="32"/>
  <c r="BG763" i="32"/>
  <c r="BF763" i="32"/>
  <c r="BE763" i="32"/>
  <c r="BD763" i="32"/>
  <c r="BC763" i="32"/>
  <c r="BB763" i="32"/>
  <c r="BA763" i="32"/>
  <c r="AZ763" i="32"/>
  <c r="AY763" i="32"/>
  <c r="AX763" i="32"/>
  <c r="AW763" i="32"/>
  <c r="AV763" i="32"/>
  <c r="AU763" i="32"/>
  <c r="AT763" i="32"/>
  <c r="AS763" i="32"/>
  <c r="AR763" i="32"/>
  <c r="AQ763" i="32"/>
  <c r="AP763" i="32"/>
  <c r="AO763" i="32"/>
  <c r="AN763" i="32"/>
  <c r="AM763" i="32"/>
  <c r="AL763" i="32"/>
  <c r="AK763" i="32"/>
  <c r="AJ763" i="32"/>
  <c r="AI763" i="32"/>
  <c r="AH763" i="32"/>
  <c r="AG763" i="32"/>
  <c r="AF763" i="32"/>
  <c r="AE763" i="32"/>
  <c r="AD763" i="32"/>
  <c r="AC763" i="32"/>
  <c r="AB763" i="32"/>
  <c r="AA763" i="32"/>
  <c r="Z763" i="32"/>
  <c r="Y763" i="32"/>
  <c r="X763" i="32"/>
  <c r="W763" i="32"/>
  <c r="V763" i="32"/>
  <c r="U763" i="32"/>
  <c r="T763" i="32"/>
  <c r="S763" i="32"/>
  <c r="R763" i="32"/>
  <c r="Q763" i="32"/>
  <c r="P763" i="32"/>
  <c r="O763" i="32"/>
  <c r="N763" i="32"/>
  <c r="M763" i="32"/>
  <c r="L763" i="32"/>
  <c r="K763" i="32"/>
  <c r="J763" i="32"/>
  <c r="I763" i="32"/>
  <c r="CC763" i="32" s="1"/>
  <c r="H763" i="32"/>
  <c r="CB762" i="32"/>
  <c r="CA762" i="32"/>
  <c r="BZ762" i="32"/>
  <c r="BY762" i="32"/>
  <c r="BX762" i="32"/>
  <c r="BW762" i="32"/>
  <c r="BV762" i="32"/>
  <c r="BU762" i="32"/>
  <c r="BT762" i="32"/>
  <c r="BS762" i="32"/>
  <c r="BR762" i="32"/>
  <c r="BQ762" i="32"/>
  <c r="BP762" i="32"/>
  <c r="BO762" i="32"/>
  <c r="BN762" i="32"/>
  <c r="BM762" i="32"/>
  <c r="BL762" i="32"/>
  <c r="BK762" i="32"/>
  <c r="BJ762" i="32"/>
  <c r="BI762" i="32"/>
  <c r="BH762" i="32"/>
  <c r="BG762" i="32"/>
  <c r="BF762" i="32"/>
  <c r="BE762" i="32"/>
  <c r="BD762" i="32"/>
  <c r="BC762" i="32"/>
  <c r="BB762" i="32"/>
  <c r="BA762" i="32"/>
  <c r="AZ762" i="32"/>
  <c r="AY762" i="32"/>
  <c r="AX762" i="32"/>
  <c r="AW762" i="32"/>
  <c r="AV762" i="32"/>
  <c r="AU762" i="32"/>
  <c r="AT762" i="32"/>
  <c r="AS762" i="32"/>
  <c r="AR762" i="32"/>
  <c r="AQ762" i="32"/>
  <c r="AP762" i="32"/>
  <c r="AO762" i="32"/>
  <c r="AN762" i="32"/>
  <c r="AM762" i="32"/>
  <c r="AL762" i="32"/>
  <c r="AK762" i="32"/>
  <c r="AJ762" i="32"/>
  <c r="AI762" i="32"/>
  <c r="AH762" i="32"/>
  <c r="AG762" i="32"/>
  <c r="AF762" i="32"/>
  <c r="AE762" i="32"/>
  <c r="AD762" i="32"/>
  <c r="AC762" i="32"/>
  <c r="AB762" i="32"/>
  <c r="AA762" i="32"/>
  <c r="Z762" i="32"/>
  <c r="Y762" i="32"/>
  <c r="X762" i="32"/>
  <c r="W762" i="32"/>
  <c r="V762" i="32"/>
  <c r="U762" i="32"/>
  <c r="T762" i="32"/>
  <c r="S762" i="32"/>
  <c r="R762" i="32"/>
  <c r="Q762" i="32"/>
  <c r="P762" i="32"/>
  <c r="O762" i="32"/>
  <c r="N762" i="32"/>
  <c r="M762" i="32"/>
  <c r="L762" i="32"/>
  <c r="K762" i="32"/>
  <c r="J762" i="32"/>
  <c r="I762" i="32"/>
  <c r="H762" i="32"/>
  <c r="CC762" i="32" s="1"/>
  <c r="CB761" i="32"/>
  <c r="CA761" i="32"/>
  <c r="BZ761" i="32"/>
  <c r="BY761" i="32"/>
  <c r="BX761" i="32"/>
  <c r="BW761" i="32"/>
  <c r="BV761" i="32"/>
  <c r="BU761" i="32"/>
  <c r="BT761" i="32"/>
  <c r="BS761" i="32"/>
  <c r="BR761" i="32"/>
  <c r="BQ761" i="32"/>
  <c r="BP761" i="32"/>
  <c r="BO761" i="32"/>
  <c r="BN761" i="32"/>
  <c r="BM761" i="32"/>
  <c r="BL761" i="32"/>
  <c r="BK761" i="32"/>
  <c r="BJ761" i="32"/>
  <c r="BI761" i="32"/>
  <c r="BH761" i="32"/>
  <c r="BG761" i="32"/>
  <c r="BF761" i="32"/>
  <c r="BE761" i="32"/>
  <c r="BD761" i="32"/>
  <c r="BC761" i="32"/>
  <c r="BB761" i="32"/>
  <c r="BA761" i="32"/>
  <c r="AZ761" i="32"/>
  <c r="AY761" i="32"/>
  <c r="AX761" i="32"/>
  <c r="AW761" i="32"/>
  <c r="AV761" i="32"/>
  <c r="AU761" i="32"/>
  <c r="AT761" i="32"/>
  <c r="AS761" i="32"/>
  <c r="AR761" i="32"/>
  <c r="AQ761" i="32"/>
  <c r="AP761" i="32"/>
  <c r="AO761" i="32"/>
  <c r="AN761" i="32"/>
  <c r="AM761" i="32"/>
  <c r="AL761" i="32"/>
  <c r="AK761" i="32"/>
  <c r="AJ761" i="32"/>
  <c r="AI761" i="32"/>
  <c r="AH761" i="32"/>
  <c r="AG761" i="32"/>
  <c r="AF761" i="32"/>
  <c r="AE761" i="32"/>
  <c r="AD761" i="32"/>
  <c r="AC761" i="32"/>
  <c r="AB761" i="32"/>
  <c r="AA761" i="32"/>
  <c r="Z761" i="32"/>
  <c r="Y761" i="32"/>
  <c r="X761" i="32"/>
  <c r="W761" i="32"/>
  <c r="V761" i="32"/>
  <c r="U761" i="32"/>
  <c r="T761" i="32"/>
  <c r="S761" i="32"/>
  <c r="R761" i="32"/>
  <c r="Q761" i="32"/>
  <c r="P761" i="32"/>
  <c r="O761" i="32"/>
  <c r="N761" i="32"/>
  <c r="M761" i="32"/>
  <c r="L761" i="32"/>
  <c r="K761" i="32"/>
  <c r="J761" i="32"/>
  <c r="I761" i="32"/>
  <c r="H761" i="32"/>
  <c r="CC761" i="32" s="1"/>
  <c r="CB760" i="32"/>
  <c r="CA760" i="32"/>
  <c r="BZ760" i="32"/>
  <c r="BY760" i="32"/>
  <c r="BX760" i="32"/>
  <c r="BW760" i="32"/>
  <c r="BV760" i="32"/>
  <c r="BU760" i="32"/>
  <c r="BT760" i="32"/>
  <c r="BS760" i="32"/>
  <c r="BR760" i="32"/>
  <c r="BQ760" i="32"/>
  <c r="BP760" i="32"/>
  <c r="BO760" i="32"/>
  <c r="BN760" i="32"/>
  <c r="BM760" i="32"/>
  <c r="BL760" i="32"/>
  <c r="BK760" i="32"/>
  <c r="BJ760" i="32"/>
  <c r="BI760" i="32"/>
  <c r="BH760" i="32"/>
  <c r="BG760" i="32"/>
  <c r="BF760" i="32"/>
  <c r="BE760" i="32"/>
  <c r="BD760" i="32"/>
  <c r="BC760" i="32"/>
  <c r="BB760" i="32"/>
  <c r="BA760" i="32"/>
  <c r="AZ760" i="32"/>
  <c r="AY760" i="32"/>
  <c r="AX760" i="32"/>
  <c r="AW760" i="32"/>
  <c r="AV760" i="32"/>
  <c r="AU760" i="32"/>
  <c r="AT760" i="32"/>
  <c r="AS760" i="32"/>
  <c r="AR760" i="32"/>
  <c r="AQ760" i="32"/>
  <c r="AP760" i="32"/>
  <c r="AO760" i="32"/>
  <c r="AN760" i="32"/>
  <c r="AM760" i="32"/>
  <c r="AL760" i="32"/>
  <c r="AK760" i="32"/>
  <c r="AJ760" i="32"/>
  <c r="AI760" i="32"/>
  <c r="AH760" i="32"/>
  <c r="AG760" i="32"/>
  <c r="AF760" i="32"/>
  <c r="AE760" i="32"/>
  <c r="AD760" i="32"/>
  <c r="AC760" i="32"/>
  <c r="AB760" i="32"/>
  <c r="AA760" i="32"/>
  <c r="Z760" i="32"/>
  <c r="Y760" i="32"/>
  <c r="X760" i="32"/>
  <c r="W760" i="32"/>
  <c r="V760" i="32"/>
  <c r="U760" i="32"/>
  <c r="T760" i="32"/>
  <c r="S760" i="32"/>
  <c r="R760" i="32"/>
  <c r="Q760" i="32"/>
  <c r="P760" i="32"/>
  <c r="O760" i="32"/>
  <c r="N760" i="32"/>
  <c r="M760" i="32"/>
  <c r="L760" i="32"/>
  <c r="K760" i="32"/>
  <c r="J760" i="32"/>
  <c r="I760" i="32"/>
  <c r="CC760" i="32" s="1"/>
  <c r="H760" i="32"/>
  <c r="CB759" i="32"/>
  <c r="CA759" i="32"/>
  <c r="BZ759" i="32"/>
  <c r="BY759" i="32"/>
  <c r="BX759" i="32"/>
  <c r="BW759" i="32"/>
  <c r="BV759" i="32"/>
  <c r="BU759" i="32"/>
  <c r="BT759" i="32"/>
  <c r="BS759" i="32"/>
  <c r="BR759" i="32"/>
  <c r="BQ759" i="32"/>
  <c r="BP759" i="32"/>
  <c r="BO759" i="32"/>
  <c r="BN759" i="32"/>
  <c r="BM759" i="32"/>
  <c r="BL759" i="32"/>
  <c r="BK759" i="32"/>
  <c r="BJ759" i="32"/>
  <c r="BI759" i="32"/>
  <c r="BH759" i="32"/>
  <c r="BG759" i="32"/>
  <c r="BF759" i="32"/>
  <c r="BE759" i="32"/>
  <c r="BD759" i="32"/>
  <c r="BC759" i="32"/>
  <c r="BB759" i="32"/>
  <c r="BA759" i="32"/>
  <c r="AZ759" i="32"/>
  <c r="AY759" i="32"/>
  <c r="AX759" i="32"/>
  <c r="AW759" i="32"/>
  <c r="AV759" i="32"/>
  <c r="AU759" i="32"/>
  <c r="AT759" i="32"/>
  <c r="AS759" i="32"/>
  <c r="AR759" i="32"/>
  <c r="AQ759" i="32"/>
  <c r="AP759" i="32"/>
  <c r="AO759" i="32"/>
  <c r="AN759" i="32"/>
  <c r="AM759" i="32"/>
  <c r="AL759" i="32"/>
  <c r="AK759" i="32"/>
  <c r="AJ759" i="32"/>
  <c r="AI759" i="32"/>
  <c r="AH759" i="32"/>
  <c r="AG759" i="32"/>
  <c r="AF759" i="32"/>
  <c r="AE759" i="32"/>
  <c r="AD759" i="32"/>
  <c r="AC759" i="32"/>
  <c r="AB759" i="32"/>
  <c r="AA759" i="32"/>
  <c r="Z759" i="32"/>
  <c r="Y759" i="32"/>
  <c r="X759" i="32"/>
  <c r="W759" i="32"/>
  <c r="V759" i="32"/>
  <c r="U759" i="32"/>
  <c r="T759" i="32"/>
  <c r="S759" i="32"/>
  <c r="R759" i="32"/>
  <c r="Q759" i="32"/>
  <c r="P759" i="32"/>
  <c r="O759" i="32"/>
  <c r="N759" i="32"/>
  <c r="M759" i="32"/>
  <c r="L759" i="32"/>
  <c r="K759" i="32"/>
  <c r="J759" i="32"/>
  <c r="I759" i="32"/>
  <c r="H759" i="32"/>
  <c r="CC759" i="32" s="1"/>
  <c r="CB758" i="32"/>
  <c r="CA758" i="32"/>
  <c r="BZ758" i="32"/>
  <c r="BY758" i="32"/>
  <c r="BX758" i="32"/>
  <c r="BW758" i="32"/>
  <c r="BV758" i="32"/>
  <c r="BU758" i="32"/>
  <c r="BT758" i="32"/>
  <c r="BS758" i="32"/>
  <c r="BR758" i="32"/>
  <c r="BQ758" i="32"/>
  <c r="BP758" i="32"/>
  <c r="BO758" i="32"/>
  <c r="BN758" i="32"/>
  <c r="BM758" i="32"/>
  <c r="BL758" i="32"/>
  <c r="BK758" i="32"/>
  <c r="BJ758" i="32"/>
  <c r="BI758" i="32"/>
  <c r="BH758" i="32"/>
  <c r="BG758" i="32"/>
  <c r="BF758" i="32"/>
  <c r="BE758" i="32"/>
  <c r="BD758" i="32"/>
  <c r="BC758" i="32"/>
  <c r="BB758" i="32"/>
  <c r="BA758" i="32"/>
  <c r="AZ758" i="32"/>
  <c r="AY758" i="32"/>
  <c r="AX758" i="32"/>
  <c r="AW758" i="32"/>
  <c r="AV758" i="32"/>
  <c r="AU758" i="32"/>
  <c r="AT758" i="32"/>
  <c r="AS758" i="32"/>
  <c r="AR758" i="32"/>
  <c r="AQ758" i="32"/>
  <c r="AP758" i="32"/>
  <c r="AO758" i="32"/>
  <c r="AN758" i="32"/>
  <c r="AM758" i="32"/>
  <c r="AL758" i="32"/>
  <c r="AK758" i="32"/>
  <c r="AJ758" i="32"/>
  <c r="AI758" i="32"/>
  <c r="AH758" i="32"/>
  <c r="AG758" i="32"/>
  <c r="AF758" i="32"/>
  <c r="AE758" i="32"/>
  <c r="AD758" i="32"/>
  <c r="AC758" i="32"/>
  <c r="AB758" i="32"/>
  <c r="AA758" i="32"/>
  <c r="Z758" i="32"/>
  <c r="Y758" i="32"/>
  <c r="X758" i="32"/>
  <c r="W758" i="32"/>
  <c r="V758" i="32"/>
  <c r="U758" i="32"/>
  <c r="T758" i="32"/>
  <c r="S758" i="32"/>
  <c r="R758" i="32"/>
  <c r="Q758" i="32"/>
  <c r="P758" i="32"/>
  <c r="O758" i="32"/>
  <c r="N758" i="32"/>
  <c r="M758" i="32"/>
  <c r="L758" i="32"/>
  <c r="K758" i="32"/>
  <c r="J758" i="32"/>
  <c r="I758" i="32"/>
  <c r="H758" i="32"/>
  <c r="CC758" i="32" s="1"/>
  <c r="CB757" i="32"/>
  <c r="CA757" i="32"/>
  <c r="BZ757" i="32"/>
  <c r="BY757" i="32"/>
  <c r="BX757" i="32"/>
  <c r="BW757" i="32"/>
  <c r="BV757" i="32"/>
  <c r="BU757" i="32"/>
  <c r="BT757" i="32"/>
  <c r="BS757" i="32"/>
  <c r="BR757" i="32"/>
  <c r="BQ757" i="32"/>
  <c r="BP757" i="32"/>
  <c r="BO757" i="32"/>
  <c r="BN757" i="32"/>
  <c r="BM757" i="32"/>
  <c r="BL757" i="32"/>
  <c r="BK757" i="32"/>
  <c r="BJ757" i="32"/>
  <c r="BI757" i="32"/>
  <c r="BH757" i="32"/>
  <c r="BG757" i="32"/>
  <c r="BF757" i="32"/>
  <c r="BE757" i="32"/>
  <c r="BD757" i="32"/>
  <c r="BC757" i="32"/>
  <c r="BB757" i="32"/>
  <c r="BA757" i="32"/>
  <c r="AZ757" i="32"/>
  <c r="AY757" i="32"/>
  <c r="AX757" i="32"/>
  <c r="AW757" i="32"/>
  <c r="AV757" i="32"/>
  <c r="AU757" i="32"/>
  <c r="AT757" i="32"/>
  <c r="AS757" i="32"/>
  <c r="AR757" i="32"/>
  <c r="AQ757" i="32"/>
  <c r="AP757" i="32"/>
  <c r="AO757" i="32"/>
  <c r="AN757" i="32"/>
  <c r="AM757" i="32"/>
  <c r="AL757" i="32"/>
  <c r="AK757" i="32"/>
  <c r="AJ757" i="32"/>
  <c r="AI757" i="32"/>
  <c r="AH757" i="32"/>
  <c r="AG757" i="32"/>
  <c r="AF757" i="32"/>
  <c r="AE757" i="32"/>
  <c r="AD757" i="32"/>
  <c r="AC757" i="32"/>
  <c r="AB757" i="32"/>
  <c r="AA757" i="32"/>
  <c r="Z757" i="32"/>
  <c r="Y757" i="32"/>
  <c r="X757" i="32"/>
  <c r="W757" i="32"/>
  <c r="V757" i="32"/>
  <c r="U757" i="32"/>
  <c r="T757" i="32"/>
  <c r="S757" i="32"/>
  <c r="R757" i="32"/>
  <c r="Q757" i="32"/>
  <c r="P757" i="32"/>
  <c r="O757" i="32"/>
  <c r="N757" i="32"/>
  <c r="M757" i="32"/>
  <c r="L757" i="32"/>
  <c r="K757" i="32"/>
  <c r="J757" i="32"/>
  <c r="I757" i="32"/>
  <c r="CC757" i="32" s="1"/>
  <c r="H757" i="32"/>
  <c r="CB756" i="32"/>
  <c r="CA756" i="32"/>
  <c r="BZ756" i="32"/>
  <c r="BY756" i="32"/>
  <c r="BX756" i="32"/>
  <c r="BW756" i="32"/>
  <c r="BV756" i="32"/>
  <c r="BU756" i="32"/>
  <c r="BT756" i="32"/>
  <c r="BS756" i="32"/>
  <c r="BR756" i="32"/>
  <c r="BQ756" i="32"/>
  <c r="BP756" i="32"/>
  <c r="BO756" i="32"/>
  <c r="BN756" i="32"/>
  <c r="BM756" i="32"/>
  <c r="BL756" i="32"/>
  <c r="BK756" i="32"/>
  <c r="BJ756" i="32"/>
  <c r="BI756" i="32"/>
  <c r="BH756" i="32"/>
  <c r="BG756" i="32"/>
  <c r="BF756" i="32"/>
  <c r="BE756" i="32"/>
  <c r="BD756" i="32"/>
  <c r="BC756" i="32"/>
  <c r="BB756" i="32"/>
  <c r="BA756" i="32"/>
  <c r="AZ756" i="32"/>
  <c r="AY756" i="32"/>
  <c r="AX756" i="32"/>
  <c r="AW756" i="32"/>
  <c r="AV756" i="32"/>
  <c r="AU756" i="32"/>
  <c r="AT756" i="32"/>
  <c r="AS756" i="32"/>
  <c r="AR756" i="32"/>
  <c r="AQ756" i="32"/>
  <c r="AP756" i="32"/>
  <c r="AO756" i="32"/>
  <c r="AN756" i="32"/>
  <c r="AM756" i="32"/>
  <c r="AL756" i="32"/>
  <c r="AK756" i="32"/>
  <c r="AJ756" i="32"/>
  <c r="AI756" i="32"/>
  <c r="AH756" i="32"/>
  <c r="AG756" i="32"/>
  <c r="AF756" i="32"/>
  <c r="AE756" i="32"/>
  <c r="AD756" i="32"/>
  <c r="AC756" i="32"/>
  <c r="AB756" i="32"/>
  <c r="AA756" i="32"/>
  <c r="Z756" i="32"/>
  <c r="Y756" i="32"/>
  <c r="X756" i="32"/>
  <c r="W756" i="32"/>
  <c r="V756" i="32"/>
  <c r="U756" i="32"/>
  <c r="T756" i="32"/>
  <c r="S756" i="32"/>
  <c r="R756" i="32"/>
  <c r="Q756" i="32"/>
  <c r="P756" i="32"/>
  <c r="O756" i="32"/>
  <c r="N756" i="32"/>
  <c r="M756" i="32"/>
  <c r="L756" i="32"/>
  <c r="K756" i="32"/>
  <c r="J756" i="32"/>
  <c r="I756" i="32"/>
  <c r="H756" i="32"/>
  <c r="CC756" i="32" s="1"/>
  <c r="CB755" i="32"/>
  <c r="CA755" i="32"/>
  <c r="BZ755" i="32"/>
  <c r="BY755" i="32"/>
  <c r="BX755" i="32"/>
  <c r="BW755" i="32"/>
  <c r="BV755" i="32"/>
  <c r="BU755" i="32"/>
  <c r="BT755" i="32"/>
  <c r="BS755" i="32"/>
  <c r="BR755" i="32"/>
  <c r="BQ755" i="32"/>
  <c r="BP755" i="32"/>
  <c r="BO755" i="32"/>
  <c r="BN755" i="32"/>
  <c r="BM755" i="32"/>
  <c r="BL755" i="32"/>
  <c r="BK755" i="32"/>
  <c r="BJ755" i="32"/>
  <c r="BI755" i="32"/>
  <c r="BH755" i="32"/>
  <c r="BG755" i="32"/>
  <c r="BF755" i="32"/>
  <c r="BE755" i="32"/>
  <c r="BD755" i="32"/>
  <c r="BC755" i="32"/>
  <c r="BB755" i="32"/>
  <c r="BA755" i="32"/>
  <c r="AZ755" i="32"/>
  <c r="AY755" i="32"/>
  <c r="AX755" i="32"/>
  <c r="AW755" i="32"/>
  <c r="AV755" i="32"/>
  <c r="AU755" i="32"/>
  <c r="AT755" i="32"/>
  <c r="AS755" i="32"/>
  <c r="AR755" i="32"/>
  <c r="AQ755" i="32"/>
  <c r="AP755" i="32"/>
  <c r="AO755" i="32"/>
  <c r="AN755" i="32"/>
  <c r="AM755" i="32"/>
  <c r="AL755" i="32"/>
  <c r="AK755" i="32"/>
  <c r="AJ755" i="32"/>
  <c r="AI755" i="32"/>
  <c r="AH755" i="32"/>
  <c r="AG755" i="32"/>
  <c r="AF755" i="32"/>
  <c r="AE755" i="32"/>
  <c r="AD755" i="32"/>
  <c r="AC755" i="32"/>
  <c r="AB755" i="32"/>
  <c r="AA755" i="32"/>
  <c r="Z755" i="32"/>
  <c r="Y755" i="32"/>
  <c r="X755" i="32"/>
  <c r="W755" i="32"/>
  <c r="V755" i="32"/>
  <c r="U755" i="32"/>
  <c r="T755" i="32"/>
  <c r="S755" i="32"/>
  <c r="R755" i="32"/>
  <c r="Q755" i="32"/>
  <c r="P755" i="32"/>
  <c r="O755" i="32"/>
  <c r="N755" i="32"/>
  <c r="M755" i="32"/>
  <c r="L755" i="32"/>
  <c r="K755" i="32"/>
  <c r="J755" i="32"/>
  <c r="I755" i="32"/>
  <c r="H755" i="32"/>
  <c r="CC755" i="32" s="1"/>
  <c r="CB754" i="32"/>
  <c r="CA754" i="32"/>
  <c r="BZ754" i="32"/>
  <c r="BY754" i="32"/>
  <c r="BX754" i="32"/>
  <c r="BW754" i="32"/>
  <c r="BV754" i="32"/>
  <c r="BU754" i="32"/>
  <c r="BT754" i="32"/>
  <c r="BS754" i="32"/>
  <c r="BR754" i="32"/>
  <c r="BQ754" i="32"/>
  <c r="BP754" i="32"/>
  <c r="BO754" i="32"/>
  <c r="BN754" i="32"/>
  <c r="BM754" i="32"/>
  <c r="BL754" i="32"/>
  <c r="BK754" i="32"/>
  <c r="BJ754" i="32"/>
  <c r="BI754" i="32"/>
  <c r="BH754" i="32"/>
  <c r="BG754" i="32"/>
  <c r="BF754" i="32"/>
  <c r="BE754" i="32"/>
  <c r="BD754" i="32"/>
  <c r="BC754" i="32"/>
  <c r="BB754" i="32"/>
  <c r="BA754" i="32"/>
  <c r="AZ754" i="32"/>
  <c r="AY754" i="32"/>
  <c r="AX754" i="32"/>
  <c r="AW754" i="32"/>
  <c r="AV754" i="32"/>
  <c r="AU754" i="32"/>
  <c r="AT754" i="32"/>
  <c r="AS754" i="32"/>
  <c r="AR754" i="32"/>
  <c r="AQ754" i="32"/>
  <c r="AP754" i="32"/>
  <c r="AO754" i="32"/>
  <c r="AN754" i="32"/>
  <c r="AM754" i="32"/>
  <c r="AL754" i="32"/>
  <c r="AK754" i="32"/>
  <c r="AJ754" i="32"/>
  <c r="AI754" i="32"/>
  <c r="AH754" i="32"/>
  <c r="AG754" i="32"/>
  <c r="AF754" i="32"/>
  <c r="AE754" i="32"/>
  <c r="AD754" i="32"/>
  <c r="AC754" i="32"/>
  <c r="AB754" i="32"/>
  <c r="AA754" i="32"/>
  <c r="Z754" i="32"/>
  <c r="Y754" i="32"/>
  <c r="X754" i="32"/>
  <c r="W754" i="32"/>
  <c r="V754" i="32"/>
  <c r="U754" i="32"/>
  <c r="T754" i="32"/>
  <c r="S754" i="32"/>
  <c r="R754" i="32"/>
  <c r="Q754" i="32"/>
  <c r="P754" i="32"/>
  <c r="O754" i="32"/>
  <c r="N754" i="32"/>
  <c r="M754" i="32"/>
  <c r="L754" i="32"/>
  <c r="K754" i="32"/>
  <c r="J754" i="32"/>
  <c r="I754" i="32"/>
  <c r="CC754" i="32" s="1"/>
  <c r="H754" i="32"/>
  <c r="CB753" i="32"/>
  <c r="CA753" i="32"/>
  <c r="BZ753" i="32"/>
  <c r="BY753" i="32"/>
  <c r="BX753" i="32"/>
  <c r="BW753" i="32"/>
  <c r="BV753" i="32"/>
  <c r="BU753" i="32"/>
  <c r="BT753" i="32"/>
  <c r="BS753" i="32"/>
  <c r="BR753" i="32"/>
  <c r="BQ753" i="32"/>
  <c r="BP753" i="32"/>
  <c r="BO753" i="32"/>
  <c r="BN753" i="32"/>
  <c r="BM753" i="32"/>
  <c r="BL753" i="32"/>
  <c r="BK753" i="32"/>
  <c r="BJ753" i="32"/>
  <c r="BI753" i="32"/>
  <c r="BH753" i="32"/>
  <c r="BG753" i="32"/>
  <c r="BF753" i="32"/>
  <c r="BE753" i="32"/>
  <c r="BD753" i="32"/>
  <c r="BC753" i="32"/>
  <c r="BB753" i="32"/>
  <c r="BA753" i="32"/>
  <c r="AZ753" i="32"/>
  <c r="AY753" i="32"/>
  <c r="AX753" i="32"/>
  <c r="AW753" i="32"/>
  <c r="AV753" i="32"/>
  <c r="AU753" i="32"/>
  <c r="AT753" i="32"/>
  <c r="AS753" i="32"/>
  <c r="AR753" i="32"/>
  <c r="AQ753" i="32"/>
  <c r="AP753" i="32"/>
  <c r="AO753" i="32"/>
  <c r="AN753" i="32"/>
  <c r="AM753" i="32"/>
  <c r="AL753" i="32"/>
  <c r="AK753" i="32"/>
  <c r="AJ753" i="32"/>
  <c r="AI753" i="32"/>
  <c r="AH753" i="32"/>
  <c r="AG753" i="32"/>
  <c r="AF753" i="32"/>
  <c r="AE753" i="32"/>
  <c r="AD753" i="32"/>
  <c r="AC753" i="32"/>
  <c r="AB753" i="32"/>
  <c r="AA753" i="32"/>
  <c r="Z753" i="32"/>
  <c r="Y753" i="32"/>
  <c r="X753" i="32"/>
  <c r="W753" i="32"/>
  <c r="V753" i="32"/>
  <c r="U753" i="32"/>
  <c r="T753" i="32"/>
  <c r="S753" i="32"/>
  <c r="R753" i="32"/>
  <c r="Q753" i="32"/>
  <c r="P753" i="32"/>
  <c r="O753" i="32"/>
  <c r="N753" i="32"/>
  <c r="M753" i="32"/>
  <c r="L753" i="32"/>
  <c r="K753" i="32"/>
  <c r="J753" i="32"/>
  <c r="I753" i="32"/>
  <c r="H753" i="32"/>
  <c r="CC753" i="32" s="1"/>
  <c r="CB752" i="32"/>
  <c r="CA752" i="32"/>
  <c r="BZ752" i="32"/>
  <c r="BY752" i="32"/>
  <c r="BX752" i="32"/>
  <c r="BW752" i="32"/>
  <c r="BV752" i="32"/>
  <c r="BU752" i="32"/>
  <c r="BT752" i="32"/>
  <c r="BS752" i="32"/>
  <c r="BR752" i="32"/>
  <c r="BQ752" i="32"/>
  <c r="BP752" i="32"/>
  <c r="BO752" i="32"/>
  <c r="BN752" i="32"/>
  <c r="BM752" i="32"/>
  <c r="BL752" i="32"/>
  <c r="BK752" i="32"/>
  <c r="BJ752" i="32"/>
  <c r="BI752" i="32"/>
  <c r="BH752" i="32"/>
  <c r="BG752" i="32"/>
  <c r="BF752" i="32"/>
  <c r="BE752" i="32"/>
  <c r="BD752" i="32"/>
  <c r="BC752" i="32"/>
  <c r="BB752" i="32"/>
  <c r="BA752" i="32"/>
  <c r="AZ752" i="32"/>
  <c r="AY752" i="32"/>
  <c r="AX752" i="32"/>
  <c r="AW752" i="32"/>
  <c r="AV752" i="32"/>
  <c r="AU752" i="32"/>
  <c r="AT752" i="32"/>
  <c r="AS752" i="32"/>
  <c r="AR752" i="32"/>
  <c r="AQ752" i="32"/>
  <c r="AP752" i="32"/>
  <c r="AO752" i="32"/>
  <c r="AN752" i="32"/>
  <c r="AM752" i="32"/>
  <c r="AL752" i="32"/>
  <c r="AK752" i="32"/>
  <c r="AJ752" i="32"/>
  <c r="AI752" i="32"/>
  <c r="AH752" i="32"/>
  <c r="AG752" i="32"/>
  <c r="AF752" i="32"/>
  <c r="AE752" i="32"/>
  <c r="AD752" i="32"/>
  <c r="AC752" i="32"/>
  <c r="AB752" i="32"/>
  <c r="AA752" i="32"/>
  <c r="Z752" i="32"/>
  <c r="Y752" i="32"/>
  <c r="X752" i="32"/>
  <c r="W752" i="32"/>
  <c r="V752" i="32"/>
  <c r="U752" i="32"/>
  <c r="T752" i="32"/>
  <c r="S752" i="32"/>
  <c r="R752" i="32"/>
  <c r="Q752" i="32"/>
  <c r="P752" i="32"/>
  <c r="O752" i="32"/>
  <c r="N752" i="32"/>
  <c r="M752" i="32"/>
  <c r="L752" i="32"/>
  <c r="K752" i="32"/>
  <c r="J752" i="32"/>
  <c r="I752" i="32"/>
  <c r="H752" i="32"/>
  <c r="CC752" i="32" s="1"/>
  <c r="CB751" i="32"/>
  <c r="CA751" i="32"/>
  <c r="BZ751" i="32"/>
  <c r="BY751" i="32"/>
  <c r="BX751" i="32"/>
  <c r="BW751" i="32"/>
  <c r="BV751" i="32"/>
  <c r="BU751" i="32"/>
  <c r="BT751" i="32"/>
  <c r="BS751" i="32"/>
  <c r="BR751" i="32"/>
  <c r="BQ751" i="32"/>
  <c r="BP751" i="32"/>
  <c r="BO751" i="32"/>
  <c r="BN751" i="32"/>
  <c r="BM751" i="32"/>
  <c r="BL751" i="32"/>
  <c r="BK751" i="32"/>
  <c r="BJ751" i="32"/>
  <c r="BI751" i="32"/>
  <c r="BH751" i="32"/>
  <c r="BG751" i="32"/>
  <c r="BF751" i="32"/>
  <c r="BE751" i="32"/>
  <c r="BD751" i="32"/>
  <c r="BC751" i="32"/>
  <c r="BB751" i="32"/>
  <c r="BA751" i="32"/>
  <c r="AZ751" i="32"/>
  <c r="AY751" i="32"/>
  <c r="AX751" i="32"/>
  <c r="AW751" i="32"/>
  <c r="AV751" i="32"/>
  <c r="AU751" i="32"/>
  <c r="AT751" i="32"/>
  <c r="AS751" i="32"/>
  <c r="AR751" i="32"/>
  <c r="AQ751" i="32"/>
  <c r="AP751" i="32"/>
  <c r="AO751" i="32"/>
  <c r="AN751" i="32"/>
  <c r="AM751" i="32"/>
  <c r="AL751" i="32"/>
  <c r="AK751" i="32"/>
  <c r="AJ751" i="32"/>
  <c r="AI751" i="32"/>
  <c r="AH751" i="32"/>
  <c r="AG751" i="32"/>
  <c r="AF751" i="32"/>
  <c r="AE751" i="32"/>
  <c r="AD751" i="32"/>
  <c r="AC751" i="32"/>
  <c r="AB751" i="32"/>
  <c r="AA751" i="32"/>
  <c r="Z751" i="32"/>
  <c r="Y751" i="32"/>
  <c r="X751" i="32"/>
  <c r="W751" i="32"/>
  <c r="V751" i="32"/>
  <c r="U751" i="32"/>
  <c r="T751" i="32"/>
  <c r="S751" i="32"/>
  <c r="R751" i="32"/>
  <c r="Q751" i="32"/>
  <c r="P751" i="32"/>
  <c r="O751" i="32"/>
  <c r="N751" i="32"/>
  <c r="M751" i="32"/>
  <c r="L751" i="32"/>
  <c r="K751" i="32"/>
  <c r="J751" i="32"/>
  <c r="I751" i="32"/>
  <c r="CC751" i="32" s="1"/>
  <c r="H751" i="32"/>
  <c r="CB750" i="32"/>
  <c r="CA750" i="32"/>
  <c r="BZ750" i="32"/>
  <c r="BY750" i="32"/>
  <c r="BX750" i="32"/>
  <c r="BW750" i="32"/>
  <c r="BV750" i="32"/>
  <c r="BU750" i="32"/>
  <c r="BT750" i="32"/>
  <c r="BS750" i="32"/>
  <c r="BR750" i="32"/>
  <c r="BQ750" i="32"/>
  <c r="BP750" i="32"/>
  <c r="BO750" i="32"/>
  <c r="BN750" i="32"/>
  <c r="BM750" i="32"/>
  <c r="BL750" i="32"/>
  <c r="BK750" i="32"/>
  <c r="BJ750" i="32"/>
  <c r="BI750" i="32"/>
  <c r="BH750" i="32"/>
  <c r="BG750" i="32"/>
  <c r="BF750" i="32"/>
  <c r="BE750" i="32"/>
  <c r="BD750" i="32"/>
  <c r="BC750" i="32"/>
  <c r="BB750" i="32"/>
  <c r="BA750" i="32"/>
  <c r="AZ750" i="32"/>
  <c r="AY750" i="32"/>
  <c r="AX750" i="32"/>
  <c r="AW750" i="32"/>
  <c r="AV750" i="32"/>
  <c r="AU750" i="32"/>
  <c r="AT750" i="32"/>
  <c r="AS750" i="32"/>
  <c r="AR750" i="32"/>
  <c r="AQ750" i="32"/>
  <c r="AP750" i="32"/>
  <c r="AO750" i="32"/>
  <c r="AN750" i="32"/>
  <c r="AM750" i="32"/>
  <c r="AL750" i="32"/>
  <c r="AK750" i="32"/>
  <c r="AJ750" i="32"/>
  <c r="AI750" i="32"/>
  <c r="AH750" i="32"/>
  <c r="AG750" i="32"/>
  <c r="AF750" i="32"/>
  <c r="AE750" i="32"/>
  <c r="AD750" i="32"/>
  <c r="AC750" i="32"/>
  <c r="AB750" i="32"/>
  <c r="AA750" i="32"/>
  <c r="Z750" i="32"/>
  <c r="Y750" i="32"/>
  <c r="X750" i="32"/>
  <c r="W750" i="32"/>
  <c r="V750" i="32"/>
  <c r="U750" i="32"/>
  <c r="T750" i="32"/>
  <c r="S750" i="32"/>
  <c r="R750" i="32"/>
  <c r="Q750" i="32"/>
  <c r="P750" i="32"/>
  <c r="O750" i="32"/>
  <c r="N750" i="32"/>
  <c r="M750" i="32"/>
  <c r="L750" i="32"/>
  <c r="K750" i="32"/>
  <c r="J750" i="32"/>
  <c r="I750" i="32"/>
  <c r="H750" i="32"/>
  <c r="CC750" i="32" s="1"/>
  <c r="CB749" i="32"/>
  <c r="CA749" i="32"/>
  <c r="BZ749" i="32"/>
  <c r="BY749" i="32"/>
  <c r="BX749" i="32"/>
  <c r="BW749" i="32"/>
  <c r="BV749" i="32"/>
  <c r="BU749" i="32"/>
  <c r="BT749" i="32"/>
  <c r="BS749" i="32"/>
  <c r="BR749" i="32"/>
  <c r="BQ749" i="32"/>
  <c r="BP749" i="32"/>
  <c r="BO749" i="32"/>
  <c r="BN749" i="32"/>
  <c r="BM749" i="32"/>
  <c r="BL749" i="32"/>
  <c r="BK749" i="32"/>
  <c r="BJ749" i="32"/>
  <c r="BI749" i="32"/>
  <c r="BH749" i="32"/>
  <c r="BG749" i="32"/>
  <c r="BF749" i="32"/>
  <c r="BE749" i="32"/>
  <c r="BD749" i="32"/>
  <c r="BC749" i="32"/>
  <c r="BB749" i="32"/>
  <c r="BA749" i="32"/>
  <c r="AZ749" i="32"/>
  <c r="AY749" i="32"/>
  <c r="AX749" i="32"/>
  <c r="AW749" i="32"/>
  <c r="AV749" i="32"/>
  <c r="AU749" i="32"/>
  <c r="AT749" i="32"/>
  <c r="AS749" i="32"/>
  <c r="AR749" i="32"/>
  <c r="AQ749" i="32"/>
  <c r="AP749" i="32"/>
  <c r="AO749" i="32"/>
  <c r="AN749" i="32"/>
  <c r="AM749" i="32"/>
  <c r="AL749" i="32"/>
  <c r="AK749" i="32"/>
  <c r="AJ749" i="32"/>
  <c r="AI749" i="32"/>
  <c r="AH749" i="32"/>
  <c r="AG749" i="32"/>
  <c r="AF749" i="32"/>
  <c r="AE749" i="32"/>
  <c r="AD749" i="32"/>
  <c r="AC749" i="32"/>
  <c r="AB749" i="32"/>
  <c r="AA749" i="32"/>
  <c r="Z749" i="32"/>
  <c r="Y749" i="32"/>
  <c r="X749" i="32"/>
  <c r="W749" i="32"/>
  <c r="V749" i="32"/>
  <c r="U749" i="32"/>
  <c r="T749" i="32"/>
  <c r="S749" i="32"/>
  <c r="R749" i="32"/>
  <c r="Q749" i="32"/>
  <c r="P749" i="32"/>
  <c r="O749" i="32"/>
  <c r="N749" i="32"/>
  <c r="M749" i="32"/>
  <c r="L749" i="32"/>
  <c r="K749" i="32"/>
  <c r="J749" i="32"/>
  <c r="I749" i="32"/>
  <c r="H749" i="32"/>
  <c r="CC749" i="32" s="1"/>
  <c r="CB748" i="32"/>
  <c r="CA748" i="32"/>
  <c r="BZ748" i="32"/>
  <c r="BY748" i="32"/>
  <c r="BX748" i="32"/>
  <c r="BW748" i="32"/>
  <c r="BV748" i="32"/>
  <c r="BU748" i="32"/>
  <c r="BT748" i="32"/>
  <c r="BS748" i="32"/>
  <c r="BR748" i="32"/>
  <c r="BQ748" i="32"/>
  <c r="BP748" i="32"/>
  <c r="BO748" i="32"/>
  <c r="BN748" i="32"/>
  <c r="BM748" i="32"/>
  <c r="BL748" i="32"/>
  <c r="BK748" i="32"/>
  <c r="BJ748" i="32"/>
  <c r="BI748" i="32"/>
  <c r="BH748" i="32"/>
  <c r="BG748" i="32"/>
  <c r="BF748" i="32"/>
  <c r="BE748" i="32"/>
  <c r="BD748" i="32"/>
  <c r="BC748" i="32"/>
  <c r="BB748" i="32"/>
  <c r="BA748" i="32"/>
  <c r="AZ748" i="32"/>
  <c r="AY748" i="32"/>
  <c r="AX748" i="32"/>
  <c r="AW748" i="32"/>
  <c r="AV748" i="32"/>
  <c r="AU748" i="32"/>
  <c r="AT748" i="32"/>
  <c r="AS748" i="32"/>
  <c r="AR748" i="32"/>
  <c r="AQ748" i="32"/>
  <c r="AP748" i="32"/>
  <c r="AO748" i="32"/>
  <c r="AN748" i="32"/>
  <c r="AM748" i="32"/>
  <c r="AL748" i="32"/>
  <c r="AK748" i="32"/>
  <c r="AJ748" i="32"/>
  <c r="AI748" i="32"/>
  <c r="AH748" i="32"/>
  <c r="AG748" i="32"/>
  <c r="AF748" i="32"/>
  <c r="AE748" i="32"/>
  <c r="AD748" i="32"/>
  <c r="AC748" i="32"/>
  <c r="AB748" i="32"/>
  <c r="AA748" i="32"/>
  <c r="Z748" i="32"/>
  <c r="Y748" i="32"/>
  <c r="X748" i="32"/>
  <c r="W748" i="32"/>
  <c r="V748" i="32"/>
  <c r="U748" i="32"/>
  <c r="T748" i="32"/>
  <c r="S748" i="32"/>
  <c r="R748" i="32"/>
  <c r="Q748" i="32"/>
  <c r="P748" i="32"/>
  <c r="O748" i="32"/>
  <c r="N748" i="32"/>
  <c r="M748" i="32"/>
  <c r="L748" i="32"/>
  <c r="K748" i="32"/>
  <c r="J748" i="32"/>
  <c r="I748" i="32"/>
  <c r="CC748" i="32" s="1"/>
  <c r="H748" i="32"/>
  <c r="CB747" i="32"/>
  <c r="CA747" i="32"/>
  <c r="BZ747" i="32"/>
  <c r="BY747" i="32"/>
  <c r="BX747" i="32"/>
  <c r="BW747" i="32"/>
  <c r="BV747" i="32"/>
  <c r="BU747" i="32"/>
  <c r="BT747" i="32"/>
  <c r="BS747" i="32"/>
  <c r="BR747" i="32"/>
  <c r="BQ747" i="32"/>
  <c r="BP747" i="32"/>
  <c r="BO747" i="32"/>
  <c r="BN747" i="32"/>
  <c r="BM747" i="32"/>
  <c r="BL747" i="32"/>
  <c r="BK747" i="32"/>
  <c r="BJ747" i="32"/>
  <c r="BI747" i="32"/>
  <c r="BH747" i="32"/>
  <c r="BG747" i="32"/>
  <c r="BF747" i="32"/>
  <c r="BE747" i="32"/>
  <c r="BD747" i="32"/>
  <c r="BC747" i="32"/>
  <c r="BB747" i="32"/>
  <c r="BA747" i="32"/>
  <c r="AZ747" i="32"/>
  <c r="AY747" i="32"/>
  <c r="AX747" i="32"/>
  <c r="AW747" i="32"/>
  <c r="AV747" i="32"/>
  <c r="AU747" i="32"/>
  <c r="AT747" i="32"/>
  <c r="AS747" i="32"/>
  <c r="AR747" i="32"/>
  <c r="AQ747" i="32"/>
  <c r="AP747" i="32"/>
  <c r="AO747" i="32"/>
  <c r="AN747" i="32"/>
  <c r="AM747" i="32"/>
  <c r="AL747" i="32"/>
  <c r="AK747" i="32"/>
  <c r="AJ747" i="32"/>
  <c r="AI747" i="32"/>
  <c r="AH747" i="32"/>
  <c r="AG747" i="32"/>
  <c r="AF747" i="32"/>
  <c r="AE747" i="32"/>
  <c r="AD747" i="32"/>
  <c r="AC747" i="32"/>
  <c r="AB747" i="32"/>
  <c r="AA747" i="32"/>
  <c r="Z747" i="32"/>
  <c r="Y747" i="32"/>
  <c r="X747" i="32"/>
  <c r="W747" i="32"/>
  <c r="V747" i="32"/>
  <c r="U747" i="32"/>
  <c r="T747" i="32"/>
  <c r="S747" i="32"/>
  <c r="R747" i="32"/>
  <c r="Q747" i="32"/>
  <c r="P747" i="32"/>
  <c r="O747" i="32"/>
  <c r="N747" i="32"/>
  <c r="M747" i="32"/>
  <c r="L747" i="32"/>
  <c r="K747" i="32"/>
  <c r="J747" i="32"/>
  <c r="I747" i="32"/>
  <c r="H747" i="32"/>
  <c r="CC747" i="32" s="1"/>
  <c r="CB746" i="32"/>
  <c r="CA746" i="32"/>
  <c r="BZ746" i="32"/>
  <c r="BY746" i="32"/>
  <c r="BX746" i="32"/>
  <c r="BW746" i="32"/>
  <c r="BV746" i="32"/>
  <c r="BU746" i="32"/>
  <c r="BT746" i="32"/>
  <c r="BS746" i="32"/>
  <c r="BR746" i="32"/>
  <c r="BQ746" i="32"/>
  <c r="BP746" i="32"/>
  <c r="BO746" i="32"/>
  <c r="BN746" i="32"/>
  <c r="BM746" i="32"/>
  <c r="BL746" i="32"/>
  <c r="BK746" i="32"/>
  <c r="BJ746" i="32"/>
  <c r="BI746" i="32"/>
  <c r="BH746" i="32"/>
  <c r="BG746" i="32"/>
  <c r="BF746" i="32"/>
  <c r="BE746" i="32"/>
  <c r="BD746" i="32"/>
  <c r="BC746" i="32"/>
  <c r="BB746" i="32"/>
  <c r="BA746" i="32"/>
  <c r="AZ746" i="32"/>
  <c r="AY746" i="32"/>
  <c r="AX746" i="32"/>
  <c r="AW746" i="32"/>
  <c r="AV746" i="32"/>
  <c r="AU746" i="32"/>
  <c r="AT746" i="32"/>
  <c r="AS746" i="32"/>
  <c r="AR746" i="32"/>
  <c r="AQ746" i="32"/>
  <c r="AP746" i="32"/>
  <c r="AO746" i="32"/>
  <c r="AN746" i="32"/>
  <c r="AM746" i="32"/>
  <c r="AL746" i="32"/>
  <c r="AK746" i="32"/>
  <c r="AJ746" i="32"/>
  <c r="AI746" i="32"/>
  <c r="AH746" i="32"/>
  <c r="AG746" i="32"/>
  <c r="AF746" i="32"/>
  <c r="AE746" i="32"/>
  <c r="AD746" i="32"/>
  <c r="AC746" i="32"/>
  <c r="AB746" i="32"/>
  <c r="AA746" i="32"/>
  <c r="Z746" i="32"/>
  <c r="Y746" i="32"/>
  <c r="X746" i="32"/>
  <c r="W746" i="32"/>
  <c r="V746" i="32"/>
  <c r="U746" i="32"/>
  <c r="T746" i="32"/>
  <c r="S746" i="32"/>
  <c r="R746" i="32"/>
  <c r="Q746" i="32"/>
  <c r="P746" i="32"/>
  <c r="O746" i="32"/>
  <c r="N746" i="32"/>
  <c r="M746" i="32"/>
  <c r="L746" i="32"/>
  <c r="K746" i="32"/>
  <c r="J746" i="32"/>
  <c r="I746" i="32"/>
  <c r="H746" i="32"/>
  <c r="CC746" i="32" s="1"/>
  <c r="CB745" i="32"/>
  <c r="CA745" i="32"/>
  <c r="BZ745" i="32"/>
  <c r="BY745" i="32"/>
  <c r="BX745" i="32"/>
  <c r="BW745" i="32"/>
  <c r="BV745" i="32"/>
  <c r="BU745" i="32"/>
  <c r="BT745" i="32"/>
  <c r="BS745" i="32"/>
  <c r="BR745" i="32"/>
  <c r="BQ745" i="32"/>
  <c r="BP745" i="32"/>
  <c r="BO745" i="32"/>
  <c r="BN745" i="32"/>
  <c r="BM745" i="32"/>
  <c r="BL745" i="32"/>
  <c r="BK745" i="32"/>
  <c r="BJ745" i="32"/>
  <c r="BI745" i="32"/>
  <c r="BH745" i="32"/>
  <c r="BG745" i="32"/>
  <c r="BF745" i="32"/>
  <c r="BE745" i="32"/>
  <c r="BD745" i="32"/>
  <c r="BC745" i="32"/>
  <c r="BB745" i="32"/>
  <c r="BA745" i="32"/>
  <c r="AZ745" i="32"/>
  <c r="AY745" i="32"/>
  <c r="AX745" i="32"/>
  <c r="AW745" i="32"/>
  <c r="AV745" i="32"/>
  <c r="AU745" i="32"/>
  <c r="AT745" i="32"/>
  <c r="AS745" i="32"/>
  <c r="AR745" i="32"/>
  <c r="AQ745" i="32"/>
  <c r="AP745" i="32"/>
  <c r="AO745" i="32"/>
  <c r="AN745" i="32"/>
  <c r="AM745" i="32"/>
  <c r="AL745" i="32"/>
  <c r="AK745" i="32"/>
  <c r="AJ745" i="32"/>
  <c r="AI745" i="32"/>
  <c r="AH745" i="32"/>
  <c r="AG745" i="32"/>
  <c r="AF745" i="32"/>
  <c r="AE745" i="32"/>
  <c r="AD745" i="32"/>
  <c r="AC745" i="32"/>
  <c r="AB745" i="32"/>
  <c r="AA745" i="32"/>
  <c r="Z745" i="32"/>
  <c r="Y745" i="32"/>
  <c r="X745" i="32"/>
  <c r="W745" i="32"/>
  <c r="V745" i="32"/>
  <c r="U745" i="32"/>
  <c r="T745" i="32"/>
  <c r="S745" i="32"/>
  <c r="R745" i="32"/>
  <c r="Q745" i="32"/>
  <c r="P745" i="32"/>
  <c r="O745" i="32"/>
  <c r="N745" i="32"/>
  <c r="M745" i="32"/>
  <c r="L745" i="32"/>
  <c r="K745" i="32"/>
  <c r="J745" i="32"/>
  <c r="I745" i="32"/>
  <c r="CC745" i="32" s="1"/>
  <c r="H745" i="32"/>
  <c r="CB744" i="32"/>
  <c r="CA744" i="32"/>
  <c r="BZ744" i="32"/>
  <c r="BY744" i="32"/>
  <c r="BX744" i="32"/>
  <c r="BW744" i="32"/>
  <c r="BV744" i="32"/>
  <c r="BU744" i="32"/>
  <c r="BT744" i="32"/>
  <c r="BS744" i="32"/>
  <c r="BR744" i="32"/>
  <c r="BQ744" i="32"/>
  <c r="BP744" i="32"/>
  <c r="BO744" i="32"/>
  <c r="BN744" i="32"/>
  <c r="BM744" i="32"/>
  <c r="BL744" i="32"/>
  <c r="BK744" i="32"/>
  <c r="BJ744" i="32"/>
  <c r="BI744" i="32"/>
  <c r="BH744" i="32"/>
  <c r="BG744" i="32"/>
  <c r="BF744" i="32"/>
  <c r="BE744" i="32"/>
  <c r="BD744" i="32"/>
  <c r="BC744" i="32"/>
  <c r="BB744" i="32"/>
  <c r="BA744" i="32"/>
  <c r="AZ744" i="32"/>
  <c r="AY744" i="32"/>
  <c r="AX744" i="32"/>
  <c r="AW744" i="32"/>
  <c r="AV744" i="32"/>
  <c r="AU744" i="32"/>
  <c r="AT744" i="32"/>
  <c r="AS744" i="32"/>
  <c r="AR744" i="32"/>
  <c r="AQ744" i="32"/>
  <c r="AP744" i="32"/>
  <c r="AO744" i="32"/>
  <c r="AN744" i="32"/>
  <c r="AM744" i="32"/>
  <c r="AL744" i="32"/>
  <c r="AK744" i="32"/>
  <c r="AJ744" i="32"/>
  <c r="AI744" i="32"/>
  <c r="AH744" i="32"/>
  <c r="AG744" i="32"/>
  <c r="AF744" i="32"/>
  <c r="AE744" i="32"/>
  <c r="AD744" i="32"/>
  <c r="AC744" i="32"/>
  <c r="AB744" i="32"/>
  <c r="AA744" i="32"/>
  <c r="Z744" i="32"/>
  <c r="Y744" i="32"/>
  <c r="X744" i="32"/>
  <c r="W744" i="32"/>
  <c r="V744" i="32"/>
  <c r="U744" i="32"/>
  <c r="T744" i="32"/>
  <c r="S744" i="32"/>
  <c r="R744" i="32"/>
  <c r="Q744" i="32"/>
  <c r="P744" i="32"/>
  <c r="O744" i="32"/>
  <c r="N744" i="32"/>
  <c r="M744" i="32"/>
  <c r="L744" i="32"/>
  <c r="K744" i="32"/>
  <c r="J744" i="32"/>
  <c r="I744" i="32"/>
  <c r="H744" i="32"/>
  <c r="CC744" i="32" s="1"/>
  <c r="CB743" i="32"/>
  <c r="CA743" i="32"/>
  <c r="BZ743" i="32"/>
  <c r="BY743" i="32"/>
  <c r="BX743" i="32"/>
  <c r="BW743" i="32"/>
  <c r="BV743" i="32"/>
  <c r="BU743" i="32"/>
  <c r="BT743" i="32"/>
  <c r="BS743" i="32"/>
  <c r="BR743" i="32"/>
  <c r="BQ743" i="32"/>
  <c r="BP743" i="32"/>
  <c r="BO743" i="32"/>
  <c r="BN743" i="32"/>
  <c r="BM743" i="32"/>
  <c r="BL743" i="32"/>
  <c r="BK743" i="32"/>
  <c r="BJ743" i="32"/>
  <c r="BI743" i="32"/>
  <c r="BH743" i="32"/>
  <c r="BG743" i="32"/>
  <c r="BF743" i="32"/>
  <c r="BE743" i="32"/>
  <c r="BD743" i="32"/>
  <c r="BC743" i="32"/>
  <c r="BB743" i="32"/>
  <c r="BA743" i="32"/>
  <c r="AZ743" i="32"/>
  <c r="AY743" i="32"/>
  <c r="AX743" i="32"/>
  <c r="AW743" i="32"/>
  <c r="AV743" i="32"/>
  <c r="AU743" i="32"/>
  <c r="AT743" i="32"/>
  <c r="AS743" i="32"/>
  <c r="AR743" i="32"/>
  <c r="AQ743" i="32"/>
  <c r="AP743" i="32"/>
  <c r="AO743" i="32"/>
  <c r="AN743" i="32"/>
  <c r="AM743" i="32"/>
  <c r="AL743" i="32"/>
  <c r="AK743" i="32"/>
  <c r="AJ743" i="32"/>
  <c r="AI743" i="32"/>
  <c r="AH743" i="32"/>
  <c r="AG743" i="32"/>
  <c r="AF743" i="32"/>
  <c r="AE743" i="32"/>
  <c r="AD743" i="32"/>
  <c r="AC743" i="32"/>
  <c r="AB743" i="32"/>
  <c r="AA743" i="32"/>
  <c r="Z743" i="32"/>
  <c r="Y743" i="32"/>
  <c r="X743" i="32"/>
  <c r="W743" i="32"/>
  <c r="V743" i="32"/>
  <c r="U743" i="32"/>
  <c r="T743" i="32"/>
  <c r="S743" i="32"/>
  <c r="R743" i="32"/>
  <c r="Q743" i="32"/>
  <c r="P743" i="32"/>
  <c r="O743" i="32"/>
  <c r="N743" i="32"/>
  <c r="M743" i="32"/>
  <c r="L743" i="32"/>
  <c r="K743" i="32"/>
  <c r="J743" i="32"/>
  <c r="I743" i="32"/>
  <c r="H743" i="32"/>
  <c r="CC743" i="32" s="1"/>
  <c r="CB742" i="32"/>
  <c r="CA742" i="32"/>
  <c r="BZ742" i="32"/>
  <c r="BY742" i="32"/>
  <c r="BX742" i="32"/>
  <c r="BW742" i="32"/>
  <c r="BV742" i="32"/>
  <c r="BU742" i="32"/>
  <c r="BT742" i="32"/>
  <c r="BS742" i="32"/>
  <c r="BR742" i="32"/>
  <c r="BQ742" i="32"/>
  <c r="BP742" i="32"/>
  <c r="BO742" i="32"/>
  <c r="BN742" i="32"/>
  <c r="BM742" i="32"/>
  <c r="BL742" i="32"/>
  <c r="BK742" i="32"/>
  <c r="BJ742" i="32"/>
  <c r="BI742" i="32"/>
  <c r="BH742" i="32"/>
  <c r="BG742" i="32"/>
  <c r="BF742" i="32"/>
  <c r="BE742" i="32"/>
  <c r="BD742" i="32"/>
  <c r="BC742" i="32"/>
  <c r="BB742" i="32"/>
  <c r="BA742" i="32"/>
  <c r="AZ742" i="32"/>
  <c r="AY742" i="32"/>
  <c r="AX742" i="32"/>
  <c r="AW742" i="32"/>
  <c r="AV742" i="32"/>
  <c r="AU742" i="32"/>
  <c r="AT742" i="32"/>
  <c r="AS742" i="32"/>
  <c r="AR742" i="32"/>
  <c r="AQ742" i="32"/>
  <c r="AP742" i="32"/>
  <c r="AO742" i="32"/>
  <c r="AN742" i="32"/>
  <c r="AM742" i="32"/>
  <c r="AL742" i="32"/>
  <c r="AK742" i="32"/>
  <c r="AJ742" i="32"/>
  <c r="AI742" i="32"/>
  <c r="AH742" i="32"/>
  <c r="AG742" i="32"/>
  <c r="AF742" i="32"/>
  <c r="AE742" i="32"/>
  <c r="AD742" i="32"/>
  <c r="AC742" i="32"/>
  <c r="AB742" i="32"/>
  <c r="AA742" i="32"/>
  <c r="Z742" i="32"/>
  <c r="Y742" i="32"/>
  <c r="X742" i="32"/>
  <c r="W742" i="32"/>
  <c r="V742" i="32"/>
  <c r="U742" i="32"/>
  <c r="T742" i="32"/>
  <c r="S742" i="32"/>
  <c r="R742" i="32"/>
  <c r="Q742" i="32"/>
  <c r="P742" i="32"/>
  <c r="O742" i="32"/>
  <c r="N742" i="32"/>
  <c r="M742" i="32"/>
  <c r="L742" i="32"/>
  <c r="K742" i="32"/>
  <c r="J742" i="32"/>
  <c r="I742" i="32"/>
  <c r="CC742" i="32" s="1"/>
  <c r="H742" i="32"/>
  <c r="CB741" i="32"/>
  <c r="CA741" i="32"/>
  <c r="BZ741" i="32"/>
  <c r="BY741" i="32"/>
  <c r="BX741" i="32"/>
  <c r="BW741" i="32"/>
  <c r="BV741" i="32"/>
  <c r="BU741" i="32"/>
  <c r="BT741" i="32"/>
  <c r="BS741" i="32"/>
  <c r="BR741" i="32"/>
  <c r="BQ741" i="32"/>
  <c r="BP741" i="32"/>
  <c r="BO741" i="32"/>
  <c r="BN741" i="32"/>
  <c r="BM741" i="32"/>
  <c r="BL741" i="32"/>
  <c r="BK741" i="32"/>
  <c r="BJ741" i="32"/>
  <c r="BI741" i="32"/>
  <c r="BH741" i="32"/>
  <c r="BG741" i="32"/>
  <c r="BF741" i="32"/>
  <c r="BE741" i="32"/>
  <c r="BD741" i="32"/>
  <c r="BC741" i="32"/>
  <c r="BB741" i="32"/>
  <c r="BA741" i="32"/>
  <c r="AZ741" i="32"/>
  <c r="AY741" i="32"/>
  <c r="AX741" i="32"/>
  <c r="AW741" i="32"/>
  <c r="AV741" i="32"/>
  <c r="AU741" i="32"/>
  <c r="AT741" i="32"/>
  <c r="AS741" i="32"/>
  <c r="AR741" i="32"/>
  <c r="AQ741" i="32"/>
  <c r="AP741" i="32"/>
  <c r="AO741" i="32"/>
  <c r="AN741" i="32"/>
  <c r="AM741" i="32"/>
  <c r="AL741" i="32"/>
  <c r="AK741" i="32"/>
  <c r="AJ741" i="32"/>
  <c r="AI741" i="32"/>
  <c r="AH741" i="32"/>
  <c r="AG741" i="32"/>
  <c r="AF741" i="32"/>
  <c r="AE741" i="32"/>
  <c r="AD741" i="32"/>
  <c r="AC741" i="32"/>
  <c r="AB741" i="32"/>
  <c r="AA741" i="32"/>
  <c r="Z741" i="32"/>
  <c r="Y741" i="32"/>
  <c r="X741" i="32"/>
  <c r="W741" i="32"/>
  <c r="V741" i="32"/>
  <c r="U741" i="32"/>
  <c r="T741" i="32"/>
  <c r="S741" i="32"/>
  <c r="R741" i="32"/>
  <c r="Q741" i="32"/>
  <c r="P741" i="32"/>
  <c r="O741" i="32"/>
  <c r="N741" i="32"/>
  <c r="M741" i="32"/>
  <c r="L741" i="32"/>
  <c r="K741" i="32"/>
  <c r="J741" i="32"/>
  <c r="I741" i="32"/>
  <c r="H741" i="32"/>
  <c r="CC741" i="32" s="1"/>
  <c r="CB740" i="32"/>
  <c r="CA740" i="32"/>
  <c r="BZ740" i="32"/>
  <c r="BY740" i="32"/>
  <c r="BX740" i="32"/>
  <c r="BW740" i="32"/>
  <c r="BV740" i="32"/>
  <c r="BU740" i="32"/>
  <c r="BT740" i="32"/>
  <c r="BS740" i="32"/>
  <c r="BR740" i="32"/>
  <c r="BQ740" i="32"/>
  <c r="BP740" i="32"/>
  <c r="BO740" i="32"/>
  <c r="BN740" i="32"/>
  <c r="BM740" i="32"/>
  <c r="BL740" i="32"/>
  <c r="BK740" i="32"/>
  <c r="BJ740" i="32"/>
  <c r="BI740" i="32"/>
  <c r="BH740" i="32"/>
  <c r="BG740" i="32"/>
  <c r="BF740" i="32"/>
  <c r="BE740" i="32"/>
  <c r="BD740" i="32"/>
  <c r="BC740" i="32"/>
  <c r="BB740" i="32"/>
  <c r="BA740" i="32"/>
  <c r="AZ740" i="32"/>
  <c r="AY740" i="32"/>
  <c r="AX740" i="32"/>
  <c r="AW740" i="32"/>
  <c r="AV740" i="32"/>
  <c r="AU740" i="32"/>
  <c r="AT740" i="32"/>
  <c r="AS740" i="32"/>
  <c r="AR740" i="32"/>
  <c r="AQ740" i="32"/>
  <c r="AP740" i="32"/>
  <c r="AO740" i="32"/>
  <c r="AN740" i="32"/>
  <c r="AM740" i="32"/>
  <c r="AL740" i="32"/>
  <c r="AK740" i="32"/>
  <c r="AJ740" i="32"/>
  <c r="AI740" i="32"/>
  <c r="AH740" i="32"/>
  <c r="AG740" i="32"/>
  <c r="AF740" i="32"/>
  <c r="AE740" i="32"/>
  <c r="AD740" i="32"/>
  <c r="AC740" i="32"/>
  <c r="AB740" i="32"/>
  <c r="AA740" i="32"/>
  <c r="Z740" i="32"/>
  <c r="Y740" i="32"/>
  <c r="X740" i="32"/>
  <c r="W740" i="32"/>
  <c r="V740" i="32"/>
  <c r="U740" i="32"/>
  <c r="T740" i="32"/>
  <c r="S740" i="32"/>
  <c r="R740" i="32"/>
  <c r="Q740" i="32"/>
  <c r="P740" i="32"/>
  <c r="O740" i="32"/>
  <c r="N740" i="32"/>
  <c r="M740" i="32"/>
  <c r="L740" i="32"/>
  <c r="K740" i="32"/>
  <c r="J740" i="32"/>
  <c r="I740" i="32"/>
  <c r="H740" i="32"/>
  <c r="CC740" i="32" s="1"/>
  <c r="CB739" i="32"/>
  <c r="CA739" i="32"/>
  <c r="BZ739" i="32"/>
  <c r="BY739" i="32"/>
  <c r="BX739" i="32"/>
  <c r="BW739" i="32"/>
  <c r="BV739" i="32"/>
  <c r="BU739" i="32"/>
  <c r="BT739" i="32"/>
  <c r="BS739" i="32"/>
  <c r="BR739" i="32"/>
  <c r="BQ739" i="32"/>
  <c r="BP739" i="32"/>
  <c r="BO739" i="32"/>
  <c r="BN739" i="32"/>
  <c r="BM739" i="32"/>
  <c r="BL739" i="32"/>
  <c r="BK739" i="32"/>
  <c r="BJ739" i="32"/>
  <c r="BI739" i="32"/>
  <c r="BH739" i="32"/>
  <c r="BG739" i="32"/>
  <c r="BF739" i="32"/>
  <c r="BE739" i="32"/>
  <c r="BD739" i="32"/>
  <c r="BC739" i="32"/>
  <c r="BB739" i="32"/>
  <c r="BA739" i="32"/>
  <c r="AZ739" i="32"/>
  <c r="AY739" i="32"/>
  <c r="AX739" i="32"/>
  <c r="AW739" i="32"/>
  <c r="AV739" i="32"/>
  <c r="AU739" i="32"/>
  <c r="AT739" i="32"/>
  <c r="AS739" i="32"/>
  <c r="AR739" i="32"/>
  <c r="AQ739" i="32"/>
  <c r="AP739" i="32"/>
  <c r="AO739" i="32"/>
  <c r="AN739" i="32"/>
  <c r="AM739" i="32"/>
  <c r="AL739" i="32"/>
  <c r="AK739" i="32"/>
  <c r="AJ739" i="32"/>
  <c r="AI739" i="32"/>
  <c r="AH739" i="32"/>
  <c r="AG739" i="32"/>
  <c r="AF739" i="32"/>
  <c r="AE739" i="32"/>
  <c r="AD739" i="32"/>
  <c r="AC739" i="32"/>
  <c r="AB739" i="32"/>
  <c r="AA739" i="32"/>
  <c r="Z739" i="32"/>
  <c r="Y739" i="32"/>
  <c r="X739" i="32"/>
  <c r="W739" i="32"/>
  <c r="V739" i="32"/>
  <c r="U739" i="32"/>
  <c r="T739" i="32"/>
  <c r="S739" i="32"/>
  <c r="R739" i="32"/>
  <c r="Q739" i="32"/>
  <c r="P739" i="32"/>
  <c r="O739" i="32"/>
  <c r="N739" i="32"/>
  <c r="M739" i="32"/>
  <c r="L739" i="32"/>
  <c r="K739" i="32"/>
  <c r="J739" i="32"/>
  <c r="I739" i="32"/>
  <c r="CC739" i="32" s="1"/>
  <c r="H739" i="32"/>
  <c r="CB738" i="32"/>
  <c r="CA738" i="32"/>
  <c r="BZ738" i="32"/>
  <c r="BY738" i="32"/>
  <c r="BX738" i="32"/>
  <c r="BW738" i="32"/>
  <c r="BV738" i="32"/>
  <c r="BU738" i="32"/>
  <c r="BT738" i="32"/>
  <c r="BS738" i="32"/>
  <c r="BR738" i="32"/>
  <c r="BQ738" i="32"/>
  <c r="BP738" i="32"/>
  <c r="BO738" i="32"/>
  <c r="BN738" i="32"/>
  <c r="BM738" i="32"/>
  <c r="BL738" i="32"/>
  <c r="BK738" i="32"/>
  <c r="BJ738" i="32"/>
  <c r="BI738" i="32"/>
  <c r="BH738" i="32"/>
  <c r="BG738" i="32"/>
  <c r="BF738" i="32"/>
  <c r="BE738" i="32"/>
  <c r="BD738" i="32"/>
  <c r="BC738" i="32"/>
  <c r="BB738" i="32"/>
  <c r="BA738" i="32"/>
  <c r="AZ738" i="32"/>
  <c r="AY738" i="32"/>
  <c r="AX738" i="32"/>
  <c r="AW738" i="32"/>
  <c r="AV738" i="32"/>
  <c r="AU738" i="32"/>
  <c r="AT738" i="32"/>
  <c r="AS738" i="32"/>
  <c r="AR738" i="32"/>
  <c r="AQ738" i="32"/>
  <c r="AP738" i="32"/>
  <c r="AO738" i="32"/>
  <c r="AN738" i="32"/>
  <c r="AM738" i="32"/>
  <c r="AL738" i="32"/>
  <c r="AK738" i="32"/>
  <c r="AJ738" i="32"/>
  <c r="AI738" i="32"/>
  <c r="AH738" i="32"/>
  <c r="AG738" i="32"/>
  <c r="AF738" i="32"/>
  <c r="AE738" i="32"/>
  <c r="AD738" i="32"/>
  <c r="AC738" i="32"/>
  <c r="AB738" i="32"/>
  <c r="AA738" i="32"/>
  <c r="Z738" i="32"/>
  <c r="Y738" i="32"/>
  <c r="X738" i="32"/>
  <c r="W738" i="32"/>
  <c r="V738" i="32"/>
  <c r="U738" i="32"/>
  <c r="T738" i="32"/>
  <c r="S738" i="32"/>
  <c r="R738" i="32"/>
  <c r="Q738" i="32"/>
  <c r="P738" i="32"/>
  <c r="O738" i="32"/>
  <c r="N738" i="32"/>
  <c r="M738" i="32"/>
  <c r="L738" i="32"/>
  <c r="K738" i="32"/>
  <c r="J738" i="32"/>
  <c r="I738" i="32"/>
  <c r="H738" i="32"/>
  <c r="CC738" i="32" s="1"/>
  <c r="CB737" i="32"/>
  <c r="CA737" i="32"/>
  <c r="BZ737" i="32"/>
  <c r="BY737" i="32"/>
  <c r="BX737" i="32"/>
  <c r="BW737" i="32"/>
  <c r="BV737" i="32"/>
  <c r="BU737" i="32"/>
  <c r="BT737" i="32"/>
  <c r="BS737" i="32"/>
  <c r="BR737" i="32"/>
  <c r="BQ737" i="32"/>
  <c r="BP737" i="32"/>
  <c r="BO737" i="32"/>
  <c r="BN737" i="32"/>
  <c r="BM737" i="32"/>
  <c r="BL737" i="32"/>
  <c r="BK737" i="32"/>
  <c r="BJ737" i="32"/>
  <c r="BI737" i="32"/>
  <c r="BH737" i="32"/>
  <c r="BG737" i="32"/>
  <c r="BF737" i="32"/>
  <c r="BE737" i="32"/>
  <c r="BD737" i="32"/>
  <c r="BC737" i="32"/>
  <c r="BB737" i="32"/>
  <c r="BA737" i="32"/>
  <c r="AZ737" i="32"/>
  <c r="AY737" i="32"/>
  <c r="AX737" i="32"/>
  <c r="AW737" i="32"/>
  <c r="AV737" i="32"/>
  <c r="AU737" i="32"/>
  <c r="AT737" i="32"/>
  <c r="AS737" i="32"/>
  <c r="AR737" i="32"/>
  <c r="AQ737" i="32"/>
  <c r="AP737" i="32"/>
  <c r="AO737" i="32"/>
  <c r="AN737" i="32"/>
  <c r="AM737" i="32"/>
  <c r="AL737" i="32"/>
  <c r="AK737" i="32"/>
  <c r="AJ737" i="32"/>
  <c r="AI737" i="32"/>
  <c r="AH737" i="32"/>
  <c r="AG737" i="32"/>
  <c r="AF737" i="32"/>
  <c r="AE737" i="32"/>
  <c r="AD737" i="32"/>
  <c r="AC737" i="32"/>
  <c r="AB737" i="32"/>
  <c r="AA737" i="32"/>
  <c r="Z737" i="32"/>
  <c r="Y737" i="32"/>
  <c r="X737" i="32"/>
  <c r="W737" i="32"/>
  <c r="V737" i="32"/>
  <c r="U737" i="32"/>
  <c r="T737" i="32"/>
  <c r="S737" i="32"/>
  <c r="R737" i="32"/>
  <c r="Q737" i="32"/>
  <c r="P737" i="32"/>
  <c r="O737" i="32"/>
  <c r="N737" i="32"/>
  <c r="M737" i="32"/>
  <c r="L737" i="32"/>
  <c r="K737" i="32"/>
  <c r="J737" i="32"/>
  <c r="I737" i="32"/>
  <c r="H737" i="32"/>
  <c r="CC737" i="32" s="1"/>
  <c r="CB736" i="32"/>
  <c r="CA736" i="32"/>
  <c r="BZ736" i="32"/>
  <c r="BY736" i="32"/>
  <c r="BX736" i="32"/>
  <c r="BW736" i="32"/>
  <c r="BV736" i="32"/>
  <c r="BU736" i="32"/>
  <c r="BT736" i="32"/>
  <c r="BS736" i="32"/>
  <c r="BR736" i="32"/>
  <c r="BQ736" i="32"/>
  <c r="BP736" i="32"/>
  <c r="BO736" i="32"/>
  <c r="BN736" i="32"/>
  <c r="BM736" i="32"/>
  <c r="BL736" i="32"/>
  <c r="BK736" i="32"/>
  <c r="BJ736" i="32"/>
  <c r="BI736" i="32"/>
  <c r="BH736" i="32"/>
  <c r="BG736" i="32"/>
  <c r="BF736" i="32"/>
  <c r="BE736" i="32"/>
  <c r="BD736" i="32"/>
  <c r="BC736" i="32"/>
  <c r="BB736" i="32"/>
  <c r="BA736" i="32"/>
  <c r="AZ736" i="32"/>
  <c r="AY736" i="32"/>
  <c r="AX736" i="32"/>
  <c r="AW736" i="32"/>
  <c r="AV736" i="32"/>
  <c r="AU736" i="32"/>
  <c r="AT736" i="32"/>
  <c r="AS736" i="32"/>
  <c r="AR736" i="32"/>
  <c r="AQ736" i="32"/>
  <c r="AP736" i="32"/>
  <c r="AO736" i="32"/>
  <c r="AN736" i="32"/>
  <c r="AM736" i="32"/>
  <c r="AL736" i="32"/>
  <c r="AK736" i="32"/>
  <c r="AJ736" i="32"/>
  <c r="AI736" i="32"/>
  <c r="AH736" i="32"/>
  <c r="AG736" i="32"/>
  <c r="AF736" i="32"/>
  <c r="AE736" i="32"/>
  <c r="AD736" i="32"/>
  <c r="AC736" i="32"/>
  <c r="AB736" i="32"/>
  <c r="AA736" i="32"/>
  <c r="Z736" i="32"/>
  <c r="Y736" i="32"/>
  <c r="X736" i="32"/>
  <c r="W736" i="32"/>
  <c r="V736" i="32"/>
  <c r="U736" i="32"/>
  <c r="T736" i="32"/>
  <c r="S736" i="32"/>
  <c r="R736" i="32"/>
  <c r="Q736" i="32"/>
  <c r="P736" i="32"/>
  <c r="O736" i="32"/>
  <c r="N736" i="32"/>
  <c r="M736" i="32"/>
  <c r="L736" i="32"/>
  <c r="K736" i="32"/>
  <c r="J736" i="32"/>
  <c r="I736" i="32"/>
  <c r="CC736" i="32" s="1"/>
  <c r="H736" i="32"/>
  <c r="CB735" i="32"/>
  <c r="CA735" i="32"/>
  <c r="BZ735" i="32"/>
  <c r="BY735" i="32"/>
  <c r="BX735" i="32"/>
  <c r="BW735" i="32"/>
  <c r="BV735" i="32"/>
  <c r="BU735" i="32"/>
  <c r="BT735" i="32"/>
  <c r="BS735" i="32"/>
  <c r="BR735" i="32"/>
  <c r="BQ735" i="32"/>
  <c r="BP735" i="32"/>
  <c r="BO735" i="32"/>
  <c r="BN735" i="32"/>
  <c r="BM735" i="32"/>
  <c r="BL735" i="32"/>
  <c r="BK735" i="32"/>
  <c r="BJ735" i="32"/>
  <c r="BI735" i="32"/>
  <c r="BH735" i="32"/>
  <c r="BG735" i="32"/>
  <c r="BF735" i="32"/>
  <c r="BE735" i="32"/>
  <c r="BD735" i="32"/>
  <c r="BC735" i="32"/>
  <c r="BB735" i="32"/>
  <c r="BA735" i="32"/>
  <c r="AZ735" i="32"/>
  <c r="AY735" i="32"/>
  <c r="AX735" i="32"/>
  <c r="AW735" i="32"/>
  <c r="AV735" i="32"/>
  <c r="AU735" i="32"/>
  <c r="AT735" i="32"/>
  <c r="AS735" i="32"/>
  <c r="AR735" i="32"/>
  <c r="AQ735" i="32"/>
  <c r="AP735" i="32"/>
  <c r="AO735" i="32"/>
  <c r="AN735" i="32"/>
  <c r="AM735" i="32"/>
  <c r="AL735" i="32"/>
  <c r="AK735" i="32"/>
  <c r="AJ735" i="32"/>
  <c r="AI735" i="32"/>
  <c r="AH735" i="32"/>
  <c r="AG735" i="32"/>
  <c r="AF735" i="32"/>
  <c r="AE735" i="32"/>
  <c r="AD735" i="32"/>
  <c r="AC735" i="32"/>
  <c r="AB735" i="32"/>
  <c r="AA735" i="32"/>
  <c r="Z735" i="32"/>
  <c r="Y735" i="32"/>
  <c r="X735" i="32"/>
  <c r="W735" i="32"/>
  <c r="V735" i="32"/>
  <c r="U735" i="32"/>
  <c r="T735" i="32"/>
  <c r="S735" i="32"/>
  <c r="R735" i="32"/>
  <c r="Q735" i="32"/>
  <c r="P735" i="32"/>
  <c r="O735" i="32"/>
  <c r="N735" i="32"/>
  <c r="M735" i="32"/>
  <c r="L735" i="32"/>
  <c r="K735" i="32"/>
  <c r="J735" i="32"/>
  <c r="I735" i="32"/>
  <c r="H735" i="32"/>
  <c r="CC735" i="32" s="1"/>
  <c r="CB734" i="32"/>
  <c r="CA734" i="32"/>
  <c r="BZ734" i="32"/>
  <c r="BY734" i="32"/>
  <c r="BX734" i="32"/>
  <c r="BW734" i="32"/>
  <c r="BV734" i="32"/>
  <c r="BU734" i="32"/>
  <c r="BT734" i="32"/>
  <c r="BS734" i="32"/>
  <c r="BR734" i="32"/>
  <c r="BQ734" i="32"/>
  <c r="BP734" i="32"/>
  <c r="BO734" i="32"/>
  <c r="BN734" i="32"/>
  <c r="BM734" i="32"/>
  <c r="BL734" i="32"/>
  <c r="BK734" i="32"/>
  <c r="BJ734" i="32"/>
  <c r="BI734" i="32"/>
  <c r="BH734" i="32"/>
  <c r="BG734" i="32"/>
  <c r="BF734" i="32"/>
  <c r="BE734" i="32"/>
  <c r="BD734" i="32"/>
  <c r="BC734" i="32"/>
  <c r="BB734" i="32"/>
  <c r="BA734" i="32"/>
  <c r="AZ734" i="32"/>
  <c r="AY734" i="32"/>
  <c r="AX734" i="32"/>
  <c r="AW734" i="32"/>
  <c r="AV734" i="32"/>
  <c r="AU734" i="32"/>
  <c r="AT734" i="32"/>
  <c r="AS734" i="32"/>
  <c r="AR734" i="32"/>
  <c r="AQ734" i="32"/>
  <c r="AP734" i="32"/>
  <c r="AO734" i="32"/>
  <c r="AN734" i="32"/>
  <c r="AM734" i="32"/>
  <c r="AL734" i="32"/>
  <c r="AK734" i="32"/>
  <c r="AJ734" i="32"/>
  <c r="AI734" i="32"/>
  <c r="AH734" i="32"/>
  <c r="AG734" i="32"/>
  <c r="AF734" i="32"/>
  <c r="AE734" i="32"/>
  <c r="AD734" i="32"/>
  <c r="AC734" i="32"/>
  <c r="AB734" i="32"/>
  <c r="AA734" i="32"/>
  <c r="Z734" i="32"/>
  <c r="Y734" i="32"/>
  <c r="X734" i="32"/>
  <c r="W734" i="32"/>
  <c r="V734" i="32"/>
  <c r="U734" i="32"/>
  <c r="T734" i="32"/>
  <c r="S734" i="32"/>
  <c r="R734" i="32"/>
  <c r="Q734" i="32"/>
  <c r="P734" i="32"/>
  <c r="O734" i="32"/>
  <c r="N734" i="32"/>
  <c r="M734" i="32"/>
  <c r="L734" i="32"/>
  <c r="K734" i="32"/>
  <c r="J734" i="32"/>
  <c r="I734" i="32"/>
  <c r="H734" i="32"/>
  <c r="CC734" i="32" s="1"/>
  <c r="CB733" i="32"/>
  <c r="CA733" i="32"/>
  <c r="BZ733" i="32"/>
  <c r="BY733" i="32"/>
  <c r="BX733" i="32"/>
  <c r="BW733" i="32"/>
  <c r="BV733" i="32"/>
  <c r="BU733" i="32"/>
  <c r="BT733" i="32"/>
  <c r="BS733" i="32"/>
  <c r="BR733" i="32"/>
  <c r="BQ733" i="32"/>
  <c r="BP733" i="32"/>
  <c r="BO733" i="32"/>
  <c r="BN733" i="32"/>
  <c r="BM733" i="32"/>
  <c r="BL733" i="32"/>
  <c r="BK733" i="32"/>
  <c r="BJ733" i="32"/>
  <c r="BI733" i="32"/>
  <c r="BH733" i="32"/>
  <c r="BG733" i="32"/>
  <c r="BF733" i="32"/>
  <c r="BE733" i="32"/>
  <c r="BD733" i="32"/>
  <c r="BC733" i="32"/>
  <c r="BB733" i="32"/>
  <c r="BA733" i="32"/>
  <c r="AZ733" i="32"/>
  <c r="AY733" i="32"/>
  <c r="AX733" i="32"/>
  <c r="AW733" i="32"/>
  <c r="AV733" i="32"/>
  <c r="AU733" i="32"/>
  <c r="AT733" i="32"/>
  <c r="AS733" i="32"/>
  <c r="AR733" i="32"/>
  <c r="AQ733" i="32"/>
  <c r="AP733" i="32"/>
  <c r="AO733" i="32"/>
  <c r="AN733" i="32"/>
  <c r="AM733" i="32"/>
  <c r="AL733" i="32"/>
  <c r="AK733" i="32"/>
  <c r="AJ733" i="32"/>
  <c r="AI733" i="32"/>
  <c r="AH733" i="32"/>
  <c r="AG733" i="32"/>
  <c r="AF733" i="32"/>
  <c r="AE733" i="32"/>
  <c r="AD733" i="32"/>
  <c r="AC733" i="32"/>
  <c r="AB733" i="32"/>
  <c r="AA733" i="32"/>
  <c r="Z733" i="32"/>
  <c r="Y733" i="32"/>
  <c r="X733" i="32"/>
  <c r="W733" i="32"/>
  <c r="V733" i="32"/>
  <c r="U733" i="32"/>
  <c r="T733" i="32"/>
  <c r="S733" i="32"/>
  <c r="R733" i="32"/>
  <c r="Q733" i="32"/>
  <c r="P733" i="32"/>
  <c r="O733" i="32"/>
  <c r="N733" i="32"/>
  <c r="M733" i="32"/>
  <c r="L733" i="32"/>
  <c r="K733" i="32"/>
  <c r="J733" i="32"/>
  <c r="I733" i="32"/>
  <c r="CC733" i="32" s="1"/>
  <c r="H733" i="32"/>
  <c r="CB732" i="32"/>
  <c r="CA732" i="32"/>
  <c r="BZ732" i="32"/>
  <c r="BY732" i="32"/>
  <c r="BX732" i="32"/>
  <c r="BW732" i="32"/>
  <c r="BV732" i="32"/>
  <c r="BU732" i="32"/>
  <c r="BT732" i="32"/>
  <c r="BS732" i="32"/>
  <c r="BR732" i="32"/>
  <c r="BQ732" i="32"/>
  <c r="BP732" i="32"/>
  <c r="BO732" i="32"/>
  <c r="BN732" i="32"/>
  <c r="BM732" i="32"/>
  <c r="BL732" i="32"/>
  <c r="BK732" i="32"/>
  <c r="BJ732" i="32"/>
  <c r="BI732" i="32"/>
  <c r="BH732" i="32"/>
  <c r="BG732" i="32"/>
  <c r="BF732" i="32"/>
  <c r="BE732" i="32"/>
  <c r="BD732" i="32"/>
  <c r="BC732" i="32"/>
  <c r="BB732" i="32"/>
  <c r="BA732" i="32"/>
  <c r="AZ732" i="32"/>
  <c r="AY732" i="32"/>
  <c r="AX732" i="32"/>
  <c r="AW732" i="32"/>
  <c r="AV732" i="32"/>
  <c r="AU732" i="32"/>
  <c r="AT732" i="32"/>
  <c r="AS732" i="32"/>
  <c r="AR732" i="32"/>
  <c r="AQ732" i="32"/>
  <c r="AP732" i="32"/>
  <c r="AO732" i="32"/>
  <c r="AN732" i="32"/>
  <c r="AM732" i="32"/>
  <c r="AL732" i="32"/>
  <c r="AK732" i="32"/>
  <c r="AJ732" i="32"/>
  <c r="AI732" i="32"/>
  <c r="AH732" i="32"/>
  <c r="AG732" i="32"/>
  <c r="AF732" i="32"/>
  <c r="AE732" i="32"/>
  <c r="AD732" i="32"/>
  <c r="AC732" i="32"/>
  <c r="AB732" i="32"/>
  <c r="AA732" i="32"/>
  <c r="Z732" i="32"/>
  <c r="Y732" i="32"/>
  <c r="X732" i="32"/>
  <c r="W732" i="32"/>
  <c r="V732" i="32"/>
  <c r="U732" i="32"/>
  <c r="T732" i="32"/>
  <c r="S732" i="32"/>
  <c r="R732" i="32"/>
  <c r="Q732" i="32"/>
  <c r="P732" i="32"/>
  <c r="O732" i="32"/>
  <c r="N732" i="32"/>
  <c r="M732" i="32"/>
  <c r="L732" i="32"/>
  <c r="K732" i="32"/>
  <c r="J732" i="32"/>
  <c r="I732" i="32"/>
  <c r="H732" i="32"/>
  <c r="CC732" i="32" s="1"/>
  <c r="CB731" i="32"/>
  <c r="CA731" i="32"/>
  <c r="BZ731" i="32"/>
  <c r="BY731" i="32"/>
  <c r="BX731" i="32"/>
  <c r="BW731" i="32"/>
  <c r="BV731" i="32"/>
  <c r="BU731" i="32"/>
  <c r="BT731" i="32"/>
  <c r="BS731" i="32"/>
  <c r="BR731" i="32"/>
  <c r="BQ731" i="32"/>
  <c r="BP731" i="32"/>
  <c r="BO731" i="32"/>
  <c r="BN731" i="32"/>
  <c r="BM731" i="32"/>
  <c r="BL731" i="32"/>
  <c r="BK731" i="32"/>
  <c r="BJ731" i="32"/>
  <c r="BI731" i="32"/>
  <c r="BH731" i="32"/>
  <c r="BG731" i="32"/>
  <c r="BF731" i="32"/>
  <c r="BE731" i="32"/>
  <c r="BD731" i="32"/>
  <c r="BC731" i="32"/>
  <c r="BB731" i="32"/>
  <c r="BA731" i="32"/>
  <c r="AZ731" i="32"/>
  <c r="AY731" i="32"/>
  <c r="AX731" i="32"/>
  <c r="AW731" i="32"/>
  <c r="AV731" i="32"/>
  <c r="AU731" i="32"/>
  <c r="AT731" i="32"/>
  <c r="AS731" i="32"/>
  <c r="AR731" i="32"/>
  <c r="AQ731" i="32"/>
  <c r="AP731" i="32"/>
  <c r="AO731" i="32"/>
  <c r="AN731" i="32"/>
  <c r="AM731" i="32"/>
  <c r="AL731" i="32"/>
  <c r="AK731" i="32"/>
  <c r="AJ731" i="32"/>
  <c r="AI731" i="32"/>
  <c r="AH731" i="32"/>
  <c r="AG731" i="32"/>
  <c r="AF731" i="32"/>
  <c r="AE731" i="32"/>
  <c r="AD731" i="32"/>
  <c r="AC731" i="32"/>
  <c r="AB731" i="32"/>
  <c r="AA731" i="32"/>
  <c r="Z731" i="32"/>
  <c r="Y731" i="32"/>
  <c r="X731" i="32"/>
  <c r="W731" i="32"/>
  <c r="V731" i="32"/>
  <c r="U731" i="32"/>
  <c r="T731" i="32"/>
  <c r="S731" i="32"/>
  <c r="R731" i="32"/>
  <c r="Q731" i="32"/>
  <c r="P731" i="32"/>
  <c r="O731" i="32"/>
  <c r="N731" i="32"/>
  <c r="M731" i="32"/>
  <c r="L731" i="32"/>
  <c r="K731" i="32"/>
  <c r="J731" i="32"/>
  <c r="I731" i="32"/>
  <c r="H731" i="32"/>
  <c r="CC731" i="32" s="1"/>
  <c r="CB730" i="32"/>
  <c r="CA730" i="32"/>
  <c r="BZ730" i="32"/>
  <c r="BY730" i="32"/>
  <c r="BX730" i="32"/>
  <c r="BW730" i="32"/>
  <c r="BV730" i="32"/>
  <c r="BU730" i="32"/>
  <c r="BT730" i="32"/>
  <c r="BS730" i="32"/>
  <c r="BR730" i="32"/>
  <c r="BQ730" i="32"/>
  <c r="BP730" i="32"/>
  <c r="BO730" i="32"/>
  <c r="BN730" i="32"/>
  <c r="BM730" i="32"/>
  <c r="BL730" i="32"/>
  <c r="BK730" i="32"/>
  <c r="BJ730" i="32"/>
  <c r="BI730" i="32"/>
  <c r="BH730" i="32"/>
  <c r="BG730" i="32"/>
  <c r="BF730" i="32"/>
  <c r="BE730" i="32"/>
  <c r="BD730" i="32"/>
  <c r="BC730" i="32"/>
  <c r="BB730" i="32"/>
  <c r="BA730" i="32"/>
  <c r="AZ730" i="32"/>
  <c r="AY730" i="32"/>
  <c r="AX730" i="32"/>
  <c r="AW730" i="32"/>
  <c r="AV730" i="32"/>
  <c r="AU730" i="32"/>
  <c r="AT730" i="32"/>
  <c r="AS730" i="32"/>
  <c r="AR730" i="32"/>
  <c r="AQ730" i="32"/>
  <c r="AP730" i="32"/>
  <c r="AO730" i="32"/>
  <c r="AN730" i="32"/>
  <c r="AM730" i="32"/>
  <c r="AL730" i="32"/>
  <c r="AK730" i="32"/>
  <c r="AJ730" i="32"/>
  <c r="AI730" i="32"/>
  <c r="AH730" i="32"/>
  <c r="AG730" i="32"/>
  <c r="AF730" i="32"/>
  <c r="AE730" i="32"/>
  <c r="AD730" i="32"/>
  <c r="AC730" i="32"/>
  <c r="AB730" i="32"/>
  <c r="AA730" i="32"/>
  <c r="Z730" i="32"/>
  <c r="Y730" i="32"/>
  <c r="X730" i="32"/>
  <c r="W730" i="32"/>
  <c r="V730" i="32"/>
  <c r="U730" i="32"/>
  <c r="T730" i="32"/>
  <c r="S730" i="32"/>
  <c r="R730" i="32"/>
  <c r="Q730" i="32"/>
  <c r="P730" i="32"/>
  <c r="O730" i="32"/>
  <c r="N730" i="32"/>
  <c r="M730" i="32"/>
  <c r="L730" i="32"/>
  <c r="K730" i="32"/>
  <c r="J730" i="32"/>
  <c r="I730" i="32"/>
  <c r="CC730" i="32" s="1"/>
  <c r="H730" i="32"/>
  <c r="CB729" i="32"/>
  <c r="CA729" i="32"/>
  <c r="BZ729" i="32"/>
  <c r="BY729" i="32"/>
  <c r="BX729" i="32"/>
  <c r="BW729" i="32"/>
  <c r="BV729" i="32"/>
  <c r="BU729" i="32"/>
  <c r="BT729" i="32"/>
  <c r="BS729" i="32"/>
  <c r="BR729" i="32"/>
  <c r="BQ729" i="32"/>
  <c r="BP729" i="32"/>
  <c r="BO729" i="32"/>
  <c r="BN729" i="32"/>
  <c r="BM729" i="32"/>
  <c r="BL729" i="32"/>
  <c r="BK729" i="32"/>
  <c r="BJ729" i="32"/>
  <c r="BI729" i="32"/>
  <c r="BH729" i="32"/>
  <c r="BG729" i="32"/>
  <c r="BF729" i="32"/>
  <c r="BE729" i="32"/>
  <c r="BD729" i="32"/>
  <c r="BC729" i="32"/>
  <c r="BB729" i="32"/>
  <c r="BA729" i="32"/>
  <c r="AZ729" i="32"/>
  <c r="AY729" i="32"/>
  <c r="AX729" i="32"/>
  <c r="AW729" i="32"/>
  <c r="AV729" i="32"/>
  <c r="AU729" i="32"/>
  <c r="AT729" i="32"/>
  <c r="AS729" i="32"/>
  <c r="AR729" i="32"/>
  <c r="AQ729" i="32"/>
  <c r="AP729" i="32"/>
  <c r="AO729" i="32"/>
  <c r="AN729" i="32"/>
  <c r="AM729" i="32"/>
  <c r="AL729" i="32"/>
  <c r="AK729" i="32"/>
  <c r="AJ729" i="32"/>
  <c r="AI729" i="32"/>
  <c r="AH729" i="32"/>
  <c r="AG729" i="32"/>
  <c r="AF729" i="32"/>
  <c r="AE729" i="32"/>
  <c r="AD729" i="32"/>
  <c r="AC729" i="32"/>
  <c r="AB729" i="32"/>
  <c r="AA729" i="32"/>
  <c r="Z729" i="32"/>
  <c r="Y729" i="32"/>
  <c r="X729" i="32"/>
  <c r="W729" i="32"/>
  <c r="V729" i="32"/>
  <c r="U729" i="32"/>
  <c r="T729" i="32"/>
  <c r="S729" i="32"/>
  <c r="R729" i="32"/>
  <c r="Q729" i="32"/>
  <c r="P729" i="32"/>
  <c r="O729" i="32"/>
  <c r="N729" i="32"/>
  <c r="M729" i="32"/>
  <c r="L729" i="32"/>
  <c r="K729" i="32"/>
  <c r="J729" i="32"/>
  <c r="I729" i="32"/>
  <c r="H729" i="32"/>
  <c r="CC729" i="32" s="1"/>
  <c r="CB728" i="32"/>
  <c r="CA728" i="32"/>
  <c r="BZ728" i="32"/>
  <c r="BY728" i="32"/>
  <c r="BX728" i="32"/>
  <c r="BW728" i="32"/>
  <c r="BV728" i="32"/>
  <c r="BU728" i="32"/>
  <c r="BT728" i="32"/>
  <c r="BS728" i="32"/>
  <c r="BR728" i="32"/>
  <c r="BQ728" i="32"/>
  <c r="BP728" i="32"/>
  <c r="BO728" i="32"/>
  <c r="BN728" i="32"/>
  <c r="BM728" i="32"/>
  <c r="BL728" i="32"/>
  <c r="BK728" i="32"/>
  <c r="BJ728" i="32"/>
  <c r="BI728" i="32"/>
  <c r="BH728" i="32"/>
  <c r="BG728" i="32"/>
  <c r="BF728" i="32"/>
  <c r="BE728" i="32"/>
  <c r="BD728" i="32"/>
  <c r="BC728" i="32"/>
  <c r="BB728" i="32"/>
  <c r="BA728" i="32"/>
  <c r="AZ728" i="32"/>
  <c r="AY728" i="32"/>
  <c r="AX728" i="32"/>
  <c r="AW728" i="32"/>
  <c r="AV728" i="32"/>
  <c r="AU728" i="32"/>
  <c r="AT728" i="32"/>
  <c r="AS728" i="32"/>
  <c r="AR728" i="32"/>
  <c r="AQ728" i="32"/>
  <c r="AP728" i="32"/>
  <c r="AO728" i="32"/>
  <c r="AN728" i="32"/>
  <c r="AM728" i="32"/>
  <c r="AL728" i="32"/>
  <c r="AK728" i="32"/>
  <c r="AJ728" i="32"/>
  <c r="AI728" i="32"/>
  <c r="AH728" i="32"/>
  <c r="AG728" i="32"/>
  <c r="AF728" i="32"/>
  <c r="AE728" i="32"/>
  <c r="AD728" i="32"/>
  <c r="AC728" i="32"/>
  <c r="AB728" i="32"/>
  <c r="AA728" i="32"/>
  <c r="Z728" i="32"/>
  <c r="Y728" i="32"/>
  <c r="X728" i="32"/>
  <c r="W728" i="32"/>
  <c r="V728" i="32"/>
  <c r="U728" i="32"/>
  <c r="T728" i="32"/>
  <c r="S728" i="32"/>
  <c r="R728" i="32"/>
  <c r="Q728" i="32"/>
  <c r="P728" i="32"/>
  <c r="O728" i="32"/>
  <c r="N728" i="32"/>
  <c r="M728" i="32"/>
  <c r="L728" i="32"/>
  <c r="K728" i="32"/>
  <c r="J728" i="32"/>
  <c r="I728" i="32"/>
  <c r="H728" i="32"/>
  <c r="CC728" i="32" s="1"/>
  <c r="CB727" i="32"/>
  <c r="CA727" i="32"/>
  <c r="BZ727" i="32"/>
  <c r="BY727" i="32"/>
  <c r="BX727" i="32"/>
  <c r="BW727" i="32"/>
  <c r="BV727" i="32"/>
  <c r="BU727" i="32"/>
  <c r="BT727" i="32"/>
  <c r="BS727" i="32"/>
  <c r="BR727" i="32"/>
  <c r="BQ727" i="32"/>
  <c r="BP727" i="32"/>
  <c r="BO727" i="32"/>
  <c r="BN727" i="32"/>
  <c r="BM727" i="32"/>
  <c r="BL727" i="32"/>
  <c r="BK727" i="32"/>
  <c r="BJ727" i="32"/>
  <c r="BI727" i="32"/>
  <c r="BH727" i="32"/>
  <c r="BG727" i="32"/>
  <c r="BF727" i="32"/>
  <c r="BE727" i="32"/>
  <c r="BD727" i="32"/>
  <c r="BC727" i="32"/>
  <c r="BB727" i="32"/>
  <c r="BA727" i="32"/>
  <c r="AZ727" i="32"/>
  <c r="AY727" i="32"/>
  <c r="AX727" i="32"/>
  <c r="AW727" i="32"/>
  <c r="AV727" i="32"/>
  <c r="AU727" i="32"/>
  <c r="AT727" i="32"/>
  <c r="AS727" i="32"/>
  <c r="AR727" i="32"/>
  <c r="AQ727" i="32"/>
  <c r="AP727" i="32"/>
  <c r="AO727" i="32"/>
  <c r="AN727" i="32"/>
  <c r="AM727" i="32"/>
  <c r="AL727" i="32"/>
  <c r="AK727" i="32"/>
  <c r="AJ727" i="32"/>
  <c r="AI727" i="32"/>
  <c r="AH727" i="32"/>
  <c r="AG727" i="32"/>
  <c r="AF727" i="32"/>
  <c r="AE727" i="32"/>
  <c r="AD727" i="32"/>
  <c r="AC727" i="32"/>
  <c r="AB727" i="32"/>
  <c r="AA727" i="32"/>
  <c r="Z727" i="32"/>
  <c r="Y727" i="32"/>
  <c r="X727" i="32"/>
  <c r="W727" i="32"/>
  <c r="V727" i="32"/>
  <c r="U727" i="32"/>
  <c r="T727" i="32"/>
  <c r="S727" i="32"/>
  <c r="R727" i="32"/>
  <c r="Q727" i="32"/>
  <c r="P727" i="32"/>
  <c r="O727" i="32"/>
  <c r="N727" i="32"/>
  <c r="M727" i="32"/>
  <c r="L727" i="32"/>
  <c r="K727" i="32"/>
  <c r="J727" i="32"/>
  <c r="I727" i="32"/>
  <c r="CC727" i="32" s="1"/>
  <c r="H727" i="32"/>
  <c r="CB726" i="32"/>
  <c r="CA726" i="32"/>
  <c r="BZ726" i="32"/>
  <c r="BY726" i="32"/>
  <c r="BX726" i="32"/>
  <c r="BW726" i="32"/>
  <c r="BV726" i="32"/>
  <c r="BU726" i="32"/>
  <c r="BT726" i="32"/>
  <c r="BS726" i="32"/>
  <c r="BR726" i="32"/>
  <c r="BQ726" i="32"/>
  <c r="BP726" i="32"/>
  <c r="BO726" i="32"/>
  <c r="BN726" i="32"/>
  <c r="BM726" i="32"/>
  <c r="BL726" i="32"/>
  <c r="BK726" i="32"/>
  <c r="BJ726" i="32"/>
  <c r="BI726" i="32"/>
  <c r="BH726" i="32"/>
  <c r="BG726" i="32"/>
  <c r="BF726" i="32"/>
  <c r="BE726" i="32"/>
  <c r="BD726" i="32"/>
  <c r="BC726" i="32"/>
  <c r="BB726" i="32"/>
  <c r="BA726" i="32"/>
  <c r="AZ726" i="32"/>
  <c r="AY726" i="32"/>
  <c r="AX726" i="32"/>
  <c r="AW726" i="32"/>
  <c r="AV726" i="32"/>
  <c r="AU726" i="32"/>
  <c r="AT726" i="32"/>
  <c r="AS726" i="32"/>
  <c r="AR726" i="32"/>
  <c r="AQ726" i="32"/>
  <c r="AP726" i="32"/>
  <c r="AO726" i="32"/>
  <c r="AN726" i="32"/>
  <c r="AM726" i="32"/>
  <c r="AL726" i="32"/>
  <c r="AK726" i="32"/>
  <c r="AJ726" i="32"/>
  <c r="AI726" i="32"/>
  <c r="AH726" i="32"/>
  <c r="AG726" i="32"/>
  <c r="AF726" i="32"/>
  <c r="AE726" i="32"/>
  <c r="AD726" i="32"/>
  <c r="AC726" i="32"/>
  <c r="AB726" i="32"/>
  <c r="AA726" i="32"/>
  <c r="Z726" i="32"/>
  <c r="Y726" i="32"/>
  <c r="X726" i="32"/>
  <c r="W726" i="32"/>
  <c r="V726" i="32"/>
  <c r="U726" i="32"/>
  <c r="T726" i="32"/>
  <c r="S726" i="32"/>
  <c r="R726" i="32"/>
  <c r="Q726" i="32"/>
  <c r="P726" i="32"/>
  <c r="O726" i="32"/>
  <c r="N726" i="32"/>
  <c r="M726" i="32"/>
  <c r="L726" i="32"/>
  <c r="K726" i="32"/>
  <c r="J726" i="32"/>
  <c r="I726" i="32"/>
  <c r="H726" i="32"/>
  <c r="CC726" i="32" s="1"/>
  <c r="CB725" i="32"/>
  <c r="CA725" i="32"/>
  <c r="BZ725" i="32"/>
  <c r="BY725" i="32"/>
  <c r="BX725" i="32"/>
  <c r="BW725" i="32"/>
  <c r="BV725" i="32"/>
  <c r="BU725" i="32"/>
  <c r="BT725" i="32"/>
  <c r="BS725" i="32"/>
  <c r="BR725" i="32"/>
  <c r="BQ725" i="32"/>
  <c r="BP725" i="32"/>
  <c r="BO725" i="32"/>
  <c r="BN725" i="32"/>
  <c r="BM725" i="32"/>
  <c r="BL725" i="32"/>
  <c r="BK725" i="32"/>
  <c r="BJ725" i="32"/>
  <c r="BI725" i="32"/>
  <c r="BH725" i="32"/>
  <c r="BG725" i="32"/>
  <c r="BF725" i="32"/>
  <c r="BE725" i="32"/>
  <c r="BD725" i="32"/>
  <c r="BC725" i="32"/>
  <c r="BB725" i="32"/>
  <c r="BA725" i="32"/>
  <c r="AZ725" i="32"/>
  <c r="AY725" i="32"/>
  <c r="AX725" i="32"/>
  <c r="AW725" i="32"/>
  <c r="AV725" i="32"/>
  <c r="AU725" i="32"/>
  <c r="AT725" i="32"/>
  <c r="AS725" i="32"/>
  <c r="AR725" i="32"/>
  <c r="AQ725" i="32"/>
  <c r="AP725" i="32"/>
  <c r="AO725" i="32"/>
  <c r="AN725" i="32"/>
  <c r="AM725" i="32"/>
  <c r="AL725" i="32"/>
  <c r="AK725" i="32"/>
  <c r="AJ725" i="32"/>
  <c r="AI725" i="32"/>
  <c r="AH725" i="32"/>
  <c r="AG725" i="32"/>
  <c r="AF725" i="32"/>
  <c r="AE725" i="32"/>
  <c r="AD725" i="32"/>
  <c r="AC725" i="32"/>
  <c r="AB725" i="32"/>
  <c r="AA725" i="32"/>
  <c r="Z725" i="32"/>
  <c r="Y725" i="32"/>
  <c r="X725" i="32"/>
  <c r="W725" i="32"/>
  <c r="V725" i="32"/>
  <c r="U725" i="32"/>
  <c r="T725" i="32"/>
  <c r="S725" i="32"/>
  <c r="R725" i="32"/>
  <c r="Q725" i="32"/>
  <c r="P725" i="32"/>
  <c r="O725" i="32"/>
  <c r="N725" i="32"/>
  <c r="M725" i="32"/>
  <c r="L725" i="32"/>
  <c r="K725" i="32"/>
  <c r="J725" i="32"/>
  <c r="I725" i="32"/>
  <c r="H725" i="32"/>
  <c r="CC725" i="32" s="1"/>
  <c r="CB724" i="32"/>
  <c r="CA724" i="32"/>
  <c r="BZ724" i="32"/>
  <c r="BY724" i="32"/>
  <c r="BX724" i="32"/>
  <c r="BW724" i="32"/>
  <c r="BV724" i="32"/>
  <c r="BU724" i="32"/>
  <c r="BT724" i="32"/>
  <c r="BS724" i="32"/>
  <c r="BR724" i="32"/>
  <c r="BQ724" i="32"/>
  <c r="BP724" i="32"/>
  <c r="BO724" i="32"/>
  <c r="BN724" i="32"/>
  <c r="BM724" i="32"/>
  <c r="BL724" i="32"/>
  <c r="BK724" i="32"/>
  <c r="BJ724" i="32"/>
  <c r="BI724" i="32"/>
  <c r="BH724" i="32"/>
  <c r="BG724" i="32"/>
  <c r="BF724" i="32"/>
  <c r="BE724" i="32"/>
  <c r="BD724" i="32"/>
  <c r="BC724" i="32"/>
  <c r="BB724" i="32"/>
  <c r="BA724" i="32"/>
  <c r="AZ724" i="32"/>
  <c r="AY724" i="32"/>
  <c r="AX724" i="32"/>
  <c r="AW724" i="32"/>
  <c r="AV724" i="32"/>
  <c r="AU724" i="32"/>
  <c r="AT724" i="32"/>
  <c r="AS724" i="32"/>
  <c r="AR724" i="32"/>
  <c r="AQ724" i="32"/>
  <c r="AP724" i="32"/>
  <c r="AO724" i="32"/>
  <c r="AN724" i="32"/>
  <c r="AM724" i="32"/>
  <c r="AL724" i="32"/>
  <c r="AK724" i="32"/>
  <c r="AJ724" i="32"/>
  <c r="AI724" i="32"/>
  <c r="AH724" i="32"/>
  <c r="AG724" i="32"/>
  <c r="AF724" i="32"/>
  <c r="AE724" i="32"/>
  <c r="AD724" i="32"/>
  <c r="AC724" i="32"/>
  <c r="AB724" i="32"/>
  <c r="AA724" i="32"/>
  <c r="Z724" i="32"/>
  <c r="Y724" i="32"/>
  <c r="X724" i="32"/>
  <c r="W724" i="32"/>
  <c r="V724" i="32"/>
  <c r="U724" i="32"/>
  <c r="T724" i="32"/>
  <c r="S724" i="32"/>
  <c r="R724" i="32"/>
  <c r="Q724" i="32"/>
  <c r="P724" i="32"/>
  <c r="O724" i="32"/>
  <c r="N724" i="32"/>
  <c r="M724" i="32"/>
  <c r="L724" i="32"/>
  <c r="K724" i="32"/>
  <c r="J724" i="32"/>
  <c r="I724" i="32"/>
  <c r="CC724" i="32" s="1"/>
  <c r="H724" i="32"/>
  <c r="CB723" i="32"/>
  <c r="CA723" i="32"/>
  <c r="BZ723" i="32"/>
  <c r="BY723" i="32"/>
  <c r="BX723" i="32"/>
  <c r="BW723" i="32"/>
  <c r="BV723" i="32"/>
  <c r="BU723" i="32"/>
  <c r="BT723" i="32"/>
  <c r="BS723" i="32"/>
  <c r="BR723" i="32"/>
  <c r="BQ723" i="32"/>
  <c r="BP723" i="32"/>
  <c r="BO723" i="32"/>
  <c r="BN723" i="32"/>
  <c r="BM723" i="32"/>
  <c r="BL723" i="32"/>
  <c r="BK723" i="32"/>
  <c r="BJ723" i="32"/>
  <c r="BI723" i="32"/>
  <c r="BH723" i="32"/>
  <c r="BG723" i="32"/>
  <c r="BF723" i="32"/>
  <c r="BE723" i="32"/>
  <c r="BD723" i="32"/>
  <c r="BC723" i="32"/>
  <c r="BB723" i="32"/>
  <c r="BA723" i="32"/>
  <c r="AZ723" i="32"/>
  <c r="AY723" i="32"/>
  <c r="AX723" i="32"/>
  <c r="AW723" i="32"/>
  <c r="AV723" i="32"/>
  <c r="AU723" i="32"/>
  <c r="AT723" i="32"/>
  <c r="AS723" i="32"/>
  <c r="AR723" i="32"/>
  <c r="AQ723" i="32"/>
  <c r="AP723" i="32"/>
  <c r="AO723" i="32"/>
  <c r="AN723" i="32"/>
  <c r="AM723" i="32"/>
  <c r="AL723" i="32"/>
  <c r="AK723" i="32"/>
  <c r="AJ723" i="32"/>
  <c r="AI723" i="32"/>
  <c r="AH723" i="32"/>
  <c r="AG723" i="32"/>
  <c r="AF723" i="32"/>
  <c r="AE723" i="32"/>
  <c r="AD723" i="32"/>
  <c r="AC723" i="32"/>
  <c r="AB723" i="32"/>
  <c r="AA723" i="32"/>
  <c r="Z723" i="32"/>
  <c r="Y723" i="32"/>
  <c r="X723" i="32"/>
  <c r="W723" i="32"/>
  <c r="V723" i="32"/>
  <c r="U723" i="32"/>
  <c r="T723" i="32"/>
  <c r="S723" i="32"/>
  <c r="R723" i="32"/>
  <c r="Q723" i="32"/>
  <c r="P723" i="32"/>
  <c r="O723" i="32"/>
  <c r="N723" i="32"/>
  <c r="M723" i="32"/>
  <c r="L723" i="32"/>
  <c r="K723" i="32"/>
  <c r="J723" i="32"/>
  <c r="I723" i="32"/>
  <c r="H723" i="32"/>
  <c r="CC723" i="32" s="1"/>
  <c r="CB722" i="32"/>
  <c r="CA722" i="32"/>
  <c r="BZ722" i="32"/>
  <c r="BY722" i="32"/>
  <c r="BX722" i="32"/>
  <c r="BW722" i="32"/>
  <c r="BV722" i="32"/>
  <c r="BU722" i="32"/>
  <c r="BT722" i="32"/>
  <c r="BS722" i="32"/>
  <c r="BR722" i="32"/>
  <c r="BQ722" i="32"/>
  <c r="BP722" i="32"/>
  <c r="BO722" i="32"/>
  <c r="BN722" i="32"/>
  <c r="BM722" i="32"/>
  <c r="BL722" i="32"/>
  <c r="BK722" i="32"/>
  <c r="BJ722" i="32"/>
  <c r="BI722" i="32"/>
  <c r="BH722" i="32"/>
  <c r="BG722" i="32"/>
  <c r="BF722" i="32"/>
  <c r="BE722" i="32"/>
  <c r="BD722" i="32"/>
  <c r="BC722" i="32"/>
  <c r="BB722" i="32"/>
  <c r="BA722" i="32"/>
  <c r="AZ722" i="32"/>
  <c r="AY722" i="32"/>
  <c r="AX722" i="32"/>
  <c r="AW722" i="32"/>
  <c r="AV722" i="32"/>
  <c r="AU722" i="32"/>
  <c r="AT722" i="32"/>
  <c r="AS722" i="32"/>
  <c r="AR722" i="32"/>
  <c r="AQ722" i="32"/>
  <c r="AP722" i="32"/>
  <c r="AO722" i="32"/>
  <c r="AN722" i="32"/>
  <c r="AM722" i="32"/>
  <c r="AL722" i="32"/>
  <c r="AK722" i="32"/>
  <c r="AJ722" i="32"/>
  <c r="AI722" i="32"/>
  <c r="AH722" i="32"/>
  <c r="AG722" i="32"/>
  <c r="AF722" i="32"/>
  <c r="AE722" i="32"/>
  <c r="AD722" i="32"/>
  <c r="AC722" i="32"/>
  <c r="AB722" i="32"/>
  <c r="AA722" i="32"/>
  <c r="Z722" i="32"/>
  <c r="Y722" i="32"/>
  <c r="X722" i="32"/>
  <c r="W722" i="32"/>
  <c r="V722" i="32"/>
  <c r="U722" i="32"/>
  <c r="T722" i="32"/>
  <c r="S722" i="32"/>
  <c r="R722" i="32"/>
  <c r="Q722" i="32"/>
  <c r="P722" i="32"/>
  <c r="O722" i="32"/>
  <c r="N722" i="32"/>
  <c r="M722" i="32"/>
  <c r="L722" i="32"/>
  <c r="K722" i="32"/>
  <c r="J722" i="32"/>
  <c r="I722" i="32"/>
  <c r="H722" i="32"/>
  <c r="CC722" i="32" s="1"/>
  <c r="CB721" i="32"/>
  <c r="CA721" i="32"/>
  <c r="BZ721" i="32"/>
  <c r="BY721" i="32"/>
  <c r="BX721" i="32"/>
  <c r="BW721" i="32"/>
  <c r="BV721" i="32"/>
  <c r="BU721" i="32"/>
  <c r="BT721" i="32"/>
  <c r="BS721" i="32"/>
  <c r="BR721" i="32"/>
  <c r="BQ721" i="32"/>
  <c r="BP721" i="32"/>
  <c r="BO721" i="32"/>
  <c r="BN721" i="32"/>
  <c r="BM721" i="32"/>
  <c r="BL721" i="32"/>
  <c r="BK721" i="32"/>
  <c r="BJ721" i="32"/>
  <c r="BI721" i="32"/>
  <c r="BH721" i="32"/>
  <c r="BG721" i="32"/>
  <c r="BF721" i="32"/>
  <c r="BE721" i="32"/>
  <c r="BD721" i="32"/>
  <c r="BC721" i="32"/>
  <c r="BB721" i="32"/>
  <c r="BA721" i="32"/>
  <c r="AZ721" i="32"/>
  <c r="AY721" i="32"/>
  <c r="AX721" i="32"/>
  <c r="AW721" i="32"/>
  <c r="AV721" i="32"/>
  <c r="AU721" i="32"/>
  <c r="AT721" i="32"/>
  <c r="AS721" i="32"/>
  <c r="AR721" i="32"/>
  <c r="AQ721" i="32"/>
  <c r="AP721" i="32"/>
  <c r="AO721" i="32"/>
  <c r="AN721" i="32"/>
  <c r="AM721" i="32"/>
  <c r="AL721" i="32"/>
  <c r="AK721" i="32"/>
  <c r="AJ721" i="32"/>
  <c r="AI721" i="32"/>
  <c r="AH721" i="32"/>
  <c r="AG721" i="32"/>
  <c r="AF721" i="32"/>
  <c r="AE721" i="32"/>
  <c r="AD721" i="32"/>
  <c r="AC721" i="32"/>
  <c r="AB721" i="32"/>
  <c r="AA721" i="32"/>
  <c r="Z721" i="32"/>
  <c r="Y721" i="32"/>
  <c r="X721" i="32"/>
  <c r="W721" i="32"/>
  <c r="V721" i="32"/>
  <c r="U721" i="32"/>
  <c r="T721" i="32"/>
  <c r="S721" i="32"/>
  <c r="R721" i="32"/>
  <c r="Q721" i="32"/>
  <c r="P721" i="32"/>
  <c r="O721" i="32"/>
  <c r="N721" i="32"/>
  <c r="M721" i="32"/>
  <c r="L721" i="32"/>
  <c r="K721" i="32"/>
  <c r="J721" i="32"/>
  <c r="I721" i="32"/>
  <c r="CC721" i="32" s="1"/>
  <c r="H721" i="32"/>
  <c r="CB720" i="32"/>
  <c r="CA720" i="32"/>
  <c r="BZ720" i="32"/>
  <c r="BY720" i="32"/>
  <c r="BX720" i="32"/>
  <c r="BW720" i="32"/>
  <c r="BV720" i="32"/>
  <c r="BU720" i="32"/>
  <c r="BT720" i="32"/>
  <c r="BS720" i="32"/>
  <c r="BR720" i="32"/>
  <c r="BQ720" i="32"/>
  <c r="BP720" i="32"/>
  <c r="BO720" i="32"/>
  <c r="BN720" i="32"/>
  <c r="BM720" i="32"/>
  <c r="BL720" i="32"/>
  <c r="BK720" i="32"/>
  <c r="BJ720" i="32"/>
  <c r="BI720" i="32"/>
  <c r="BH720" i="32"/>
  <c r="BG720" i="32"/>
  <c r="BF720" i="32"/>
  <c r="BE720" i="32"/>
  <c r="BD720" i="32"/>
  <c r="BC720" i="32"/>
  <c r="BB720" i="32"/>
  <c r="BA720" i="32"/>
  <c r="AZ720" i="32"/>
  <c r="AY720" i="32"/>
  <c r="AX720" i="32"/>
  <c r="AW720" i="32"/>
  <c r="AV720" i="32"/>
  <c r="AU720" i="32"/>
  <c r="AT720" i="32"/>
  <c r="AS720" i="32"/>
  <c r="AR720" i="32"/>
  <c r="AQ720" i="32"/>
  <c r="AP720" i="32"/>
  <c r="AO720" i="32"/>
  <c r="AN720" i="32"/>
  <c r="AM720" i="32"/>
  <c r="AL720" i="32"/>
  <c r="AK720" i="32"/>
  <c r="AJ720" i="32"/>
  <c r="AI720" i="32"/>
  <c r="AH720" i="32"/>
  <c r="AG720" i="32"/>
  <c r="AF720" i="32"/>
  <c r="AE720" i="32"/>
  <c r="AD720" i="32"/>
  <c r="AC720" i="32"/>
  <c r="AB720" i="32"/>
  <c r="AA720" i="32"/>
  <c r="Z720" i="32"/>
  <c r="Y720" i="32"/>
  <c r="X720" i="32"/>
  <c r="W720" i="32"/>
  <c r="V720" i="32"/>
  <c r="U720" i="32"/>
  <c r="T720" i="32"/>
  <c r="S720" i="32"/>
  <c r="R720" i="32"/>
  <c r="Q720" i="32"/>
  <c r="P720" i="32"/>
  <c r="O720" i="32"/>
  <c r="N720" i="32"/>
  <c r="M720" i="32"/>
  <c r="L720" i="32"/>
  <c r="K720" i="32"/>
  <c r="J720" i="32"/>
  <c r="I720" i="32"/>
  <c r="H720" i="32"/>
  <c r="CC720" i="32" s="1"/>
  <c r="CB719" i="32"/>
  <c r="CA719" i="32"/>
  <c r="BZ719" i="32"/>
  <c r="BY719" i="32"/>
  <c r="BX719" i="32"/>
  <c r="BW719" i="32"/>
  <c r="BV719" i="32"/>
  <c r="BU719" i="32"/>
  <c r="BT719" i="32"/>
  <c r="BS719" i="32"/>
  <c r="BR719" i="32"/>
  <c r="BQ719" i="32"/>
  <c r="BP719" i="32"/>
  <c r="BO719" i="32"/>
  <c r="BN719" i="32"/>
  <c r="BM719" i="32"/>
  <c r="BL719" i="32"/>
  <c r="BK719" i="32"/>
  <c r="BJ719" i="32"/>
  <c r="BI719" i="32"/>
  <c r="BH719" i="32"/>
  <c r="BG719" i="32"/>
  <c r="BF719" i="32"/>
  <c r="BE719" i="32"/>
  <c r="BD719" i="32"/>
  <c r="BC719" i="32"/>
  <c r="BB719" i="32"/>
  <c r="BA719" i="32"/>
  <c r="AZ719" i="32"/>
  <c r="AY719" i="32"/>
  <c r="AX719" i="32"/>
  <c r="AW719" i="32"/>
  <c r="AV719" i="32"/>
  <c r="AU719" i="32"/>
  <c r="AT719" i="32"/>
  <c r="AS719" i="32"/>
  <c r="AR719" i="32"/>
  <c r="AQ719" i="32"/>
  <c r="AP719" i="32"/>
  <c r="AO719" i="32"/>
  <c r="AN719" i="32"/>
  <c r="AM719" i="32"/>
  <c r="AL719" i="32"/>
  <c r="AK719" i="32"/>
  <c r="AJ719" i="32"/>
  <c r="AI719" i="32"/>
  <c r="AH719" i="32"/>
  <c r="AG719" i="32"/>
  <c r="AF719" i="32"/>
  <c r="AE719" i="32"/>
  <c r="AD719" i="32"/>
  <c r="AC719" i="32"/>
  <c r="AB719" i="32"/>
  <c r="AA719" i="32"/>
  <c r="Z719" i="32"/>
  <c r="Y719" i="32"/>
  <c r="X719" i="32"/>
  <c r="W719" i="32"/>
  <c r="V719" i="32"/>
  <c r="U719" i="32"/>
  <c r="T719" i="32"/>
  <c r="S719" i="32"/>
  <c r="R719" i="32"/>
  <c r="Q719" i="32"/>
  <c r="P719" i="32"/>
  <c r="O719" i="32"/>
  <c r="N719" i="32"/>
  <c r="M719" i="32"/>
  <c r="L719" i="32"/>
  <c r="K719" i="32"/>
  <c r="J719" i="32"/>
  <c r="I719" i="32"/>
  <c r="H719" i="32"/>
  <c r="CC719" i="32" s="1"/>
  <c r="CB718" i="32"/>
  <c r="CA718" i="32"/>
  <c r="BZ718" i="32"/>
  <c r="BY718" i="32"/>
  <c r="BX718" i="32"/>
  <c r="BW718" i="32"/>
  <c r="BV718" i="32"/>
  <c r="BU718" i="32"/>
  <c r="BT718" i="32"/>
  <c r="BS718" i="32"/>
  <c r="BR718" i="32"/>
  <c r="BQ718" i="32"/>
  <c r="BP718" i="32"/>
  <c r="BO718" i="32"/>
  <c r="BN718" i="32"/>
  <c r="BM718" i="32"/>
  <c r="BL718" i="32"/>
  <c r="BK718" i="32"/>
  <c r="BJ718" i="32"/>
  <c r="BI718" i="32"/>
  <c r="BH718" i="32"/>
  <c r="BG718" i="32"/>
  <c r="BF718" i="32"/>
  <c r="BE718" i="32"/>
  <c r="BD718" i="32"/>
  <c r="BC718" i="32"/>
  <c r="BB718" i="32"/>
  <c r="BA718" i="32"/>
  <c r="AZ718" i="32"/>
  <c r="AY718" i="32"/>
  <c r="AX718" i="32"/>
  <c r="AW718" i="32"/>
  <c r="AV718" i="32"/>
  <c r="AU718" i="32"/>
  <c r="AT718" i="32"/>
  <c r="AS718" i="32"/>
  <c r="AR718" i="32"/>
  <c r="AQ718" i="32"/>
  <c r="AP718" i="32"/>
  <c r="AO718" i="32"/>
  <c r="AN718" i="32"/>
  <c r="AM718" i="32"/>
  <c r="AL718" i="32"/>
  <c r="AK718" i="32"/>
  <c r="AJ718" i="32"/>
  <c r="AI718" i="32"/>
  <c r="AH718" i="32"/>
  <c r="AG718" i="32"/>
  <c r="AF718" i="32"/>
  <c r="AE718" i="32"/>
  <c r="AD718" i="32"/>
  <c r="AC718" i="32"/>
  <c r="AB718" i="32"/>
  <c r="AA718" i="32"/>
  <c r="Z718" i="32"/>
  <c r="Y718" i="32"/>
  <c r="X718" i="32"/>
  <c r="W718" i="32"/>
  <c r="V718" i="32"/>
  <c r="U718" i="32"/>
  <c r="T718" i="32"/>
  <c r="S718" i="32"/>
  <c r="R718" i="32"/>
  <c r="Q718" i="32"/>
  <c r="P718" i="32"/>
  <c r="O718" i="32"/>
  <c r="N718" i="32"/>
  <c r="M718" i="32"/>
  <c r="L718" i="32"/>
  <c r="K718" i="32"/>
  <c r="J718" i="32"/>
  <c r="I718" i="32"/>
  <c r="CC718" i="32" s="1"/>
  <c r="H718" i="32"/>
  <c r="CB717" i="32"/>
  <c r="CA717" i="32"/>
  <c r="BZ717" i="32"/>
  <c r="BY717" i="32"/>
  <c r="BX717" i="32"/>
  <c r="BW717" i="32"/>
  <c r="BV717" i="32"/>
  <c r="BU717" i="32"/>
  <c r="BT717" i="32"/>
  <c r="BS717" i="32"/>
  <c r="BR717" i="32"/>
  <c r="BQ717" i="32"/>
  <c r="BP717" i="32"/>
  <c r="BO717" i="32"/>
  <c r="BN717" i="32"/>
  <c r="BM717" i="32"/>
  <c r="BL717" i="32"/>
  <c r="BK717" i="32"/>
  <c r="BJ717" i="32"/>
  <c r="BI717" i="32"/>
  <c r="BH717" i="32"/>
  <c r="BG717" i="32"/>
  <c r="BF717" i="32"/>
  <c r="BE717" i="32"/>
  <c r="BD717" i="32"/>
  <c r="BC717" i="32"/>
  <c r="BB717" i="32"/>
  <c r="BA717" i="32"/>
  <c r="AZ717" i="32"/>
  <c r="AY717" i="32"/>
  <c r="AX717" i="32"/>
  <c r="AW717" i="32"/>
  <c r="AV717" i="32"/>
  <c r="AU717" i="32"/>
  <c r="AT717" i="32"/>
  <c r="AS717" i="32"/>
  <c r="AR717" i="32"/>
  <c r="AQ717" i="32"/>
  <c r="AP717" i="32"/>
  <c r="AO717" i="32"/>
  <c r="AN717" i="32"/>
  <c r="AM717" i="32"/>
  <c r="AL717" i="32"/>
  <c r="AK717" i="32"/>
  <c r="AJ717" i="32"/>
  <c r="AI717" i="32"/>
  <c r="AH717" i="32"/>
  <c r="AG717" i="32"/>
  <c r="AF717" i="32"/>
  <c r="AE717" i="32"/>
  <c r="AD717" i="32"/>
  <c r="AC717" i="32"/>
  <c r="AB717" i="32"/>
  <c r="AA717" i="32"/>
  <c r="Z717" i="32"/>
  <c r="Y717" i="32"/>
  <c r="X717" i="32"/>
  <c r="W717" i="32"/>
  <c r="V717" i="32"/>
  <c r="U717" i="32"/>
  <c r="T717" i="32"/>
  <c r="S717" i="32"/>
  <c r="R717" i="32"/>
  <c r="Q717" i="32"/>
  <c r="P717" i="32"/>
  <c r="O717" i="32"/>
  <c r="N717" i="32"/>
  <c r="M717" i="32"/>
  <c r="L717" i="32"/>
  <c r="K717" i="32"/>
  <c r="J717" i="32"/>
  <c r="I717" i="32"/>
  <c r="H717" i="32"/>
  <c r="CC717" i="32" s="1"/>
  <c r="CB716" i="32"/>
  <c r="CA716" i="32"/>
  <c r="BZ716" i="32"/>
  <c r="BY716" i="32"/>
  <c r="BX716" i="32"/>
  <c r="BW716" i="32"/>
  <c r="BV716" i="32"/>
  <c r="BU716" i="32"/>
  <c r="BT716" i="32"/>
  <c r="BS716" i="32"/>
  <c r="BR716" i="32"/>
  <c r="BQ716" i="32"/>
  <c r="BP716" i="32"/>
  <c r="BO716" i="32"/>
  <c r="BN716" i="32"/>
  <c r="BM716" i="32"/>
  <c r="BL716" i="32"/>
  <c r="BK716" i="32"/>
  <c r="BJ716" i="32"/>
  <c r="BI716" i="32"/>
  <c r="BH716" i="32"/>
  <c r="BG716" i="32"/>
  <c r="BF716" i="32"/>
  <c r="BE716" i="32"/>
  <c r="BD716" i="32"/>
  <c r="BC716" i="32"/>
  <c r="BB716" i="32"/>
  <c r="BA716" i="32"/>
  <c r="AZ716" i="32"/>
  <c r="AY716" i="32"/>
  <c r="AX716" i="32"/>
  <c r="AW716" i="32"/>
  <c r="AV716" i="32"/>
  <c r="AU716" i="32"/>
  <c r="AT716" i="32"/>
  <c r="AS716" i="32"/>
  <c r="AR716" i="32"/>
  <c r="AQ716" i="32"/>
  <c r="AP716" i="32"/>
  <c r="AO716" i="32"/>
  <c r="AN716" i="32"/>
  <c r="AM716" i="32"/>
  <c r="AL716" i="32"/>
  <c r="AK716" i="32"/>
  <c r="AJ716" i="32"/>
  <c r="AI716" i="32"/>
  <c r="AH716" i="32"/>
  <c r="AG716" i="32"/>
  <c r="AF716" i="32"/>
  <c r="AE716" i="32"/>
  <c r="AD716" i="32"/>
  <c r="AC716" i="32"/>
  <c r="AB716" i="32"/>
  <c r="AA716" i="32"/>
  <c r="Z716" i="32"/>
  <c r="Y716" i="32"/>
  <c r="X716" i="32"/>
  <c r="W716" i="32"/>
  <c r="V716" i="32"/>
  <c r="U716" i="32"/>
  <c r="T716" i="32"/>
  <c r="S716" i="32"/>
  <c r="R716" i="32"/>
  <c r="Q716" i="32"/>
  <c r="P716" i="32"/>
  <c r="O716" i="32"/>
  <c r="N716" i="32"/>
  <c r="M716" i="32"/>
  <c r="L716" i="32"/>
  <c r="K716" i="32"/>
  <c r="J716" i="32"/>
  <c r="I716" i="32"/>
  <c r="H716" i="32"/>
  <c r="CC716" i="32" s="1"/>
  <c r="CB715" i="32"/>
  <c r="CA715" i="32"/>
  <c r="BZ715" i="32"/>
  <c r="BY715" i="32"/>
  <c r="BX715" i="32"/>
  <c r="BW715" i="32"/>
  <c r="BV715" i="32"/>
  <c r="BU715" i="32"/>
  <c r="BT715" i="32"/>
  <c r="BS715" i="32"/>
  <c r="BR715" i="32"/>
  <c r="BQ715" i="32"/>
  <c r="BP715" i="32"/>
  <c r="BO715" i="32"/>
  <c r="BN715" i="32"/>
  <c r="BM715" i="32"/>
  <c r="BL715" i="32"/>
  <c r="BK715" i="32"/>
  <c r="BJ715" i="32"/>
  <c r="BI715" i="32"/>
  <c r="BH715" i="32"/>
  <c r="BG715" i="32"/>
  <c r="BF715" i="32"/>
  <c r="BE715" i="32"/>
  <c r="BD715" i="32"/>
  <c r="BC715" i="32"/>
  <c r="BB715" i="32"/>
  <c r="BA715" i="32"/>
  <c r="AZ715" i="32"/>
  <c r="AY715" i="32"/>
  <c r="AX715" i="32"/>
  <c r="AW715" i="32"/>
  <c r="AV715" i="32"/>
  <c r="AU715" i="32"/>
  <c r="AT715" i="32"/>
  <c r="AS715" i="32"/>
  <c r="AR715" i="32"/>
  <c r="AQ715" i="32"/>
  <c r="AP715" i="32"/>
  <c r="AO715" i="32"/>
  <c r="AN715" i="32"/>
  <c r="AM715" i="32"/>
  <c r="AL715" i="32"/>
  <c r="AK715" i="32"/>
  <c r="AJ715" i="32"/>
  <c r="AI715" i="32"/>
  <c r="AH715" i="32"/>
  <c r="AG715" i="32"/>
  <c r="AF715" i="32"/>
  <c r="AE715" i="32"/>
  <c r="AD715" i="32"/>
  <c r="AC715" i="32"/>
  <c r="AB715" i="32"/>
  <c r="AA715" i="32"/>
  <c r="Z715" i="32"/>
  <c r="Y715" i="32"/>
  <c r="X715" i="32"/>
  <c r="W715" i="32"/>
  <c r="V715" i="32"/>
  <c r="U715" i="32"/>
  <c r="T715" i="32"/>
  <c r="S715" i="32"/>
  <c r="R715" i="32"/>
  <c r="Q715" i="32"/>
  <c r="P715" i="32"/>
  <c r="O715" i="32"/>
  <c r="N715" i="32"/>
  <c r="M715" i="32"/>
  <c r="L715" i="32"/>
  <c r="K715" i="32"/>
  <c r="J715" i="32"/>
  <c r="I715" i="32"/>
  <c r="CC715" i="32" s="1"/>
  <c r="H715" i="32"/>
  <c r="CB714" i="32"/>
  <c r="CA714" i="32"/>
  <c r="BZ714" i="32"/>
  <c r="BY714" i="32"/>
  <c r="BX714" i="32"/>
  <c r="BW714" i="32"/>
  <c r="BV714" i="32"/>
  <c r="BU714" i="32"/>
  <c r="BT714" i="32"/>
  <c r="BS714" i="32"/>
  <c r="BR714" i="32"/>
  <c r="BQ714" i="32"/>
  <c r="BP714" i="32"/>
  <c r="BO714" i="32"/>
  <c r="BN714" i="32"/>
  <c r="BM714" i="32"/>
  <c r="BL714" i="32"/>
  <c r="BK714" i="32"/>
  <c r="BJ714" i="32"/>
  <c r="BI714" i="32"/>
  <c r="BH714" i="32"/>
  <c r="BG714" i="32"/>
  <c r="BF714" i="32"/>
  <c r="BE714" i="32"/>
  <c r="BD714" i="32"/>
  <c r="BC714" i="32"/>
  <c r="BB714" i="32"/>
  <c r="BA714" i="32"/>
  <c r="AZ714" i="32"/>
  <c r="AY714" i="32"/>
  <c r="AX714" i="32"/>
  <c r="AW714" i="32"/>
  <c r="AV714" i="32"/>
  <c r="AU714" i="32"/>
  <c r="AT714" i="32"/>
  <c r="AS714" i="32"/>
  <c r="AR714" i="32"/>
  <c r="AQ714" i="32"/>
  <c r="AP714" i="32"/>
  <c r="AO714" i="32"/>
  <c r="AN714" i="32"/>
  <c r="AM714" i="32"/>
  <c r="AL714" i="32"/>
  <c r="AK714" i="32"/>
  <c r="AJ714" i="32"/>
  <c r="AI714" i="32"/>
  <c r="AH714" i="32"/>
  <c r="AG714" i="32"/>
  <c r="AF714" i="32"/>
  <c r="AE714" i="32"/>
  <c r="AD714" i="32"/>
  <c r="AC714" i="32"/>
  <c r="AB714" i="32"/>
  <c r="AA714" i="32"/>
  <c r="Z714" i="32"/>
  <c r="Y714" i="32"/>
  <c r="X714" i="32"/>
  <c r="W714" i="32"/>
  <c r="V714" i="32"/>
  <c r="U714" i="32"/>
  <c r="T714" i="32"/>
  <c r="S714" i="32"/>
  <c r="R714" i="32"/>
  <c r="Q714" i="32"/>
  <c r="P714" i="32"/>
  <c r="O714" i="32"/>
  <c r="N714" i="32"/>
  <c r="M714" i="32"/>
  <c r="L714" i="32"/>
  <c r="K714" i="32"/>
  <c r="J714" i="32"/>
  <c r="I714" i="32"/>
  <c r="H714" i="32"/>
  <c r="CC714" i="32" s="1"/>
  <c r="CB713" i="32"/>
  <c r="CA713" i="32"/>
  <c r="BZ713" i="32"/>
  <c r="BY713" i="32"/>
  <c r="BX713" i="32"/>
  <c r="BW713" i="32"/>
  <c r="BV713" i="32"/>
  <c r="BU713" i="32"/>
  <c r="BT713" i="32"/>
  <c r="BS713" i="32"/>
  <c r="BR713" i="32"/>
  <c r="BQ713" i="32"/>
  <c r="BP713" i="32"/>
  <c r="BO713" i="32"/>
  <c r="BN713" i="32"/>
  <c r="BM713" i="32"/>
  <c r="BL713" i="32"/>
  <c r="BK713" i="32"/>
  <c r="BJ713" i="32"/>
  <c r="BI713" i="32"/>
  <c r="BH713" i="32"/>
  <c r="BG713" i="32"/>
  <c r="BF713" i="32"/>
  <c r="BE713" i="32"/>
  <c r="BD713" i="32"/>
  <c r="BC713" i="32"/>
  <c r="BB713" i="32"/>
  <c r="BA713" i="32"/>
  <c r="AZ713" i="32"/>
  <c r="AY713" i="32"/>
  <c r="AX713" i="32"/>
  <c r="AW713" i="32"/>
  <c r="AV713" i="32"/>
  <c r="AU713" i="32"/>
  <c r="AT713" i="32"/>
  <c r="AS713" i="32"/>
  <c r="AR713" i="32"/>
  <c r="AQ713" i="32"/>
  <c r="AP713" i="32"/>
  <c r="AO713" i="32"/>
  <c r="AN713" i="32"/>
  <c r="AM713" i="32"/>
  <c r="AL713" i="32"/>
  <c r="AK713" i="32"/>
  <c r="AJ713" i="32"/>
  <c r="AI713" i="32"/>
  <c r="AH713" i="32"/>
  <c r="AG713" i="32"/>
  <c r="AF713" i="32"/>
  <c r="AE713" i="32"/>
  <c r="AD713" i="32"/>
  <c r="AC713" i="32"/>
  <c r="AB713" i="32"/>
  <c r="AA713" i="32"/>
  <c r="Z713" i="32"/>
  <c r="Y713" i="32"/>
  <c r="X713" i="32"/>
  <c r="W713" i="32"/>
  <c r="V713" i="32"/>
  <c r="U713" i="32"/>
  <c r="T713" i="32"/>
  <c r="S713" i="32"/>
  <c r="R713" i="32"/>
  <c r="Q713" i="32"/>
  <c r="P713" i="32"/>
  <c r="O713" i="32"/>
  <c r="N713" i="32"/>
  <c r="M713" i="32"/>
  <c r="L713" i="32"/>
  <c r="K713" i="32"/>
  <c r="J713" i="32"/>
  <c r="I713" i="32"/>
  <c r="H713" i="32"/>
  <c r="CC713" i="32" s="1"/>
  <c r="CB712" i="32"/>
  <c r="CA712" i="32"/>
  <c r="BZ712" i="32"/>
  <c r="BY712" i="32"/>
  <c r="BX712" i="32"/>
  <c r="BW712" i="32"/>
  <c r="BV712" i="32"/>
  <c r="BU712" i="32"/>
  <c r="BT712" i="32"/>
  <c r="BS712" i="32"/>
  <c r="BR712" i="32"/>
  <c r="BQ712" i="32"/>
  <c r="BP712" i="32"/>
  <c r="BO712" i="32"/>
  <c r="BN712" i="32"/>
  <c r="BM712" i="32"/>
  <c r="BL712" i="32"/>
  <c r="BK712" i="32"/>
  <c r="BJ712" i="32"/>
  <c r="BI712" i="32"/>
  <c r="BH712" i="32"/>
  <c r="BG712" i="32"/>
  <c r="BF712" i="32"/>
  <c r="BE712" i="32"/>
  <c r="BD712" i="32"/>
  <c r="BC712" i="32"/>
  <c r="BB712" i="32"/>
  <c r="BA712" i="32"/>
  <c r="AZ712" i="32"/>
  <c r="AY712" i="32"/>
  <c r="AX712" i="32"/>
  <c r="AW712" i="32"/>
  <c r="AV712" i="32"/>
  <c r="AU712" i="32"/>
  <c r="AT712" i="32"/>
  <c r="AS712" i="32"/>
  <c r="AR712" i="32"/>
  <c r="AQ712" i="32"/>
  <c r="AP712" i="32"/>
  <c r="AO712" i="32"/>
  <c r="AN712" i="32"/>
  <c r="AM712" i="32"/>
  <c r="AL712" i="32"/>
  <c r="AK712" i="32"/>
  <c r="AJ712" i="32"/>
  <c r="AI712" i="32"/>
  <c r="AH712" i="32"/>
  <c r="AG712" i="32"/>
  <c r="AF712" i="32"/>
  <c r="AE712" i="32"/>
  <c r="AD712" i="32"/>
  <c r="AC712" i="32"/>
  <c r="AB712" i="32"/>
  <c r="AA712" i="32"/>
  <c r="Z712" i="32"/>
  <c r="Y712" i="32"/>
  <c r="X712" i="32"/>
  <c r="W712" i="32"/>
  <c r="V712" i="32"/>
  <c r="U712" i="32"/>
  <c r="T712" i="32"/>
  <c r="S712" i="32"/>
  <c r="R712" i="32"/>
  <c r="Q712" i="32"/>
  <c r="P712" i="32"/>
  <c r="O712" i="32"/>
  <c r="N712" i="32"/>
  <c r="M712" i="32"/>
  <c r="L712" i="32"/>
  <c r="K712" i="32"/>
  <c r="J712" i="32"/>
  <c r="I712" i="32"/>
  <c r="CC712" i="32" s="1"/>
  <c r="H712" i="32"/>
  <c r="CB711" i="32"/>
  <c r="CA711" i="32"/>
  <c r="BZ711" i="32"/>
  <c r="BY711" i="32"/>
  <c r="BX711" i="32"/>
  <c r="BW711" i="32"/>
  <c r="BV711" i="32"/>
  <c r="BU711" i="32"/>
  <c r="BT711" i="32"/>
  <c r="BS711" i="32"/>
  <c r="BR711" i="32"/>
  <c r="BQ711" i="32"/>
  <c r="BP711" i="32"/>
  <c r="BO711" i="32"/>
  <c r="BN711" i="32"/>
  <c r="BM711" i="32"/>
  <c r="BL711" i="32"/>
  <c r="BK711" i="32"/>
  <c r="BJ711" i="32"/>
  <c r="BI711" i="32"/>
  <c r="BH711" i="32"/>
  <c r="BG711" i="32"/>
  <c r="BF711" i="32"/>
  <c r="BE711" i="32"/>
  <c r="BD711" i="32"/>
  <c r="BC711" i="32"/>
  <c r="BB711" i="32"/>
  <c r="BA711" i="32"/>
  <c r="AZ711" i="32"/>
  <c r="AY711" i="32"/>
  <c r="AX711" i="32"/>
  <c r="AW711" i="32"/>
  <c r="AV711" i="32"/>
  <c r="AU711" i="32"/>
  <c r="AT711" i="32"/>
  <c r="AS711" i="32"/>
  <c r="AR711" i="32"/>
  <c r="AQ711" i="32"/>
  <c r="AP711" i="32"/>
  <c r="AO711" i="32"/>
  <c r="AN711" i="32"/>
  <c r="AM711" i="32"/>
  <c r="AL711" i="32"/>
  <c r="AK711" i="32"/>
  <c r="AJ711" i="32"/>
  <c r="AI711" i="32"/>
  <c r="AH711" i="32"/>
  <c r="AG711" i="32"/>
  <c r="AF711" i="32"/>
  <c r="AE711" i="32"/>
  <c r="AD711" i="32"/>
  <c r="AC711" i="32"/>
  <c r="AB711" i="32"/>
  <c r="AA711" i="32"/>
  <c r="Z711" i="32"/>
  <c r="Y711" i="32"/>
  <c r="X711" i="32"/>
  <c r="W711" i="32"/>
  <c r="V711" i="32"/>
  <c r="U711" i="32"/>
  <c r="T711" i="32"/>
  <c r="S711" i="32"/>
  <c r="R711" i="32"/>
  <c r="Q711" i="32"/>
  <c r="P711" i="32"/>
  <c r="O711" i="32"/>
  <c r="N711" i="32"/>
  <c r="M711" i="32"/>
  <c r="L711" i="32"/>
  <c r="K711" i="32"/>
  <c r="J711" i="32"/>
  <c r="I711" i="32"/>
  <c r="H711" i="32"/>
  <c r="CC711" i="32" s="1"/>
  <c r="CB710" i="32"/>
  <c r="CA710" i="32"/>
  <c r="BZ710" i="32"/>
  <c r="BY710" i="32"/>
  <c r="BX710" i="32"/>
  <c r="BW710" i="32"/>
  <c r="BV710" i="32"/>
  <c r="BU710" i="32"/>
  <c r="BT710" i="32"/>
  <c r="BS710" i="32"/>
  <c r="BR710" i="32"/>
  <c r="BQ710" i="32"/>
  <c r="BP710" i="32"/>
  <c r="BO710" i="32"/>
  <c r="BN710" i="32"/>
  <c r="BM710" i="32"/>
  <c r="BL710" i="32"/>
  <c r="BK710" i="32"/>
  <c r="BJ710" i="32"/>
  <c r="BI710" i="32"/>
  <c r="BH710" i="32"/>
  <c r="BG710" i="32"/>
  <c r="BF710" i="32"/>
  <c r="BE710" i="32"/>
  <c r="BD710" i="32"/>
  <c r="BC710" i="32"/>
  <c r="BB710" i="32"/>
  <c r="BA710" i="32"/>
  <c r="AZ710" i="32"/>
  <c r="AY710" i="32"/>
  <c r="AX710" i="32"/>
  <c r="AW710" i="32"/>
  <c r="AV710" i="32"/>
  <c r="AU710" i="32"/>
  <c r="AT710" i="32"/>
  <c r="AS710" i="32"/>
  <c r="AR710" i="32"/>
  <c r="AQ710" i="32"/>
  <c r="AP710" i="32"/>
  <c r="AO710" i="32"/>
  <c r="AN710" i="32"/>
  <c r="AM710" i="32"/>
  <c r="AL710" i="32"/>
  <c r="AK710" i="32"/>
  <c r="AJ710" i="32"/>
  <c r="AI710" i="32"/>
  <c r="AH710" i="32"/>
  <c r="AG710" i="32"/>
  <c r="AF710" i="32"/>
  <c r="AE710" i="32"/>
  <c r="AD710" i="32"/>
  <c r="AC710" i="32"/>
  <c r="AB710" i="32"/>
  <c r="AA710" i="32"/>
  <c r="Z710" i="32"/>
  <c r="Y710" i="32"/>
  <c r="X710" i="32"/>
  <c r="W710" i="32"/>
  <c r="V710" i="32"/>
  <c r="U710" i="32"/>
  <c r="T710" i="32"/>
  <c r="S710" i="32"/>
  <c r="R710" i="32"/>
  <c r="Q710" i="32"/>
  <c r="P710" i="32"/>
  <c r="O710" i="32"/>
  <c r="N710" i="32"/>
  <c r="M710" i="32"/>
  <c r="L710" i="32"/>
  <c r="K710" i="32"/>
  <c r="J710" i="32"/>
  <c r="I710" i="32"/>
  <c r="H710" i="32"/>
  <c r="CC710" i="32" s="1"/>
  <c r="CB709" i="32"/>
  <c r="CA709" i="32"/>
  <c r="BZ709" i="32"/>
  <c r="BY709" i="32"/>
  <c r="BX709" i="32"/>
  <c r="BW709" i="32"/>
  <c r="BV709" i="32"/>
  <c r="BU709" i="32"/>
  <c r="BT709" i="32"/>
  <c r="BS709" i="32"/>
  <c r="BR709" i="32"/>
  <c r="BQ709" i="32"/>
  <c r="BP709" i="32"/>
  <c r="BO709" i="32"/>
  <c r="BN709" i="32"/>
  <c r="BM709" i="32"/>
  <c r="BL709" i="32"/>
  <c r="BK709" i="32"/>
  <c r="BJ709" i="32"/>
  <c r="BI709" i="32"/>
  <c r="BH709" i="32"/>
  <c r="BG709" i="32"/>
  <c r="BF709" i="32"/>
  <c r="BE709" i="32"/>
  <c r="BD709" i="32"/>
  <c r="BC709" i="32"/>
  <c r="BB709" i="32"/>
  <c r="BA709" i="32"/>
  <c r="AZ709" i="32"/>
  <c r="AY709" i="32"/>
  <c r="AX709" i="32"/>
  <c r="AW709" i="32"/>
  <c r="AV709" i="32"/>
  <c r="AU709" i="32"/>
  <c r="AT709" i="32"/>
  <c r="AS709" i="32"/>
  <c r="AR709" i="32"/>
  <c r="AQ709" i="32"/>
  <c r="AP709" i="32"/>
  <c r="AO709" i="32"/>
  <c r="AN709" i="32"/>
  <c r="AM709" i="32"/>
  <c r="AL709" i="32"/>
  <c r="AK709" i="32"/>
  <c r="AJ709" i="32"/>
  <c r="AI709" i="32"/>
  <c r="AH709" i="32"/>
  <c r="AG709" i="32"/>
  <c r="AF709" i="32"/>
  <c r="AE709" i="32"/>
  <c r="AD709" i="32"/>
  <c r="AC709" i="32"/>
  <c r="AB709" i="32"/>
  <c r="AA709" i="32"/>
  <c r="Z709" i="32"/>
  <c r="Y709" i="32"/>
  <c r="X709" i="32"/>
  <c r="W709" i="32"/>
  <c r="V709" i="32"/>
  <c r="U709" i="32"/>
  <c r="T709" i="32"/>
  <c r="S709" i="32"/>
  <c r="R709" i="32"/>
  <c r="Q709" i="32"/>
  <c r="P709" i="32"/>
  <c r="O709" i="32"/>
  <c r="N709" i="32"/>
  <c r="M709" i="32"/>
  <c r="L709" i="32"/>
  <c r="K709" i="32"/>
  <c r="J709" i="32"/>
  <c r="I709" i="32"/>
  <c r="CC709" i="32" s="1"/>
  <c r="H709" i="32"/>
  <c r="CB708" i="32"/>
  <c r="CA708" i="32"/>
  <c r="BZ708" i="32"/>
  <c r="BY708" i="32"/>
  <c r="BX708" i="32"/>
  <c r="BW708" i="32"/>
  <c r="BV708" i="32"/>
  <c r="BU708" i="32"/>
  <c r="BT708" i="32"/>
  <c r="BS708" i="32"/>
  <c r="BR708" i="32"/>
  <c r="BQ708" i="32"/>
  <c r="BP708" i="32"/>
  <c r="BO708" i="32"/>
  <c r="BN708" i="32"/>
  <c r="BM708" i="32"/>
  <c r="BL708" i="32"/>
  <c r="BK708" i="32"/>
  <c r="BJ708" i="32"/>
  <c r="BI708" i="32"/>
  <c r="BH708" i="32"/>
  <c r="BG708" i="32"/>
  <c r="BF708" i="32"/>
  <c r="BE708" i="32"/>
  <c r="BD708" i="32"/>
  <c r="BC708" i="32"/>
  <c r="BB708" i="32"/>
  <c r="BA708" i="32"/>
  <c r="AZ708" i="32"/>
  <c r="AY708" i="32"/>
  <c r="AX708" i="32"/>
  <c r="AW708" i="32"/>
  <c r="AV708" i="32"/>
  <c r="AU708" i="32"/>
  <c r="AT708" i="32"/>
  <c r="AS708" i="32"/>
  <c r="AR708" i="32"/>
  <c r="AQ708" i="32"/>
  <c r="AP708" i="32"/>
  <c r="AO708" i="32"/>
  <c r="AN708" i="32"/>
  <c r="AM708" i="32"/>
  <c r="AL708" i="32"/>
  <c r="AK708" i="32"/>
  <c r="AJ708" i="32"/>
  <c r="AI708" i="32"/>
  <c r="AH708" i="32"/>
  <c r="AG708" i="32"/>
  <c r="AF708" i="32"/>
  <c r="AE708" i="32"/>
  <c r="AD708" i="32"/>
  <c r="AC708" i="32"/>
  <c r="AB708" i="32"/>
  <c r="AA708" i="32"/>
  <c r="Z708" i="32"/>
  <c r="Y708" i="32"/>
  <c r="X708" i="32"/>
  <c r="W708" i="32"/>
  <c r="V708" i="32"/>
  <c r="U708" i="32"/>
  <c r="T708" i="32"/>
  <c r="S708" i="32"/>
  <c r="R708" i="32"/>
  <c r="Q708" i="32"/>
  <c r="P708" i="32"/>
  <c r="O708" i="32"/>
  <c r="N708" i="32"/>
  <c r="M708" i="32"/>
  <c r="L708" i="32"/>
  <c r="K708" i="32"/>
  <c r="J708" i="32"/>
  <c r="I708" i="32"/>
  <c r="H708" i="32"/>
  <c r="CC708" i="32" s="1"/>
  <c r="CB707" i="32"/>
  <c r="CA707" i="32"/>
  <c r="BZ707" i="32"/>
  <c r="BY707" i="32"/>
  <c r="BX707" i="32"/>
  <c r="BW707" i="32"/>
  <c r="BV707" i="32"/>
  <c r="BU707" i="32"/>
  <c r="BT707" i="32"/>
  <c r="BS707" i="32"/>
  <c r="BR707" i="32"/>
  <c r="BQ707" i="32"/>
  <c r="BP707" i="32"/>
  <c r="BO707" i="32"/>
  <c r="BN707" i="32"/>
  <c r="BM707" i="32"/>
  <c r="BL707" i="32"/>
  <c r="BK707" i="32"/>
  <c r="BJ707" i="32"/>
  <c r="BI707" i="32"/>
  <c r="BH707" i="32"/>
  <c r="BG707" i="32"/>
  <c r="BF707" i="32"/>
  <c r="BE707" i="32"/>
  <c r="BD707" i="32"/>
  <c r="BC707" i="32"/>
  <c r="BB707" i="32"/>
  <c r="BA707" i="32"/>
  <c r="AZ707" i="32"/>
  <c r="AY707" i="32"/>
  <c r="AX707" i="32"/>
  <c r="AW707" i="32"/>
  <c r="AV707" i="32"/>
  <c r="AU707" i="32"/>
  <c r="AT707" i="32"/>
  <c r="AS707" i="32"/>
  <c r="AR707" i="32"/>
  <c r="AQ707" i="32"/>
  <c r="AP707" i="32"/>
  <c r="AO707" i="32"/>
  <c r="AN707" i="32"/>
  <c r="AM707" i="32"/>
  <c r="AL707" i="32"/>
  <c r="AK707" i="32"/>
  <c r="AJ707" i="32"/>
  <c r="AI707" i="32"/>
  <c r="AH707" i="32"/>
  <c r="AG707" i="32"/>
  <c r="AF707" i="32"/>
  <c r="AE707" i="32"/>
  <c r="AD707" i="32"/>
  <c r="AC707" i="32"/>
  <c r="AB707" i="32"/>
  <c r="AA707" i="32"/>
  <c r="Z707" i="32"/>
  <c r="Y707" i="32"/>
  <c r="X707" i="32"/>
  <c r="W707" i="32"/>
  <c r="V707" i="32"/>
  <c r="U707" i="32"/>
  <c r="T707" i="32"/>
  <c r="S707" i="32"/>
  <c r="R707" i="32"/>
  <c r="Q707" i="32"/>
  <c r="P707" i="32"/>
  <c r="O707" i="32"/>
  <c r="N707" i="32"/>
  <c r="M707" i="32"/>
  <c r="L707" i="32"/>
  <c r="K707" i="32"/>
  <c r="J707" i="32"/>
  <c r="I707" i="32"/>
  <c r="H707" i="32"/>
  <c r="CC707" i="32" s="1"/>
  <c r="CB706" i="32"/>
  <c r="CA706" i="32"/>
  <c r="BZ706" i="32"/>
  <c r="BY706" i="32"/>
  <c r="BX706" i="32"/>
  <c r="BW706" i="32"/>
  <c r="BV706" i="32"/>
  <c r="BU706" i="32"/>
  <c r="BT706" i="32"/>
  <c r="BS706" i="32"/>
  <c r="BR706" i="32"/>
  <c r="BQ706" i="32"/>
  <c r="BP706" i="32"/>
  <c r="BO706" i="32"/>
  <c r="BN706" i="32"/>
  <c r="BM706" i="32"/>
  <c r="BL706" i="32"/>
  <c r="BK706" i="32"/>
  <c r="BJ706" i="32"/>
  <c r="BI706" i="32"/>
  <c r="BH706" i="32"/>
  <c r="BG706" i="32"/>
  <c r="BF706" i="32"/>
  <c r="BE706" i="32"/>
  <c r="BD706" i="32"/>
  <c r="BC706" i="32"/>
  <c r="BB706" i="32"/>
  <c r="BA706" i="32"/>
  <c r="AZ706" i="32"/>
  <c r="AY706" i="32"/>
  <c r="AX706" i="32"/>
  <c r="AW706" i="32"/>
  <c r="AV706" i="32"/>
  <c r="AU706" i="32"/>
  <c r="AT706" i="32"/>
  <c r="AS706" i="32"/>
  <c r="AR706" i="32"/>
  <c r="AQ706" i="32"/>
  <c r="AP706" i="32"/>
  <c r="AO706" i="32"/>
  <c r="AN706" i="32"/>
  <c r="AM706" i="32"/>
  <c r="AL706" i="32"/>
  <c r="AK706" i="32"/>
  <c r="AJ706" i="32"/>
  <c r="AI706" i="32"/>
  <c r="AH706" i="32"/>
  <c r="AG706" i="32"/>
  <c r="AF706" i="32"/>
  <c r="AE706" i="32"/>
  <c r="AD706" i="32"/>
  <c r="AC706" i="32"/>
  <c r="AB706" i="32"/>
  <c r="AA706" i="32"/>
  <c r="Z706" i="32"/>
  <c r="Y706" i="32"/>
  <c r="X706" i="32"/>
  <c r="W706" i="32"/>
  <c r="V706" i="32"/>
  <c r="U706" i="32"/>
  <c r="T706" i="32"/>
  <c r="S706" i="32"/>
  <c r="R706" i="32"/>
  <c r="Q706" i="32"/>
  <c r="P706" i="32"/>
  <c r="O706" i="32"/>
  <c r="N706" i="32"/>
  <c r="M706" i="32"/>
  <c r="L706" i="32"/>
  <c r="K706" i="32"/>
  <c r="J706" i="32"/>
  <c r="I706" i="32"/>
  <c r="CC706" i="32" s="1"/>
  <c r="H706" i="32"/>
  <c r="CB705" i="32"/>
  <c r="CA705" i="32"/>
  <c r="BZ705" i="32"/>
  <c r="BY705" i="32"/>
  <c r="BX705" i="32"/>
  <c r="BW705" i="32"/>
  <c r="BV705" i="32"/>
  <c r="BU705" i="32"/>
  <c r="BT705" i="32"/>
  <c r="BS705" i="32"/>
  <c r="BR705" i="32"/>
  <c r="BQ705" i="32"/>
  <c r="BP705" i="32"/>
  <c r="BO705" i="32"/>
  <c r="BN705" i="32"/>
  <c r="BM705" i="32"/>
  <c r="BL705" i="32"/>
  <c r="BK705" i="32"/>
  <c r="BJ705" i="32"/>
  <c r="BI705" i="32"/>
  <c r="BH705" i="32"/>
  <c r="BG705" i="32"/>
  <c r="BF705" i="32"/>
  <c r="BE705" i="32"/>
  <c r="BD705" i="32"/>
  <c r="BC705" i="32"/>
  <c r="BB705" i="32"/>
  <c r="BA705" i="32"/>
  <c r="AZ705" i="32"/>
  <c r="AY705" i="32"/>
  <c r="AX705" i="32"/>
  <c r="AW705" i="32"/>
  <c r="AV705" i="32"/>
  <c r="AU705" i="32"/>
  <c r="AT705" i="32"/>
  <c r="AS705" i="32"/>
  <c r="AR705" i="32"/>
  <c r="AQ705" i="32"/>
  <c r="AP705" i="32"/>
  <c r="AO705" i="32"/>
  <c r="AN705" i="32"/>
  <c r="AM705" i="32"/>
  <c r="AL705" i="32"/>
  <c r="AK705" i="32"/>
  <c r="AJ705" i="32"/>
  <c r="AI705" i="32"/>
  <c r="AH705" i="32"/>
  <c r="AG705" i="32"/>
  <c r="AF705" i="32"/>
  <c r="AE705" i="32"/>
  <c r="AD705" i="32"/>
  <c r="AC705" i="32"/>
  <c r="AB705" i="32"/>
  <c r="AA705" i="32"/>
  <c r="Z705" i="32"/>
  <c r="Y705" i="32"/>
  <c r="X705" i="32"/>
  <c r="W705" i="32"/>
  <c r="V705" i="32"/>
  <c r="U705" i="32"/>
  <c r="T705" i="32"/>
  <c r="S705" i="32"/>
  <c r="R705" i="32"/>
  <c r="Q705" i="32"/>
  <c r="P705" i="32"/>
  <c r="O705" i="32"/>
  <c r="N705" i="32"/>
  <c r="M705" i="32"/>
  <c r="L705" i="32"/>
  <c r="K705" i="32"/>
  <c r="J705" i="32"/>
  <c r="I705" i="32"/>
  <c r="H705" i="32"/>
  <c r="CC705" i="32" s="1"/>
  <c r="CB704" i="32"/>
  <c r="CA704" i="32"/>
  <c r="BZ704" i="32"/>
  <c r="BY704" i="32"/>
  <c r="BX704" i="32"/>
  <c r="BW704" i="32"/>
  <c r="BV704" i="32"/>
  <c r="BU704" i="32"/>
  <c r="BT704" i="32"/>
  <c r="BS704" i="32"/>
  <c r="BR704" i="32"/>
  <c r="BQ704" i="32"/>
  <c r="BP704" i="32"/>
  <c r="BO704" i="32"/>
  <c r="BN704" i="32"/>
  <c r="BM704" i="32"/>
  <c r="BL704" i="32"/>
  <c r="BK704" i="32"/>
  <c r="BJ704" i="32"/>
  <c r="BI704" i="32"/>
  <c r="BH704" i="32"/>
  <c r="BG704" i="32"/>
  <c r="BF704" i="32"/>
  <c r="BE704" i="32"/>
  <c r="BD704" i="32"/>
  <c r="BC704" i="32"/>
  <c r="BB704" i="32"/>
  <c r="BA704" i="32"/>
  <c r="AZ704" i="32"/>
  <c r="AY704" i="32"/>
  <c r="AX704" i="32"/>
  <c r="AW704" i="32"/>
  <c r="AV704" i="32"/>
  <c r="AU704" i="32"/>
  <c r="AT704" i="32"/>
  <c r="AS704" i="32"/>
  <c r="AR704" i="32"/>
  <c r="AQ704" i="32"/>
  <c r="AP704" i="32"/>
  <c r="AO704" i="32"/>
  <c r="AN704" i="32"/>
  <c r="AM704" i="32"/>
  <c r="AL704" i="32"/>
  <c r="AK704" i="32"/>
  <c r="AJ704" i="32"/>
  <c r="AI704" i="32"/>
  <c r="AH704" i="32"/>
  <c r="AG704" i="32"/>
  <c r="AF704" i="32"/>
  <c r="AE704" i="32"/>
  <c r="AD704" i="32"/>
  <c r="AC704" i="32"/>
  <c r="AB704" i="32"/>
  <c r="AA704" i="32"/>
  <c r="Z704" i="32"/>
  <c r="Y704" i="32"/>
  <c r="X704" i="32"/>
  <c r="W704" i="32"/>
  <c r="V704" i="32"/>
  <c r="U704" i="32"/>
  <c r="T704" i="32"/>
  <c r="S704" i="32"/>
  <c r="R704" i="32"/>
  <c r="Q704" i="32"/>
  <c r="P704" i="32"/>
  <c r="O704" i="32"/>
  <c r="N704" i="32"/>
  <c r="M704" i="32"/>
  <c r="L704" i="32"/>
  <c r="K704" i="32"/>
  <c r="J704" i="32"/>
  <c r="I704" i="32"/>
  <c r="H704" i="32"/>
  <c r="CC704" i="32" s="1"/>
  <c r="CB703" i="32"/>
  <c r="CA703" i="32"/>
  <c r="BZ703" i="32"/>
  <c r="BY703" i="32"/>
  <c r="BX703" i="32"/>
  <c r="BW703" i="32"/>
  <c r="BV703" i="32"/>
  <c r="BU703" i="32"/>
  <c r="BT703" i="32"/>
  <c r="BS703" i="32"/>
  <c r="BR703" i="32"/>
  <c r="BQ703" i="32"/>
  <c r="BP703" i="32"/>
  <c r="BO703" i="32"/>
  <c r="BN703" i="32"/>
  <c r="BM703" i="32"/>
  <c r="BL703" i="32"/>
  <c r="BK703" i="32"/>
  <c r="BJ703" i="32"/>
  <c r="BI703" i="32"/>
  <c r="BH703" i="32"/>
  <c r="BG703" i="32"/>
  <c r="BF703" i="32"/>
  <c r="BE703" i="32"/>
  <c r="BD703" i="32"/>
  <c r="BC703" i="32"/>
  <c r="BB703" i="32"/>
  <c r="BA703" i="32"/>
  <c r="AZ703" i="32"/>
  <c r="AY703" i="32"/>
  <c r="AX703" i="32"/>
  <c r="AW703" i="32"/>
  <c r="AV703" i="32"/>
  <c r="AU703" i="32"/>
  <c r="AT703" i="32"/>
  <c r="AS703" i="32"/>
  <c r="AR703" i="32"/>
  <c r="AQ703" i="32"/>
  <c r="AP703" i="32"/>
  <c r="AO703" i="32"/>
  <c r="AN703" i="32"/>
  <c r="AM703" i="32"/>
  <c r="AL703" i="32"/>
  <c r="AK703" i="32"/>
  <c r="AJ703" i="32"/>
  <c r="AI703" i="32"/>
  <c r="AH703" i="32"/>
  <c r="AG703" i="32"/>
  <c r="AF703" i="32"/>
  <c r="AE703" i="32"/>
  <c r="AD703" i="32"/>
  <c r="AC703" i="32"/>
  <c r="AB703" i="32"/>
  <c r="AA703" i="32"/>
  <c r="Z703" i="32"/>
  <c r="Y703" i="32"/>
  <c r="X703" i="32"/>
  <c r="W703" i="32"/>
  <c r="V703" i="32"/>
  <c r="U703" i="32"/>
  <c r="T703" i="32"/>
  <c r="S703" i="32"/>
  <c r="R703" i="32"/>
  <c r="Q703" i="32"/>
  <c r="P703" i="32"/>
  <c r="O703" i="32"/>
  <c r="N703" i="32"/>
  <c r="M703" i="32"/>
  <c r="L703" i="32"/>
  <c r="K703" i="32"/>
  <c r="J703" i="32"/>
  <c r="I703" i="32"/>
  <c r="CC703" i="32" s="1"/>
  <c r="H703" i="32"/>
  <c r="CB702" i="32"/>
  <c r="CA702" i="32"/>
  <c r="BZ702" i="32"/>
  <c r="BY702" i="32"/>
  <c r="BX702" i="32"/>
  <c r="BW702" i="32"/>
  <c r="BV702" i="32"/>
  <c r="BU702" i="32"/>
  <c r="BT702" i="32"/>
  <c r="BS702" i="32"/>
  <c r="BR702" i="32"/>
  <c r="BQ702" i="32"/>
  <c r="BP702" i="32"/>
  <c r="BO702" i="32"/>
  <c r="BN702" i="32"/>
  <c r="BM702" i="32"/>
  <c r="BL702" i="32"/>
  <c r="BK702" i="32"/>
  <c r="BJ702" i="32"/>
  <c r="BI702" i="32"/>
  <c r="BH702" i="32"/>
  <c r="BG702" i="32"/>
  <c r="BF702" i="32"/>
  <c r="BE702" i="32"/>
  <c r="BD702" i="32"/>
  <c r="BC702" i="32"/>
  <c r="BB702" i="32"/>
  <c r="BA702" i="32"/>
  <c r="AZ702" i="32"/>
  <c r="AY702" i="32"/>
  <c r="AX702" i="32"/>
  <c r="AW702" i="32"/>
  <c r="AV702" i="32"/>
  <c r="AU702" i="32"/>
  <c r="AT702" i="32"/>
  <c r="AS702" i="32"/>
  <c r="AR702" i="32"/>
  <c r="AQ702" i="32"/>
  <c r="AP702" i="32"/>
  <c r="AO702" i="32"/>
  <c r="AN702" i="32"/>
  <c r="AM702" i="32"/>
  <c r="AL702" i="32"/>
  <c r="AK702" i="32"/>
  <c r="AJ702" i="32"/>
  <c r="AI702" i="32"/>
  <c r="AH702" i="32"/>
  <c r="AG702" i="32"/>
  <c r="AF702" i="32"/>
  <c r="AE702" i="32"/>
  <c r="AD702" i="32"/>
  <c r="AC702" i="32"/>
  <c r="AB702" i="32"/>
  <c r="AA702" i="32"/>
  <c r="Z702" i="32"/>
  <c r="Y702" i="32"/>
  <c r="X702" i="32"/>
  <c r="W702" i="32"/>
  <c r="V702" i="32"/>
  <c r="U702" i="32"/>
  <c r="T702" i="32"/>
  <c r="S702" i="32"/>
  <c r="R702" i="32"/>
  <c r="Q702" i="32"/>
  <c r="P702" i="32"/>
  <c r="O702" i="32"/>
  <c r="N702" i="32"/>
  <c r="M702" i="32"/>
  <c r="L702" i="32"/>
  <c r="K702" i="32"/>
  <c r="J702" i="32"/>
  <c r="I702" i="32"/>
  <c r="H702" i="32"/>
  <c r="CC702" i="32" s="1"/>
  <c r="CB701" i="32"/>
  <c r="CA701" i="32"/>
  <c r="BZ701" i="32"/>
  <c r="BY701" i="32"/>
  <c r="BX701" i="32"/>
  <c r="BW701" i="32"/>
  <c r="BV701" i="32"/>
  <c r="BU701" i="32"/>
  <c r="BT701" i="32"/>
  <c r="BS701" i="32"/>
  <c r="BR701" i="32"/>
  <c r="BQ701" i="32"/>
  <c r="BP701" i="32"/>
  <c r="BO701" i="32"/>
  <c r="BN701" i="32"/>
  <c r="BM701" i="32"/>
  <c r="BL701" i="32"/>
  <c r="BK701" i="32"/>
  <c r="BJ701" i="32"/>
  <c r="BI701" i="32"/>
  <c r="BH701" i="32"/>
  <c r="BG701" i="32"/>
  <c r="BF701" i="32"/>
  <c r="BE701" i="32"/>
  <c r="BD701" i="32"/>
  <c r="BC701" i="32"/>
  <c r="BB701" i="32"/>
  <c r="BA701" i="32"/>
  <c r="AZ701" i="32"/>
  <c r="AY701" i="32"/>
  <c r="AX701" i="32"/>
  <c r="AW701" i="32"/>
  <c r="AV701" i="32"/>
  <c r="AU701" i="32"/>
  <c r="AT701" i="32"/>
  <c r="AS701" i="32"/>
  <c r="AR701" i="32"/>
  <c r="AQ701" i="32"/>
  <c r="AP701" i="32"/>
  <c r="AO701" i="32"/>
  <c r="AN701" i="32"/>
  <c r="AM701" i="32"/>
  <c r="AL701" i="32"/>
  <c r="AK701" i="32"/>
  <c r="AJ701" i="32"/>
  <c r="AI701" i="32"/>
  <c r="AH701" i="32"/>
  <c r="AG701" i="32"/>
  <c r="AF701" i="32"/>
  <c r="AE701" i="32"/>
  <c r="AD701" i="32"/>
  <c r="AC701" i="32"/>
  <c r="AB701" i="32"/>
  <c r="AA701" i="32"/>
  <c r="Z701" i="32"/>
  <c r="Y701" i="32"/>
  <c r="X701" i="32"/>
  <c r="W701" i="32"/>
  <c r="V701" i="32"/>
  <c r="U701" i="32"/>
  <c r="T701" i="32"/>
  <c r="S701" i="32"/>
  <c r="R701" i="32"/>
  <c r="Q701" i="32"/>
  <c r="P701" i="32"/>
  <c r="O701" i="32"/>
  <c r="N701" i="32"/>
  <c r="M701" i="32"/>
  <c r="L701" i="32"/>
  <c r="K701" i="32"/>
  <c r="J701" i="32"/>
  <c r="I701" i="32"/>
  <c r="H701" i="32"/>
  <c r="CC701" i="32" s="1"/>
  <c r="CB700" i="32"/>
  <c r="CA700" i="32"/>
  <c r="BZ700" i="32"/>
  <c r="BY700" i="32"/>
  <c r="BX700" i="32"/>
  <c r="BW700" i="32"/>
  <c r="BV700" i="32"/>
  <c r="BU700" i="32"/>
  <c r="BT700" i="32"/>
  <c r="BS700" i="32"/>
  <c r="BR700" i="32"/>
  <c r="BQ700" i="32"/>
  <c r="BP700" i="32"/>
  <c r="BO700" i="32"/>
  <c r="BN700" i="32"/>
  <c r="BM700" i="32"/>
  <c r="BL700" i="32"/>
  <c r="BK700" i="32"/>
  <c r="BJ700" i="32"/>
  <c r="BI700" i="32"/>
  <c r="BH700" i="32"/>
  <c r="BG700" i="32"/>
  <c r="BF700" i="32"/>
  <c r="BE700" i="32"/>
  <c r="BD700" i="32"/>
  <c r="BC700" i="32"/>
  <c r="BB700" i="32"/>
  <c r="BA700" i="32"/>
  <c r="AZ700" i="32"/>
  <c r="AY700" i="32"/>
  <c r="AX700" i="32"/>
  <c r="AW700" i="32"/>
  <c r="AV700" i="32"/>
  <c r="AU700" i="32"/>
  <c r="AT700" i="32"/>
  <c r="AS700" i="32"/>
  <c r="AR700" i="32"/>
  <c r="AQ700" i="32"/>
  <c r="AP700" i="32"/>
  <c r="AO700" i="32"/>
  <c r="AN700" i="32"/>
  <c r="AM700" i="32"/>
  <c r="AL700" i="32"/>
  <c r="AK700" i="32"/>
  <c r="AJ700" i="32"/>
  <c r="AI700" i="32"/>
  <c r="AH700" i="32"/>
  <c r="AG700" i="32"/>
  <c r="AF700" i="32"/>
  <c r="AE700" i="32"/>
  <c r="AD700" i="32"/>
  <c r="AC700" i="32"/>
  <c r="AB700" i="32"/>
  <c r="AA700" i="32"/>
  <c r="Z700" i="32"/>
  <c r="Y700" i="32"/>
  <c r="X700" i="32"/>
  <c r="W700" i="32"/>
  <c r="V700" i="32"/>
  <c r="U700" i="32"/>
  <c r="T700" i="32"/>
  <c r="S700" i="32"/>
  <c r="R700" i="32"/>
  <c r="Q700" i="32"/>
  <c r="P700" i="32"/>
  <c r="O700" i="32"/>
  <c r="N700" i="32"/>
  <c r="M700" i="32"/>
  <c r="L700" i="32"/>
  <c r="K700" i="32"/>
  <c r="J700" i="32"/>
  <c r="I700" i="32"/>
  <c r="CC700" i="32" s="1"/>
  <c r="H700" i="32"/>
  <c r="CB699" i="32"/>
  <c r="CA699" i="32"/>
  <c r="BZ699" i="32"/>
  <c r="BY699" i="32"/>
  <c r="BX699" i="32"/>
  <c r="BW699" i="32"/>
  <c r="BV699" i="32"/>
  <c r="BU699" i="32"/>
  <c r="BT699" i="32"/>
  <c r="BS699" i="32"/>
  <c r="BR699" i="32"/>
  <c r="BQ699" i="32"/>
  <c r="BP699" i="32"/>
  <c r="BO699" i="32"/>
  <c r="BN699" i="32"/>
  <c r="BM699" i="32"/>
  <c r="BL699" i="32"/>
  <c r="BK699" i="32"/>
  <c r="BJ699" i="32"/>
  <c r="BI699" i="32"/>
  <c r="BH699" i="32"/>
  <c r="BG699" i="32"/>
  <c r="BF699" i="32"/>
  <c r="BE699" i="32"/>
  <c r="BD699" i="32"/>
  <c r="BC699" i="32"/>
  <c r="BB699" i="32"/>
  <c r="BA699" i="32"/>
  <c r="AZ699" i="32"/>
  <c r="AY699" i="32"/>
  <c r="AX699" i="32"/>
  <c r="AW699" i="32"/>
  <c r="AV699" i="32"/>
  <c r="AU699" i="32"/>
  <c r="AT699" i="32"/>
  <c r="AS699" i="32"/>
  <c r="AR699" i="32"/>
  <c r="AQ699" i="32"/>
  <c r="AP699" i="32"/>
  <c r="AO699" i="32"/>
  <c r="AN699" i="32"/>
  <c r="AM699" i="32"/>
  <c r="AL699" i="32"/>
  <c r="AK699" i="32"/>
  <c r="AJ699" i="32"/>
  <c r="AI699" i="32"/>
  <c r="AH699" i="32"/>
  <c r="AG699" i="32"/>
  <c r="AF699" i="32"/>
  <c r="AE699" i="32"/>
  <c r="AD699" i="32"/>
  <c r="AC699" i="32"/>
  <c r="AB699" i="32"/>
  <c r="AA699" i="32"/>
  <c r="Z699" i="32"/>
  <c r="Y699" i="32"/>
  <c r="X699" i="32"/>
  <c r="W699" i="32"/>
  <c r="V699" i="32"/>
  <c r="U699" i="32"/>
  <c r="T699" i="32"/>
  <c r="S699" i="32"/>
  <c r="R699" i="32"/>
  <c r="Q699" i="32"/>
  <c r="P699" i="32"/>
  <c r="O699" i="32"/>
  <c r="N699" i="32"/>
  <c r="M699" i="32"/>
  <c r="L699" i="32"/>
  <c r="K699" i="32"/>
  <c r="J699" i="32"/>
  <c r="I699" i="32"/>
  <c r="H699" i="32"/>
  <c r="CC699" i="32" s="1"/>
  <c r="CB698" i="32"/>
  <c r="CA698" i="32"/>
  <c r="BZ698" i="32"/>
  <c r="BY698" i="32"/>
  <c r="BX698" i="32"/>
  <c r="BW698" i="32"/>
  <c r="BV698" i="32"/>
  <c r="BU698" i="32"/>
  <c r="BT698" i="32"/>
  <c r="BS698" i="32"/>
  <c r="BR698" i="32"/>
  <c r="BQ698" i="32"/>
  <c r="BP698" i="32"/>
  <c r="BO698" i="32"/>
  <c r="BN698" i="32"/>
  <c r="BM698" i="32"/>
  <c r="BL698" i="32"/>
  <c r="BK698" i="32"/>
  <c r="BJ698" i="32"/>
  <c r="BI698" i="32"/>
  <c r="BH698" i="32"/>
  <c r="BG698" i="32"/>
  <c r="BF698" i="32"/>
  <c r="BE698" i="32"/>
  <c r="BD698" i="32"/>
  <c r="BC698" i="32"/>
  <c r="BB698" i="32"/>
  <c r="BA698" i="32"/>
  <c r="AZ698" i="32"/>
  <c r="AY698" i="32"/>
  <c r="AX698" i="32"/>
  <c r="AW698" i="32"/>
  <c r="AV698" i="32"/>
  <c r="AU698" i="32"/>
  <c r="AT698" i="32"/>
  <c r="AS698" i="32"/>
  <c r="AR698" i="32"/>
  <c r="AQ698" i="32"/>
  <c r="AP698" i="32"/>
  <c r="AO698" i="32"/>
  <c r="AN698" i="32"/>
  <c r="AM698" i="32"/>
  <c r="AL698" i="32"/>
  <c r="AK698" i="32"/>
  <c r="AJ698" i="32"/>
  <c r="AI698" i="32"/>
  <c r="AH698" i="32"/>
  <c r="AG698" i="32"/>
  <c r="AF698" i="32"/>
  <c r="AE698" i="32"/>
  <c r="AD698" i="32"/>
  <c r="AC698" i="32"/>
  <c r="AB698" i="32"/>
  <c r="AA698" i="32"/>
  <c r="Z698" i="32"/>
  <c r="Y698" i="32"/>
  <c r="X698" i="32"/>
  <c r="W698" i="32"/>
  <c r="V698" i="32"/>
  <c r="U698" i="32"/>
  <c r="T698" i="32"/>
  <c r="S698" i="32"/>
  <c r="R698" i="32"/>
  <c r="Q698" i="32"/>
  <c r="P698" i="32"/>
  <c r="O698" i="32"/>
  <c r="N698" i="32"/>
  <c r="M698" i="32"/>
  <c r="L698" i="32"/>
  <c r="K698" i="32"/>
  <c r="J698" i="32"/>
  <c r="I698" i="32"/>
  <c r="H698" i="32"/>
  <c r="CC698" i="32" s="1"/>
  <c r="CB697" i="32"/>
  <c r="CB787" i="32" s="1"/>
  <c r="CA697" i="32"/>
  <c r="BZ697" i="32"/>
  <c r="BZ787" i="32" s="1"/>
  <c r="BY697" i="32"/>
  <c r="BY787" i="32" s="1"/>
  <c r="BX697" i="32"/>
  <c r="BX787" i="32" s="1"/>
  <c r="BW697" i="32"/>
  <c r="BW787" i="32" s="1"/>
  <c r="BV697" i="32"/>
  <c r="BV787" i="32" s="1"/>
  <c r="BU697" i="32"/>
  <c r="BU787" i="32" s="1"/>
  <c r="BT697" i="32"/>
  <c r="BT787" i="32" s="1"/>
  <c r="BS697" i="32"/>
  <c r="BS787" i="32" s="1"/>
  <c r="BR697" i="32"/>
  <c r="BR787" i="32" s="1"/>
  <c r="BQ697" i="32"/>
  <c r="BQ787" i="32" s="1"/>
  <c r="BP697" i="32"/>
  <c r="BP787" i="32" s="1"/>
  <c r="BO697" i="32"/>
  <c r="BN697" i="32"/>
  <c r="BN787" i="32" s="1"/>
  <c r="BM697" i="32"/>
  <c r="BM787" i="32" s="1"/>
  <c r="BL697" i="32"/>
  <c r="BL787" i="32" s="1"/>
  <c r="BK697" i="32"/>
  <c r="BK787" i="32" s="1"/>
  <c r="BJ697" i="32"/>
  <c r="BJ787" i="32" s="1"/>
  <c r="BI697" i="32"/>
  <c r="BI787" i="32" s="1"/>
  <c r="BH697" i="32"/>
  <c r="BH787" i="32" s="1"/>
  <c r="BG697" i="32"/>
  <c r="BG787" i="32" s="1"/>
  <c r="BF697" i="32"/>
  <c r="BF787" i="32" s="1"/>
  <c r="BE697" i="32"/>
  <c r="BE787" i="32" s="1"/>
  <c r="BD697" i="32"/>
  <c r="BD787" i="32" s="1"/>
  <c r="BC697" i="32"/>
  <c r="BB697" i="32"/>
  <c r="BB787" i="32" s="1"/>
  <c r="BA697" i="32"/>
  <c r="BA787" i="32" s="1"/>
  <c r="AZ697" i="32"/>
  <c r="AZ787" i="32" s="1"/>
  <c r="AY697" i="32"/>
  <c r="AY787" i="32" s="1"/>
  <c r="AX697" i="32"/>
  <c r="AX787" i="32" s="1"/>
  <c r="AW697" i="32"/>
  <c r="AW787" i="32" s="1"/>
  <c r="AV697" i="32"/>
  <c r="AV787" i="32" s="1"/>
  <c r="AU697" i="32"/>
  <c r="AU787" i="32" s="1"/>
  <c r="AT697" i="32"/>
  <c r="AT787" i="32" s="1"/>
  <c r="AS697" i="32"/>
  <c r="AS787" i="32" s="1"/>
  <c r="AR697" i="32"/>
  <c r="AR787" i="32" s="1"/>
  <c r="AQ697" i="32"/>
  <c r="AP697" i="32"/>
  <c r="AP787" i="32" s="1"/>
  <c r="AO697" i="32"/>
  <c r="AO787" i="32" s="1"/>
  <c r="AN697" i="32"/>
  <c r="AN787" i="32" s="1"/>
  <c r="AM697" i="32"/>
  <c r="AM787" i="32" s="1"/>
  <c r="AL697" i="32"/>
  <c r="AL787" i="32" s="1"/>
  <c r="AK697" i="32"/>
  <c r="AK787" i="32" s="1"/>
  <c r="AJ697" i="32"/>
  <c r="AJ787" i="32" s="1"/>
  <c r="AI697" i="32"/>
  <c r="AI787" i="32" s="1"/>
  <c r="AH697" i="32"/>
  <c r="AH787" i="32" s="1"/>
  <c r="AG697" i="32"/>
  <c r="AG787" i="32" s="1"/>
  <c r="AF697" i="32"/>
  <c r="AF787" i="32" s="1"/>
  <c r="AE697" i="32"/>
  <c r="AD697" i="32"/>
  <c r="AD787" i="32" s="1"/>
  <c r="AC697" i="32"/>
  <c r="AC787" i="32" s="1"/>
  <c r="AB697" i="32"/>
  <c r="AB787" i="32" s="1"/>
  <c r="AA697" i="32"/>
  <c r="AA787" i="32" s="1"/>
  <c r="Z697" i="32"/>
  <c r="Z787" i="32" s="1"/>
  <c r="Y697" i="32"/>
  <c r="Y787" i="32" s="1"/>
  <c r="X697" i="32"/>
  <c r="X787" i="32" s="1"/>
  <c r="W697" i="32"/>
  <c r="W787" i="32" s="1"/>
  <c r="V697" i="32"/>
  <c r="V787" i="32" s="1"/>
  <c r="U697" i="32"/>
  <c r="U787" i="32" s="1"/>
  <c r="T697" i="32"/>
  <c r="T787" i="32" s="1"/>
  <c r="S697" i="32"/>
  <c r="R697" i="32"/>
  <c r="R787" i="32" s="1"/>
  <c r="Q697" i="32"/>
  <c r="Q787" i="32" s="1"/>
  <c r="P697" i="32"/>
  <c r="P787" i="32" s="1"/>
  <c r="O697" i="32"/>
  <c r="O787" i="32" s="1"/>
  <c r="N697" i="32"/>
  <c r="N787" i="32" s="1"/>
  <c r="M697" i="32"/>
  <c r="M787" i="32" s="1"/>
  <c r="L697" i="32"/>
  <c r="L787" i="32" s="1"/>
  <c r="K697" i="32"/>
  <c r="K787" i="32" s="1"/>
  <c r="J697" i="32"/>
  <c r="J787" i="32" s="1"/>
  <c r="I697" i="32"/>
  <c r="I787" i="32" s="1"/>
  <c r="H697" i="32"/>
  <c r="H787" i="32" s="1"/>
  <c r="BZ696" i="32"/>
  <c r="BN696" i="32"/>
  <c r="BN788" i="32" s="1"/>
  <c r="BB696" i="32"/>
  <c r="AP696" i="32"/>
  <c r="AP788" i="32" s="1"/>
  <c r="AD696" i="32"/>
  <c r="AD788" i="32" s="1"/>
  <c r="R696" i="32"/>
  <c r="CC695" i="32"/>
  <c r="CB694" i="32"/>
  <c r="CA694" i="32"/>
  <c r="BZ694" i="32"/>
  <c r="BY694" i="32"/>
  <c r="BX694" i="32"/>
  <c r="BW694" i="32"/>
  <c r="BV694" i="32"/>
  <c r="BU694" i="32"/>
  <c r="BT694" i="32"/>
  <c r="BS694" i="32"/>
  <c r="BR694" i="32"/>
  <c r="BQ694" i="32"/>
  <c r="BP694" i="32"/>
  <c r="BO694" i="32"/>
  <c r="BN694" i="32"/>
  <c r="BM694" i="32"/>
  <c r="BL694" i="32"/>
  <c r="BK694" i="32"/>
  <c r="BJ694" i="32"/>
  <c r="BI694" i="32"/>
  <c r="BH694" i="32"/>
  <c r="BG694" i="32"/>
  <c r="BF694" i="32"/>
  <c r="BE694" i="32"/>
  <c r="BD694" i="32"/>
  <c r="BC694" i="32"/>
  <c r="BB694" i="32"/>
  <c r="BA694" i="32"/>
  <c r="AZ694" i="32"/>
  <c r="AY694" i="32"/>
  <c r="AX694" i="32"/>
  <c r="AW694" i="32"/>
  <c r="AV694" i="32"/>
  <c r="AU694" i="32"/>
  <c r="AT694" i="32"/>
  <c r="AS694" i="32"/>
  <c r="AR694" i="32"/>
  <c r="AQ694" i="32"/>
  <c r="AP694" i="32"/>
  <c r="AO694" i="32"/>
  <c r="AN694" i="32"/>
  <c r="AM694" i="32"/>
  <c r="AL694" i="32"/>
  <c r="AK694" i="32"/>
  <c r="AJ694" i="32"/>
  <c r="AI694" i="32"/>
  <c r="AH694" i="32"/>
  <c r="AG694" i="32"/>
  <c r="AF694" i="32"/>
  <c r="AE694" i="32"/>
  <c r="AD694" i="32"/>
  <c r="AC694" i="32"/>
  <c r="AB694" i="32"/>
  <c r="AA694" i="32"/>
  <c r="Z694" i="32"/>
  <c r="Y694" i="32"/>
  <c r="X694" i="32"/>
  <c r="W694" i="32"/>
  <c r="V694" i="32"/>
  <c r="U694" i="32"/>
  <c r="T694" i="32"/>
  <c r="S694" i="32"/>
  <c r="R694" i="32"/>
  <c r="Q694" i="32"/>
  <c r="P694" i="32"/>
  <c r="O694" i="32"/>
  <c r="N694" i="32"/>
  <c r="M694" i="32"/>
  <c r="L694" i="32"/>
  <c r="K694" i="32"/>
  <c r="J694" i="32"/>
  <c r="I694" i="32"/>
  <c r="CC694" i="32" s="1"/>
  <c r="H694" i="32"/>
  <c r="CB693" i="32"/>
  <c r="CA693" i="32"/>
  <c r="BZ693" i="32"/>
  <c r="BY693" i="32"/>
  <c r="BX693" i="32"/>
  <c r="BW693" i="32"/>
  <c r="BV693" i="32"/>
  <c r="BU693" i="32"/>
  <c r="BT693" i="32"/>
  <c r="BS693" i="32"/>
  <c r="BR693" i="32"/>
  <c r="BQ693" i="32"/>
  <c r="BP693" i="32"/>
  <c r="BO693" i="32"/>
  <c r="BN693" i="32"/>
  <c r="BM693" i="32"/>
  <c r="BL693" i="32"/>
  <c r="BK693" i="32"/>
  <c r="BJ693" i="32"/>
  <c r="BI693" i="32"/>
  <c r="BH693" i="32"/>
  <c r="BG693" i="32"/>
  <c r="BF693" i="32"/>
  <c r="BE693" i="32"/>
  <c r="BD693" i="32"/>
  <c r="BC693" i="32"/>
  <c r="BB693" i="32"/>
  <c r="BA693" i="32"/>
  <c r="AZ693" i="32"/>
  <c r="AY693" i="32"/>
  <c r="AX693" i="32"/>
  <c r="AW693" i="32"/>
  <c r="AV693" i="32"/>
  <c r="AU693" i="32"/>
  <c r="AT693" i="32"/>
  <c r="AS693" i="32"/>
  <c r="AR693" i="32"/>
  <c r="AQ693" i="32"/>
  <c r="AP693" i="32"/>
  <c r="AO693" i="32"/>
  <c r="AN693" i="32"/>
  <c r="AM693" i="32"/>
  <c r="AL693" i="32"/>
  <c r="AK693" i="32"/>
  <c r="AJ693" i="32"/>
  <c r="AI693" i="32"/>
  <c r="AH693" i="32"/>
  <c r="AG693" i="32"/>
  <c r="AF693" i="32"/>
  <c r="AE693" i="32"/>
  <c r="AD693" i="32"/>
  <c r="AC693" i="32"/>
  <c r="AB693" i="32"/>
  <c r="AA693" i="32"/>
  <c r="Z693" i="32"/>
  <c r="Y693" i="32"/>
  <c r="X693" i="32"/>
  <c r="W693" i="32"/>
  <c r="V693" i="32"/>
  <c r="U693" i="32"/>
  <c r="T693" i="32"/>
  <c r="S693" i="32"/>
  <c r="R693" i="32"/>
  <c r="Q693" i="32"/>
  <c r="P693" i="32"/>
  <c r="O693" i="32"/>
  <c r="N693" i="32"/>
  <c r="M693" i="32"/>
  <c r="L693" i="32"/>
  <c r="K693" i="32"/>
  <c r="J693" i="32"/>
  <c r="I693" i="32"/>
  <c r="H693" i="32"/>
  <c r="CC693" i="32" s="1"/>
  <c r="CB692" i="32"/>
  <c r="CA692" i="32"/>
  <c r="BZ692" i="32"/>
  <c r="BY692" i="32"/>
  <c r="BX692" i="32"/>
  <c r="BW692" i="32"/>
  <c r="BV692" i="32"/>
  <c r="BU692" i="32"/>
  <c r="BT692" i="32"/>
  <c r="BS692" i="32"/>
  <c r="BR692" i="32"/>
  <c r="BQ692" i="32"/>
  <c r="BP692" i="32"/>
  <c r="BO692" i="32"/>
  <c r="BN692" i="32"/>
  <c r="BM692" i="32"/>
  <c r="BL692" i="32"/>
  <c r="BK692" i="32"/>
  <c r="BJ692" i="32"/>
  <c r="BI692" i="32"/>
  <c r="BH692" i="32"/>
  <c r="BG692" i="32"/>
  <c r="BF692" i="32"/>
  <c r="BE692" i="32"/>
  <c r="BD692" i="32"/>
  <c r="BC692" i="32"/>
  <c r="BB692" i="32"/>
  <c r="BA692" i="32"/>
  <c r="AZ692" i="32"/>
  <c r="AY692" i="32"/>
  <c r="AX692" i="32"/>
  <c r="AW692" i="32"/>
  <c r="AV692" i="32"/>
  <c r="AU692" i="32"/>
  <c r="AT692" i="32"/>
  <c r="AS692" i="32"/>
  <c r="AR692" i="32"/>
  <c r="AQ692" i="32"/>
  <c r="AP692" i="32"/>
  <c r="AO692" i="32"/>
  <c r="AN692" i="32"/>
  <c r="AM692" i="32"/>
  <c r="AL692" i="32"/>
  <c r="AK692" i="32"/>
  <c r="AJ692" i="32"/>
  <c r="AI692" i="32"/>
  <c r="AH692" i="32"/>
  <c r="AG692" i="32"/>
  <c r="AF692" i="32"/>
  <c r="AE692" i="32"/>
  <c r="AD692" i="32"/>
  <c r="AC692" i="32"/>
  <c r="AB692" i="32"/>
  <c r="AA692" i="32"/>
  <c r="Z692" i="32"/>
  <c r="Y692" i="32"/>
  <c r="X692" i="32"/>
  <c r="W692" i="32"/>
  <c r="V692" i="32"/>
  <c r="U692" i="32"/>
  <c r="T692" i="32"/>
  <c r="S692" i="32"/>
  <c r="R692" i="32"/>
  <c r="Q692" i="32"/>
  <c r="P692" i="32"/>
  <c r="O692" i="32"/>
  <c r="N692" i="32"/>
  <c r="M692" i="32"/>
  <c r="L692" i="32"/>
  <c r="K692" i="32"/>
  <c r="J692" i="32"/>
  <c r="I692" i="32"/>
  <c r="CC692" i="32" s="1"/>
  <c r="H692" i="32"/>
  <c r="CB691" i="32"/>
  <c r="CA691" i="32"/>
  <c r="BZ691" i="32"/>
  <c r="BY691" i="32"/>
  <c r="BX691" i="32"/>
  <c r="BW691" i="32"/>
  <c r="BV691" i="32"/>
  <c r="BU691" i="32"/>
  <c r="BT691" i="32"/>
  <c r="BS691" i="32"/>
  <c r="BR691" i="32"/>
  <c r="BQ691" i="32"/>
  <c r="BP691" i="32"/>
  <c r="BO691" i="32"/>
  <c r="BN691" i="32"/>
  <c r="BM691" i="32"/>
  <c r="BL691" i="32"/>
  <c r="BK691" i="32"/>
  <c r="BJ691" i="32"/>
  <c r="BI691" i="32"/>
  <c r="BH691" i="32"/>
  <c r="BG691" i="32"/>
  <c r="BF691" i="32"/>
  <c r="BE691" i="32"/>
  <c r="BD691" i="32"/>
  <c r="BC691" i="32"/>
  <c r="BB691" i="32"/>
  <c r="BA691" i="32"/>
  <c r="AZ691" i="32"/>
  <c r="AY691" i="32"/>
  <c r="AX691" i="32"/>
  <c r="AW691" i="32"/>
  <c r="AV691" i="32"/>
  <c r="AU691" i="32"/>
  <c r="AT691" i="32"/>
  <c r="AS691" i="32"/>
  <c r="AR691" i="32"/>
  <c r="AQ691" i="32"/>
  <c r="AP691" i="32"/>
  <c r="AO691" i="32"/>
  <c r="AN691" i="32"/>
  <c r="AM691" i="32"/>
  <c r="AL691" i="32"/>
  <c r="AK691" i="32"/>
  <c r="AJ691" i="32"/>
  <c r="AI691" i="32"/>
  <c r="AH691" i="32"/>
  <c r="AG691" i="32"/>
  <c r="AF691" i="32"/>
  <c r="AE691" i="32"/>
  <c r="AD691" i="32"/>
  <c r="AC691" i="32"/>
  <c r="AB691" i="32"/>
  <c r="AA691" i="32"/>
  <c r="Z691" i="32"/>
  <c r="Y691" i="32"/>
  <c r="X691" i="32"/>
  <c r="W691" i="32"/>
  <c r="V691" i="32"/>
  <c r="U691" i="32"/>
  <c r="T691" i="32"/>
  <c r="S691" i="32"/>
  <c r="R691" i="32"/>
  <c r="Q691" i="32"/>
  <c r="P691" i="32"/>
  <c r="O691" i="32"/>
  <c r="N691" i="32"/>
  <c r="M691" i="32"/>
  <c r="L691" i="32"/>
  <c r="K691" i="32"/>
  <c r="J691" i="32"/>
  <c r="I691" i="32"/>
  <c r="H691" i="32"/>
  <c r="CC691" i="32" s="1"/>
  <c r="CB690" i="32"/>
  <c r="CA690" i="32"/>
  <c r="BZ690" i="32"/>
  <c r="BY690" i="32"/>
  <c r="BX690" i="32"/>
  <c r="BW690" i="32"/>
  <c r="BV690" i="32"/>
  <c r="BU690" i="32"/>
  <c r="BT690" i="32"/>
  <c r="BS690" i="32"/>
  <c r="BR690" i="32"/>
  <c r="BQ690" i="32"/>
  <c r="BP690" i="32"/>
  <c r="BO690" i="32"/>
  <c r="BN690" i="32"/>
  <c r="BM690" i="32"/>
  <c r="BL690" i="32"/>
  <c r="BK690" i="32"/>
  <c r="BJ690" i="32"/>
  <c r="BI690" i="32"/>
  <c r="BH690" i="32"/>
  <c r="BG690" i="32"/>
  <c r="BF690" i="32"/>
  <c r="BE690" i="32"/>
  <c r="BD690" i="32"/>
  <c r="BC690" i="32"/>
  <c r="BB690" i="32"/>
  <c r="BA690" i="32"/>
  <c r="AZ690" i="32"/>
  <c r="AY690" i="32"/>
  <c r="AX690" i="32"/>
  <c r="AW690" i="32"/>
  <c r="AV690" i="32"/>
  <c r="AU690" i="32"/>
  <c r="AT690" i="32"/>
  <c r="AS690" i="32"/>
  <c r="AR690" i="32"/>
  <c r="AQ690" i="32"/>
  <c r="AP690" i="32"/>
  <c r="AO690" i="32"/>
  <c r="AN690" i="32"/>
  <c r="AM690" i="32"/>
  <c r="AL690" i="32"/>
  <c r="AK690" i="32"/>
  <c r="AJ690" i="32"/>
  <c r="AI690" i="32"/>
  <c r="AH690" i="32"/>
  <c r="AG690" i="32"/>
  <c r="AF690" i="32"/>
  <c r="AE690" i="32"/>
  <c r="AD690" i="32"/>
  <c r="AC690" i="32"/>
  <c r="AB690" i="32"/>
  <c r="AA690" i="32"/>
  <c r="Z690" i="32"/>
  <c r="Y690" i="32"/>
  <c r="X690" i="32"/>
  <c r="W690" i="32"/>
  <c r="V690" i="32"/>
  <c r="U690" i="32"/>
  <c r="T690" i="32"/>
  <c r="S690" i="32"/>
  <c r="R690" i="32"/>
  <c r="Q690" i="32"/>
  <c r="P690" i="32"/>
  <c r="O690" i="32"/>
  <c r="N690" i="32"/>
  <c r="M690" i="32"/>
  <c r="L690" i="32"/>
  <c r="K690" i="32"/>
  <c r="J690" i="32"/>
  <c r="I690" i="32"/>
  <c r="CC690" i="32" s="1"/>
  <c r="H690" i="32"/>
  <c r="CB689" i="32"/>
  <c r="CA689" i="32"/>
  <c r="BZ689" i="32"/>
  <c r="BY689" i="32"/>
  <c r="BX689" i="32"/>
  <c r="BW689" i="32"/>
  <c r="BV689" i="32"/>
  <c r="BU689" i="32"/>
  <c r="BT689" i="32"/>
  <c r="BS689" i="32"/>
  <c r="BR689" i="32"/>
  <c r="BQ689" i="32"/>
  <c r="BP689" i="32"/>
  <c r="BO689" i="32"/>
  <c r="BN689" i="32"/>
  <c r="BM689" i="32"/>
  <c r="BL689" i="32"/>
  <c r="BK689" i="32"/>
  <c r="BJ689" i="32"/>
  <c r="BI689" i="32"/>
  <c r="BH689" i="32"/>
  <c r="BG689" i="32"/>
  <c r="BF689" i="32"/>
  <c r="BE689" i="32"/>
  <c r="BD689" i="32"/>
  <c r="BC689" i="32"/>
  <c r="BB689" i="32"/>
  <c r="BA689" i="32"/>
  <c r="AZ689" i="32"/>
  <c r="AY689" i="32"/>
  <c r="AX689" i="32"/>
  <c r="AW689" i="32"/>
  <c r="AV689" i="32"/>
  <c r="AU689" i="32"/>
  <c r="AT689" i="32"/>
  <c r="AS689" i="32"/>
  <c r="AR689" i="32"/>
  <c r="AQ689" i="32"/>
  <c r="AP689" i="32"/>
  <c r="AO689" i="32"/>
  <c r="AN689" i="32"/>
  <c r="AM689" i="32"/>
  <c r="AL689" i="32"/>
  <c r="AK689" i="32"/>
  <c r="AJ689" i="32"/>
  <c r="AI689" i="32"/>
  <c r="AH689" i="32"/>
  <c r="AG689" i="32"/>
  <c r="AF689" i="32"/>
  <c r="AE689" i="32"/>
  <c r="AD689" i="32"/>
  <c r="AC689" i="32"/>
  <c r="AB689" i="32"/>
  <c r="AA689" i="32"/>
  <c r="Z689" i="32"/>
  <c r="Y689" i="32"/>
  <c r="X689" i="32"/>
  <c r="W689" i="32"/>
  <c r="V689" i="32"/>
  <c r="U689" i="32"/>
  <c r="T689" i="32"/>
  <c r="S689" i="32"/>
  <c r="R689" i="32"/>
  <c r="Q689" i="32"/>
  <c r="P689" i="32"/>
  <c r="O689" i="32"/>
  <c r="N689" i="32"/>
  <c r="M689" i="32"/>
  <c r="L689" i="32"/>
  <c r="K689" i="32"/>
  <c r="J689" i="32"/>
  <c r="I689" i="32"/>
  <c r="H689" i="32"/>
  <c r="CC689" i="32" s="1"/>
  <c r="CC688" i="32"/>
  <c r="CB688" i="32"/>
  <c r="CA688" i="32"/>
  <c r="BZ688" i="32"/>
  <c r="BY688" i="32"/>
  <c r="BX688" i="32"/>
  <c r="BW688" i="32"/>
  <c r="BV688" i="32"/>
  <c r="BU688" i="32"/>
  <c r="BT688" i="32"/>
  <c r="BS688" i="32"/>
  <c r="BR688" i="32"/>
  <c r="BQ688" i="32"/>
  <c r="BP688" i="32"/>
  <c r="BO688" i="32"/>
  <c r="BN688" i="32"/>
  <c r="BM688" i="32"/>
  <c r="BL688" i="32"/>
  <c r="BK688" i="32"/>
  <c r="BJ688" i="32"/>
  <c r="BI688" i="32"/>
  <c r="BH688" i="32"/>
  <c r="BG688" i="32"/>
  <c r="BF688" i="32"/>
  <c r="BE688" i="32"/>
  <c r="BD688" i="32"/>
  <c r="BC688" i="32"/>
  <c r="BB688" i="32"/>
  <c r="BA688" i="32"/>
  <c r="AZ688" i="32"/>
  <c r="AY688" i="32"/>
  <c r="AX688" i="32"/>
  <c r="AW688" i="32"/>
  <c r="AV688" i="32"/>
  <c r="AU688" i="32"/>
  <c r="AT688" i="32"/>
  <c r="AS688" i="32"/>
  <c r="AR688" i="32"/>
  <c r="AQ688" i="32"/>
  <c r="AP688" i="32"/>
  <c r="AO688" i="32"/>
  <c r="AN688" i="32"/>
  <c r="AM688" i="32"/>
  <c r="AL688" i="32"/>
  <c r="AK688" i="32"/>
  <c r="AJ688" i="32"/>
  <c r="AI688" i="32"/>
  <c r="AH688" i="32"/>
  <c r="AG688" i="32"/>
  <c r="AF688" i="32"/>
  <c r="AE688" i="32"/>
  <c r="AD688" i="32"/>
  <c r="AC688" i="32"/>
  <c r="AB688" i="32"/>
  <c r="AA688" i="32"/>
  <c r="Z688" i="32"/>
  <c r="Y688" i="32"/>
  <c r="X688" i="32"/>
  <c r="W688" i="32"/>
  <c r="V688" i="32"/>
  <c r="U688" i="32"/>
  <c r="T688" i="32"/>
  <c r="S688" i="32"/>
  <c r="R688" i="32"/>
  <c r="Q688" i="32"/>
  <c r="P688" i="32"/>
  <c r="O688" i="32"/>
  <c r="N688" i="32"/>
  <c r="M688" i="32"/>
  <c r="L688" i="32"/>
  <c r="K688" i="32"/>
  <c r="J688" i="32"/>
  <c r="I688" i="32"/>
  <c r="H688" i="32"/>
  <c r="CB687" i="32"/>
  <c r="CA687" i="32"/>
  <c r="BZ687" i="32"/>
  <c r="BY687" i="32"/>
  <c r="BX687" i="32"/>
  <c r="BW687" i="32"/>
  <c r="BV687" i="32"/>
  <c r="BU687" i="32"/>
  <c r="BT687" i="32"/>
  <c r="BS687" i="32"/>
  <c r="BR687" i="32"/>
  <c r="BQ687" i="32"/>
  <c r="BP687" i="32"/>
  <c r="BO687" i="32"/>
  <c r="BN687" i="32"/>
  <c r="BM687" i="32"/>
  <c r="BL687" i="32"/>
  <c r="BK687" i="32"/>
  <c r="BJ687" i="32"/>
  <c r="BI687" i="32"/>
  <c r="BH687" i="32"/>
  <c r="BG687" i="32"/>
  <c r="BF687" i="32"/>
  <c r="BE687" i="32"/>
  <c r="BD687" i="32"/>
  <c r="BC687" i="32"/>
  <c r="BB687" i="32"/>
  <c r="BA687" i="32"/>
  <c r="AZ687" i="32"/>
  <c r="AY687" i="32"/>
  <c r="AX687" i="32"/>
  <c r="AW687" i="32"/>
  <c r="AV687" i="32"/>
  <c r="AU687" i="32"/>
  <c r="AT687" i="32"/>
  <c r="AS687" i="32"/>
  <c r="AR687" i="32"/>
  <c r="AQ687" i="32"/>
  <c r="AP687" i="32"/>
  <c r="AO687" i="32"/>
  <c r="AN687" i="32"/>
  <c r="AM687" i="32"/>
  <c r="AL687" i="32"/>
  <c r="AK687" i="32"/>
  <c r="AJ687" i="32"/>
  <c r="AI687" i="32"/>
  <c r="AH687" i="32"/>
  <c r="AG687" i="32"/>
  <c r="AF687" i="32"/>
  <c r="AE687" i="32"/>
  <c r="AD687" i="32"/>
  <c r="AC687" i="32"/>
  <c r="AB687" i="32"/>
  <c r="AA687" i="32"/>
  <c r="Z687" i="32"/>
  <c r="Y687" i="32"/>
  <c r="X687" i="32"/>
  <c r="W687" i="32"/>
  <c r="V687" i="32"/>
  <c r="U687" i="32"/>
  <c r="T687" i="32"/>
  <c r="S687" i="32"/>
  <c r="R687" i="32"/>
  <c r="Q687" i="32"/>
  <c r="P687" i="32"/>
  <c r="O687" i="32"/>
  <c r="N687" i="32"/>
  <c r="M687" i="32"/>
  <c r="L687" i="32"/>
  <c r="K687" i="32"/>
  <c r="J687" i="32"/>
  <c r="I687" i="32"/>
  <c r="H687" i="32"/>
  <c r="CC687" i="32" s="1"/>
  <c r="CB686" i="32"/>
  <c r="CA686" i="32"/>
  <c r="BZ686" i="32"/>
  <c r="BY686" i="32"/>
  <c r="BX686" i="32"/>
  <c r="BW686" i="32"/>
  <c r="BV686" i="32"/>
  <c r="BV696" i="32" s="1"/>
  <c r="BV788" i="32" s="1"/>
  <c r="BU686" i="32"/>
  <c r="BT686" i="32"/>
  <c r="BS686" i="32"/>
  <c r="BR686" i="32"/>
  <c r="BQ686" i="32"/>
  <c r="BP686" i="32"/>
  <c r="BO686" i="32"/>
  <c r="BN686" i="32"/>
  <c r="BM686" i="32"/>
  <c r="BL686" i="32"/>
  <c r="BK686" i="32"/>
  <c r="BJ686" i="32"/>
  <c r="BJ696" i="32" s="1"/>
  <c r="BJ788" i="32" s="1"/>
  <c r="BI686" i="32"/>
  <c r="BH686" i="32"/>
  <c r="BG686" i="32"/>
  <c r="BF686" i="32"/>
  <c r="BE686" i="32"/>
  <c r="BD686" i="32"/>
  <c r="BC686" i="32"/>
  <c r="BB686" i="32"/>
  <c r="BA686" i="32"/>
  <c r="AZ686" i="32"/>
  <c r="AY686" i="32"/>
  <c r="AX686" i="32"/>
  <c r="AX696" i="32" s="1"/>
  <c r="AX788" i="32" s="1"/>
  <c r="AW686" i="32"/>
  <c r="AV686" i="32"/>
  <c r="AU686" i="32"/>
  <c r="AT686" i="32"/>
  <c r="AS686" i="32"/>
  <c r="AR686" i="32"/>
  <c r="AQ686" i="32"/>
  <c r="AP686" i="32"/>
  <c r="AO686" i="32"/>
  <c r="AN686" i="32"/>
  <c r="AM686" i="32"/>
  <c r="AL686" i="32"/>
  <c r="AL696" i="32" s="1"/>
  <c r="AL788" i="32" s="1"/>
  <c r="AK686" i="32"/>
  <c r="AJ686" i="32"/>
  <c r="AI686" i="32"/>
  <c r="AH686" i="32"/>
  <c r="AG686" i="32"/>
  <c r="AF686" i="32"/>
  <c r="AE686" i="32"/>
  <c r="AD686" i="32"/>
  <c r="AC686" i="32"/>
  <c r="AB686" i="32"/>
  <c r="AA686" i="32"/>
  <c r="Z686" i="32"/>
  <c r="Z696" i="32" s="1"/>
  <c r="Z788" i="32" s="1"/>
  <c r="Y686" i="32"/>
  <c r="X686" i="32"/>
  <c r="W686" i="32"/>
  <c r="V686" i="32"/>
  <c r="U686" i="32"/>
  <c r="T686" i="32"/>
  <c r="S686" i="32"/>
  <c r="R686" i="32"/>
  <c r="Q686" i="32"/>
  <c r="P686" i="32"/>
  <c r="O686" i="32"/>
  <c r="N686" i="32"/>
  <c r="N696" i="32" s="1"/>
  <c r="N788" i="32" s="1"/>
  <c r="M686" i="32"/>
  <c r="L686" i="32"/>
  <c r="K686" i="32"/>
  <c r="J686" i="32"/>
  <c r="I686" i="32"/>
  <c r="CC686" i="32" s="1"/>
  <c r="H686" i="32"/>
  <c r="CB685" i="32"/>
  <c r="CA685" i="32"/>
  <c r="BZ685" i="32"/>
  <c r="BY685" i="32"/>
  <c r="BX685" i="32"/>
  <c r="BW685" i="32"/>
  <c r="BV685" i="32"/>
  <c r="BU685" i="32"/>
  <c r="BT685" i="32"/>
  <c r="BS685" i="32"/>
  <c r="BS696" i="32" s="1"/>
  <c r="BS788" i="32" s="1"/>
  <c r="BR685" i="32"/>
  <c r="BQ685" i="32"/>
  <c r="BP685" i="32"/>
  <c r="BO685" i="32"/>
  <c r="BN685" i="32"/>
  <c r="BM685" i="32"/>
  <c r="BL685" i="32"/>
  <c r="BK685" i="32"/>
  <c r="BJ685" i="32"/>
  <c r="BI685" i="32"/>
  <c r="BH685" i="32"/>
  <c r="BG685" i="32"/>
  <c r="BG696" i="32" s="1"/>
  <c r="BG788" i="32" s="1"/>
  <c r="BF685" i="32"/>
  <c r="BE685" i="32"/>
  <c r="BD685" i="32"/>
  <c r="BC685" i="32"/>
  <c r="BB685" i="32"/>
  <c r="BA685" i="32"/>
  <c r="AZ685" i="32"/>
  <c r="AY685" i="32"/>
  <c r="AX685" i="32"/>
  <c r="AW685" i="32"/>
  <c r="AV685" i="32"/>
  <c r="AU685" i="32"/>
  <c r="AU696" i="32" s="1"/>
  <c r="AU788" i="32" s="1"/>
  <c r="AT685" i="32"/>
  <c r="AS685" i="32"/>
  <c r="AR685" i="32"/>
  <c r="AQ685" i="32"/>
  <c r="AP685" i="32"/>
  <c r="AO685" i="32"/>
  <c r="AN685" i="32"/>
  <c r="AM685" i="32"/>
  <c r="AL685" i="32"/>
  <c r="AK685" i="32"/>
  <c r="AJ685" i="32"/>
  <c r="AI685" i="32"/>
  <c r="AI696" i="32" s="1"/>
  <c r="AI788" i="32" s="1"/>
  <c r="AH685" i="32"/>
  <c r="AG685" i="32"/>
  <c r="AF685" i="32"/>
  <c r="AE685" i="32"/>
  <c r="AD685" i="32"/>
  <c r="AC685" i="32"/>
  <c r="AB685" i="32"/>
  <c r="AA685" i="32"/>
  <c r="Z685" i="32"/>
  <c r="Y685" i="32"/>
  <c r="X685" i="32"/>
  <c r="W685" i="32"/>
  <c r="W696" i="32" s="1"/>
  <c r="W788" i="32" s="1"/>
  <c r="V685" i="32"/>
  <c r="U685" i="32"/>
  <c r="T685" i="32"/>
  <c r="S685" i="32"/>
  <c r="R685" i="32"/>
  <c r="Q685" i="32"/>
  <c r="P685" i="32"/>
  <c r="O685" i="32"/>
  <c r="N685" i="32"/>
  <c r="M685" i="32"/>
  <c r="L685" i="32"/>
  <c r="K685" i="32"/>
  <c r="K696" i="32" s="1"/>
  <c r="K788" i="32" s="1"/>
  <c r="J685" i="32"/>
  <c r="I685" i="32"/>
  <c r="H685" i="32"/>
  <c r="CC685" i="32" s="1"/>
  <c r="CB684" i="32"/>
  <c r="CA684" i="32"/>
  <c r="BZ684" i="32"/>
  <c r="BY684" i="32"/>
  <c r="BY696" i="32" s="1"/>
  <c r="BY788" i="32" s="1"/>
  <c r="BX684" i="32"/>
  <c r="BW684" i="32"/>
  <c r="BV684" i="32"/>
  <c r="BU684" i="32"/>
  <c r="BT684" i="32"/>
  <c r="BS684" i="32"/>
  <c r="BR684" i="32"/>
  <c r="BR696" i="32" s="1"/>
  <c r="BR788" i="32" s="1"/>
  <c r="BQ684" i="32"/>
  <c r="BP684" i="32"/>
  <c r="BO684" i="32"/>
  <c r="BN684" i="32"/>
  <c r="BM684" i="32"/>
  <c r="BM696" i="32" s="1"/>
  <c r="BM788" i="32" s="1"/>
  <c r="BL684" i="32"/>
  <c r="BK684" i="32"/>
  <c r="BJ684" i="32"/>
  <c r="BI684" i="32"/>
  <c r="BH684" i="32"/>
  <c r="BG684" i="32"/>
  <c r="BF684" i="32"/>
  <c r="BF696" i="32" s="1"/>
  <c r="BF788" i="32" s="1"/>
  <c r="BE684" i="32"/>
  <c r="BD684" i="32"/>
  <c r="BC684" i="32"/>
  <c r="BB684" i="32"/>
  <c r="BA684" i="32"/>
  <c r="BA696" i="32" s="1"/>
  <c r="BA788" i="32" s="1"/>
  <c r="AZ684" i="32"/>
  <c r="AY684" i="32"/>
  <c r="AX684" i="32"/>
  <c r="AW684" i="32"/>
  <c r="AV684" i="32"/>
  <c r="AU684" i="32"/>
  <c r="AT684" i="32"/>
  <c r="AT696" i="32" s="1"/>
  <c r="AT788" i="32" s="1"/>
  <c r="AS684" i="32"/>
  <c r="AR684" i="32"/>
  <c r="AQ684" i="32"/>
  <c r="AP684" i="32"/>
  <c r="AO684" i="32"/>
  <c r="AO696" i="32" s="1"/>
  <c r="AO788" i="32" s="1"/>
  <c r="AN684" i="32"/>
  <c r="AM684" i="32"/>
  <c r="AL684" i="32"/>
  <c r="AK684" i="32"/>
  <c r="AJ684" i="32"/>
  <c r="AI684" i="32"/>
  <c r="AH684" i="32"/>
  <c r="AH696" i="32" s="1"/>
  <c r="AH788" i="32" s="1"/>
  <c r="AG684" i="32"/>
  <c r="AF684" i="32"/>
  <c r="AE684" i="32"/>
  <c r="AD684" i="32"/>
  <c r="AC684" i="32"/>
  <c r="AC696" i="32" s="1"/>
  <c r="AC788" i="32" s="1"/>
  <c r="AB684" i="32"/>
  <c r="AA684" i="32"/>
  <c r="Z684" i="32"/>
  <c r="Y684" i="32"/>
  <c r="X684" i="32"/>
  <c r="W684" i="32"/>
  <c r="V684" i="32"/>
  <c r="V696" i="32" s="1"/>
  <c r="V788" i="32" s="1"/>
  <c r="U684" i="32"/>
  <c r="T684" i="32"/>
  <c r="S684" i="32"/>
  <c r="R684" i="32"/>
  <c r="Q684" i="32"/>
  <c r="Q696" i="32" s="1"/>
  <c r="Q788" i="32" s="1"/>
  <c r="P684" i="32"/>
  <c r="O684" i="32"/>
  <c r="N684" i="32"/>
  <c r="M684" i="32"/>
  <c r="L684" i="32"/>
  <c r="K684" i="32"/>
  <c r="J684" i="32"/>
  <c r="J696" i="32" s="1"/>
  <c r="J788" i="32" s="1"/>
  <c r="I684" i="32"/>
  <c r="CC684" i="32" s="1"/>
  <c r="H684" i="32"/>
  <c r="CB683" i="32"/>
  <c r="CB696" i="32" s="1"/>
  <c r="CA683" i="32"/>
  <c r="CA696" i="32" s="1"/>
  <c r="CA788" i="32" s="1"/>
  <c r="BZ683" i="32"/>
  <c r="BY683" i="32"/>
  <c r="BX683" i="32"/>
  <c r="BX696" i="32" s="1"/>
  <c r="BX788" i="32" s="1"/>
  <c r="BW683" i="32"/>
  <c r="BW696" i="32" s="1"/>
  <c r="BV683" i="32"/>
  <c r="BU683" i="32"/>
  <c r="BU696" i="32" s="1"/>
  <c r="BU788" i="32" s="1"/>
  <c r="BT683" i="32"/>
  <c r="BT696" i="32" s="1"/>
  <c r="BT788" i="32" s="1"/>
  <c r="BS683" i="32"/>
  <c r="BR683" i="32"/>
  <c r="BQ683" i="32"/>
  <c r="BQ696" i="32" s="1"/>
  <c r="BQ788" i="32" s="1"/>
  <c r="BP683" i="32"/>
  <c r="BP696" i="32" s="1"/>
  <c r="BO683" i="32"/>
  <c r="BO696" i="32" s="1"/>
  <c r="BO788" i="32" s="1"/>
  <c r="BN683" i="32"/>
  <c r="BM683" i="32"/>
  <c r="BL683" i="32"/>
  <c r="BL696" i="32" s="1"/>
  <c r="BL788" i="32" s="1"/>
  <c r="BK683" i="32"/>
  <c r="BK696" i="32" s="1"/>
  <c r="BJ683" i="32"/>
  <c r="BI683" i="32"/>
  <c r="BI696" i="32" s="1"/>
  <c r="BI788" i="32" s="1"/>
  <c r="BH683" i="32"/>
  <c r="BH696" i="32" s="1"/>
  <c r="BH788" i="32" s="1"/>
  <c r="BG683" i="32"/>
  <c r="BF683" i="32"/>
  <c r="BE683" i="32"/>
  <c r="BE696" i="32" s="1"/>
  <c r="BE788" i="32" s="1"/>
  <c r="BD683" i="32"/>
  <c r="BD696" i="32" s="1"/>
  <c r="BC683" i="32"/>
  <c r="BC696" i="32" s="1"/>
  <c r="BC788" i="32" s="1"/>
  <c r="BB683" i="32"/>
  <c r="BA683" i="32"/>
  <c r="AZ683" i="32"/>
  <c r="AZ696" i="32" s="1"/>
  <c r="AZ788" i="32" s="1"/>
  <c r="AY683" i="32"/>
  <c r="AY696" i="32" s="1"/>
  <c r="AX683" i="32"/>
  <c r="AW683" i="32"/>
  <c r="AW696" i="32" s="1"/>
  <c r="AW788" i="32" s="1"/>
  <c r="AV683" i="32"/>
  <c r="AV696" i="32" s="1"/>
  <c r="AV788" i="32" s="1"/>
  <c r="AU683" i="32"/>
  <c r="AT683" i="32"/>
  <c r="AS683" i="32"/>
  <c r="AS696" i="32" s="1"/>
  <c r="AR683" i="32"/>
  <c r="AR696" i="32" s="1"/>
  <c r="AQ683" i="32"/>
  <c r="AQ696" i="32" s="1"/>
  <c r="AQ788" i="32" s="1"/>
  <c r="AP683" i="32"/>
  <c r="AO683" i="32"/>
  <c r="AN683" i="32"/>
  <c r="AN696" i="32" s="1"/>
  <c r="AN788" i="32" s="1"/>
  <c r="AM683" i="32"/>
  <c r="AM696" i="32" s="1"/>
  <c r="AL683" i="32"/>
  <c r="AK683" i="32"/>
  <c r="AK696" i="32" s="1"/>
  <c r="AK788" i="32" s="1"/>
  <c r="AJ683" i="32"/>
  <c r="AJ696" i="32" s="1"/>
  <c r="AJ788" i="32" s="1"/>
  <c r="AI683" i="32"/>
  <c r="AH683" i="32"/>
  <c r="AG683" i="32"/>
  <c r="AG696" i="32" s="1"/>
  <c r="AG788" i="32" s="1"/>
  <c r="AF683" i="32"/>
  <c r="AF696" i="32" s="1"/>
  <c r="AE683" i="32"/>
  <c r="AE696" i="32" s="1"/>
  <c r="AE788" i="32" s="1"/>
  <c r="AD683" i="32"/>
  <c r="AC683" i="32"/>
  <c r="AB683" i="32"/>
  <c r="AB696" i="32" s="1"/>
  <c r="AB788" i="32" s="1"/>
  <c r="AA683" i="32"/>
  <c r="AA696" i="32" s="1"/>
  <c r="Z683" i="32"/>
  <c r="Y683" i="32"/>
  <c r="Y696" i="32" s="1"/>
  <c r="Y788" i="32" s="1"/>
  <c r="X683" i="32"/>
  <c r="X696" i="32" s="1"/>
  <c r="X788" i="32" s="1"/>
  <c r="W683" i="32"/>
  <c r="V683" i="32"/>
  <c r="U683" i="32"/>
  <c r="U696" i="32" s="1"/>
  <c r="T683" i="32"/>
  <c r="T696" i="32" s="1"/>
  <c r="S683" i="32"/>
  <c r="S696" i="32" s="1"/>
  <c r="S788" i="32" s="1"/>
  <c r="R683" i="32"/>
  <c r="Q683" i="32"/>
  <c r="P683" i="32"/>
  <c r="P696" i="32" s="1"/>
  <c r="P788" i="32" s="1"/>
  <c r="O683" i="32"/>
  <c r="O696" i="32" s="1"/>
  <c r="N683" i="32"/>
  <c r="M683" i="32"/>
  <c r="M696" i="32" s="1"/>
  <c r="M788" i="32" s="1"/>
  <c r="L683" i="32"/>
  <c r="L696" i="32" s="1"/>
  <c r="L788" i="32" s="1"/>
  <c r="K683" i="32"/>
  <c r="J683" i="32"/>
  <c r="I683" i="32"/>
  <c r="I696" i="32" s="1"/>
  <c r="H683" i="32"/>
  <c r="H696" i="32" s="1"/>
  <c r="BY682" i="32"/>
  <c r="BR682" i="32"/>
  <c r="BQ682" i="32"/>
  <c r="BM682" i="32"/>
  <c r="BF682" i="32"/>
  <c r="BE682" i="32"/>
  <c r="BA682" i="32"/>
  <c r="AT682" i="32"/>
  <c r="AS682" i="32"/>
  <c r="AO682" i="32"/>
  <c r="AH682" i="32"/>
  <c r="AG682" i="32"/>
  <c r="AC682" i="32"/>
  <c r="V682" i="32"/>
  <c r="U682" i="32"/>
  <c r="Q682" i="32"/>
  <c r="J682" i="32"/>
  <c r="I682" i="32"/>
  <c r="CB681" i="32"/>
  <c r="CA681" i="32"/>
  <c r="BZ681" i="32"/>
  <c r="BY681" i="32"/>
  <c r="BX681" i="32"/>
  <c r="BX682" i="32" s="1"/>
  <c r="BW681" i="32"/>
  <c r="BV681" i="32"/>
  <c r="BU681" i="32"/>
  <c r="BT681" i="32"/>
  <c r="BS681" i="32"/>
  <c r="BS682" i="32" s="1"/>
  <c r="BR681" i="32"/>
  <c r="BQ681" i="32"/>
  <c r="BP681" i="32"/>
  <c r="BO681" i="32"/>
  <c r="BN681" i="32"/>
  <c r="BM681" i="32"/>
  <c r="BL681" i="32"/>
  <c r="BL682" i="32" s="1"/>
  <c r="BK681" i="32"/>
  <c r="BJ681" i="32"/>
  <c r="BI681" i="32"/>
  <c r="BH681" i="32"/>
  <c r="BG681" i="32"/>
  <c r="BG682" i="32" s="1"/>
  <c r="BF681" i="32"/>
  <c r="BE681" i="32"/>
  <c r="BD681" i="32"/>
  <c r="BC681" i="32"/>
  <c r="BB681" i="32"/>
  <c r="BA681" i="32"/>
  <c r="AZ681" i="32"/>
  <c r="AZ682" i="32" s="1"/>
  <c r="AY681" i="32"/>
  <c r="AX681" i="32"/>
  <c r="AW681" i="32"/>
  <c r="AV681" i="32"/>
  <c r="AU681" i="32"/>
  <c r="AU682" i="32" s="1"/>
  <c r="AT681" i="32"/>
  <c r="AS681" i="32"/>
  <c r="AR681" i="32"/>
  <c r="AQ681" i="32"/>
  <c r="AP681" i="32"/>
  <c r="AO681" i="32"/>
  <c r="AN681" i="32"/>
  <c r="AN682" i="32" s="1"/>
  <c r="AM681" i="32"/>
  <c r="AL681" i="32"/>
  <c r="AK681" i="32"/>
  <c r="AJ681" i="32"/>
  <c r="AI681" i="32"/>
  <c r="AI682" i="32" s="1"/>
  <c r="AH681" i="32"/>
  <c r="AG681" i="32"/>
  <c r="AF681" i="32"/>
  <c r="AE681" i="32"/>
  <c r="AD681" i="32"/>
  <c r="AC681" i="32"/>
  <c r="AB681" i="32"/>
  <c r="AB682" i="32" s="1"/>
  <c r="AA681" i="32"/>
  <c r="Z681" i="32"/>
  <c r="Y681" i="32"/>
  <c r="X681" i="32"/>
  <c r="W681" i="32"/>
  <c r="W682" i="32" s="1"/>
  <c r="V681" i="32"/>
  <c r="U681" i="32"/>
  <c r="T681" i="32"/>
  <c r="S681" i="32"/>
  <c r="R681" i="32"/>
  <c r="Q681" i="32"/>
  <c r="P681" i="32"/>
  <c r="P682" i="32" s="1"/>
  <c r="O681" i="32"/>
  <c r="N681" i="32"/>
  <c r="M681" i="32"/>
  <c r="L681" i="32"/>
  <c r="K681" i="32"/>
  <c r="K682" i="32" s="1"/>
  <c r="J681" i="32"/>
  <c r="I681" i="32"/>
  <c r="H681" i="32"/>
  <c r="CC680" i="32"/>
  <c r="CC679" i="32"/>
  <c r="CC678" i="32"/>
  <c r="CC677" i="32"/>
  <c r="CC676" i="32"/>
  <c r="CC675" i="32"/>
  <c r="CC674" i="32"/>
  <c r="CC673" i="32"/>
  <c r="CC672" i="32"/>
  <c r="CC671" i="32"/>
  <c r="CC670" i="32"/>
  <c r="CC669" i="32"/>
  <c r="CC668" i="32"/>
  <c r="CC667" i="32"/>
  <c r="CC666" i="32"/>
  <c r="CC665" i="32"/>
  <c r="CC664" i="32"/>
  <c r="CC663" i="32"/>
  <c r="CC662" i="32"/>
  <c r="CC661" i="32"/>
  <c r="CC660" i="32"/>
  <c r="CC659" i="32"/>
  <c r="CC658" i="32"/>
  <c r="CC657" i="32"/>
  <c r="CC656" i="32"/>
  <c r="CC655" i="32"/>
  <c r="CC654" i="32"/>
  <c r="CC653" i="32"/>
  <c r="CC652" i="32"/>
  <c r="CC651" i="32"/>
  <c r="CC650" i="32"/>
  <c r="CC649" i="32"/>
  <c r="CC648" i="32"/>
  <c r="CC647" i="32"/>
  <c r="CC646" i="32"/>
  <c r="CC645" i="32"/>
  <c r="CC644" i="32"/>
  <c r="CC643" i="32"/>
  <c r="CC642" i="32"/>
  <c r="CC641" i="32"/>
  <c r="CC640" i="32"/>
  <c r="CC639" i="32"/>
  <c r="CC638" i="32"/>
  <c r="CC637" i="32"/>
  <c r="CC636" i="32"/>
  <c r="CC635" i="32"/>
  <c r="CC634" i="32"/>
  <c r="CC633" i="32"/>
  <c r="CC632" i="32"/>
  <c r="CC631" i="32"/>
  <c r="CC630" i="32"/>
  <c r="CC629" i="32"/>
  <c r="CC628" i="32"/>
  <c r="CC627" i="32"/>
  <c r="CC626" i="32"/>
  <c r="CC625" i="32"/>
  <c r="CC624" i="32"/>
  <c r="CC623" i="32"/>
  <c r="CC622" i="32"/>
  <c r="CC621" i="32"/>
  <c r="CC620" i="32"/>
  <c r="CC619" i="32"/>
  <c r="CC618" i="32"/>
  <c r="CC617" i="32"/>
  <c r="CC616" i="32"/>
  <c r="CC615" i="32"/>
  <c r="CC614" i="32"/>
  <c r="CC613" i="32"/>
  <c r="CC612" i="32"/>
  <c r="CC611" i="32"/>
  <c r="CC610" i="32"/>
  <c r="CC609" i="32"/>
  <c r="CC608" i="32"/>
  <c r="CC607" i="32"/>
  <c r="CC606" i="32"/>
  <c r="CC605" i="32"/>
  <c r="CC604" i="32"/>
  <c r="CC603" i="32"/>
  <c r="CC602" i="32"/>
  <c r="CC601" i="32"/>
  <c r="CC600" i="32"/>
  <c r="CC599" i="32"/>
  <c r="CC598" i="32"/>
  <c r="CC597" i="32"/>
  <c r="CC596" i="32"/>
  <c r="CC595" i="32"/>
  <c r="CC594" i="32"/>
  <c r="CC593" i="32"/>
  <c r="CC592" i="32"/>
  <c r="CC591" i="32"/>
  <c r="CC590" i="32"/>
  <c r="CC589" i="32"/>
  <c r="CC588" i="32"/>
  <c r="CC587" i="32"/>
  <c r="CC586" i="32"/>
  <c r="CC585" i="32"/>
  <c r="CC681" i="32" s="1"/>
  <c r="CB584" i="32"/>
  <c r="CB682" i="32" s="1"/>
  <c r="CA584" i="32"/>
  <c r="CA682" i="32" s="1"/>
  <c r="BZ584" i="32"/>
  <c r="BZ682" i="32" s="1"/>
  <c r="BY584" i="32"/>
  <c r="BX584" i="32"/>
  <c r="BW584" i="32"/>
  <c r="BW682" i="32" s="1"/>
  <c r="BV584" i="32"/>
  <c r="BV682" i="32" s="1"/>
  <c r="BU584" i="32"/>
  <c r="BU682" i="32" s="1"/>
  <c r="BT584" i="32"/>
  <c r="BT682" i="32" s="1"/>
  <c r="BS584" i="32"/>
  <c r="BR584" i="32"/>
  <c r="BQ584" i="32"/>
  <c r="BP584" i="32"/>
  <c r="BP682" i="32" s="1"/>
  <c r="BO584" i="32"/>
  <c r="BO682" i="32" s="1"/>
  <c r="BN584" i="32"/>
  <c r="BN682" i="32" s="1"/>
  <c r="BM584" i="32"/>
  <c r="BL584" i="32"/>
  <c r="BK584" i="32"/>
  <c r="BK682" i="32" s="1"/>
  <c r="BJ584" i="32"/>
  <c r="BJ682" i="32" s="1"/>
  <c r="BI584" i="32"/>
  <c r="BI682" i="32" s="1"/>
  <c r="BH584" i="32"/>
  <c r="BH682" i="32" s="1"/>
  <c r="BG584" i="32"/>
  <c r="BF584" i="32"/>
  <c r="BE584" i="32"/>
  <c r="BD584" i="32"/>
  <c r="BD682" i="32" s="1"/>
  <c r="BC584" i="32"/>
  <c r="BC682" i="32" s="1"/>
  <c r="BB584" i="32"/>
  <c r="BB682" i="32" s="1"/>
  <c r="BA584" i="32"/>
  <c r="AZ584" i="32"/>
  <c r="AY584" i="32"/>
  <c r="AY682" i="32" s="1"/>
  <c r="AX584" i="32"/>
  <c r="AX682" i="32" s="1"/>
  <c r="AW584" i="32"/>
  <c r="AW682" i="32" s="1"/>
  <c r="AV584" i="32"/>
  <c r="AV682" i="32" s="1"/>
  <c r="AU584" i="32"/>
  <c r="AT584" i="32"/>
  <c r="AS584" i="32"/>
  <c r="AR584" i="32"/>
  <c r="AR682" i="32" s="1"/>
  <c r="AQ584" i="32"/>
  <c r="AQ682" i="32" s="1"/>
  <c r="AP584" i="32"/>
  <c r="AP682" i="32" s="1"/>
  <c r="AO584" i="32"/>
  <c r="AN584" i="32"/>
  <c r="AM584" i="32"/>
  <c r="AM682" i="32" s="1"/>
  <c r="AL584" i="32"/>
  <c r="AL682" i="32" s="1"/>
  <c r="AK584" i="32"/>
  <c r="AK682" i="32" s="1"/>
  <c r="AJ584" i="32"/>
  <c r="AJ682" i="32" s="1"/>
  <c r="AI584" i="32"/>
  <c r="AH584" i="32"/>
  <c r="AG584" i="32"/>
  <c r="AF584" i="32"/>
  <c r="AF682" i="32" s="1"/>
  <c r="AE584" i="32"/>
  <c r="AE682" i="32" s="1"/>
  <c r="AD584" i="32"/>
  <c r="AD682" i="32" s="1"/>
  <c r="AC584" i="32"/>
  <c r="AB584" i="32"/>
  <c r="AA584" i="32"/>
  <c r="AA682" i="32" s="1"/>
  <c r="Z584" i="32"/>
  <c r="Z682" i="32" s="1"/>
  <c r="Y584" i="32"/>
  <c r="Y682" i="32" s="1"/>
  <c r="X584" i="32"/>
  <c r="X682" i="32" s="1"/>
  <c r="W584" i="32"/>
  <c r="V584" i="32"/>
  <c r="U584" i="32"/>
  <c r="T584" i="32"/>
  <c r="T682" i="32" s="1"/>
  <c r="S584" i="32"/>
  <c r="S682" i="32" s="1"/>
  <c r="R584" i="32"/>
  <c r="R682" i="32" s="1"/>
  <c r="Q584" i="32"/>
  <c r="P584" i="32"/>
  <c r="O584" i="32"/>
  <c r="O682" i="32" s="1"/>
  <c r="N584" i="32"/>
  <c r="N682" i="32" s="1"/>
  <c r="M584" i="32"/>
  <c r="M682" i="32" s="1"/>
  <c r="L584" i="32"/>
  <c r="L682" i="32" s="1"/>
  <c r="K584" i="32"/>
  <c r="J584" i="32"/>
  <c r="I584" i="32"/>
  <c r="H584" i="32"/>
  <c r="H682" i="32" s="1"/>
  <c r="CC583" i="32"/>
  <c r="CC582" i="32"/>
  <c r="CC581" i="32"/>
  <c r="CC580" i="32"/>
  <c r="CC579" i="32"/>
  <c r="CC578" i="32"/>
  <c r="CC577" i="32"/>
  <c r="CC576" i="32"/>
  <c r="CC575" i="32"/>
  <c r="CC574" i="32"/>
  <c r="CC573" i="32"/>
  <c r="CC572" i="32"/>
  <c r="CC571" i="32"/>
  <c r="CC570" i="32"/>
  <c r="CC569" i="32"/>
  <c r="CC568" i="32"/>
  <c r="CC567" i="32"/>
  <c r="CC566" i="32"/>
  <c r="CC565" i="32"/>
  <c r="CC564" i="32"/>
  <c r="CC563" i="32"/>
  <c r="CC562" i="32"/>
  <c r="CC561" i="32"/>
  <c r="CC560" i="32"/>
  <c r="CC559" i="32"/>
  <c r="CC558" i="32"/>
  <c r="CC557" i="32"/>
  <c r="CC556" i="32"/>
  <c r="CC555" i="32"/>
  <c r="CC554" i="32"/>
  <c r="CC553" i="32"/>
  <c r="CC552" i="32"/>
  <c r="CC551" i="32"/>
  <c r="CC550" i="32"/>
  <c r="CC549" i="32"/>
  <c r="CC548" i="32"/>
  <c r="CC547" i="32"/>
  <c r="CC546" i="32"/>
  <c r="CC545" i="32"/>
  <c r="CC544" i="32"/>
  <c r="CC543" i="32"/>
  <c r="CC542" i="32"/>
  <c r="CC541" i="32"/>
  <c r="CC540" i="32"/>
  <c r="CC539" i="32"/>
  <c r="CC538" i="32"/>
  <c r="CC537" i="32"/>
  <c r="CC536" i="32"/>
  <c r="CC535" i="32"/>
  <c r="CC534" i="32"/>
  <c r="CC533" i="32"/>
  <c r="CC532" i="32"/>
  <c r="CC531" i="32"/>
  <c r="CC530" i="32"/>
  <c r="CC529" i="32"/>
  <c r="CC528" i="32"/>
  <c r="CC527" i="32"/>
  <c r="CC526" i="32"/>
  <c r="CC525" i="32"/>
  <c r="CC524" i="32"/>
  <c r="CC523" i="32"/>
  <c r="CC522" i="32"/>
  <c r="CC521" i="32"/>
  <c r="CC520" i="32"/>
  <c r="CC519" i="32"/>
  <c r="CC518" i="32"/>
  <c r="CC517" i="32"/>
  <c r="CC516" i="32"/>
  <c r="CC515" i="32"/>
  <c r="CC514" i="32"/>
  <c r="CC513" i="32"/>
  <c r="CC512" i="32"/>
  <c r="CC511" i="32"/>
  <c r="CC510" i="32"/>
  <c r="CC509" i="32"/>
  <c r="CC508" i="32"/>
  <c r="CC507" i="32"/>
  <c r="CC506" i="32"/>
  <c r="CC505" i="32"/>
  <c r="CC504" i="32"/>
  <c r="CC503" i="32"/>
  <c r="CC502" i="32"/>
  <c r="CC501" i="32"/>
  <c r="CC500" i="32"/>
  <c r="CC499" i="32"/>
  <c r="CC498" i="32"/>
  <c r="CC497" i="32"/>
  <c r="CC496" i="32"/>
  <c r="CC495" i="32"/>
  <c r="CC494" i="32"/>
  <c r="CC493" i="32"/>
  <c r="CC492" i="32"/>
  <c r="CC491" i="32"/>
  <c r="CC490" i="32"/>
  <c r="CC489" i="32"/>
  <c r="CC488" i="32"/>
  <c r="CC487" i="32"/>
  <c r="CC486" i="32"/>
  <c r="CC485" i="32"/>
  <c r="CC484" i="32"/>
  <c r="CC483" i="32"/>
  <c r="CC482" i="32"/>
  <c r="CC481" i="32"/>
  <c r="CC480" i="32"/>
  <c r="CC479" i="32"/>
  <c r="CC478" i="32"/>
  <c r="CC477" i="32"/>
  <c r="CC476" i="32"/>
  <c r="CC475" i="32"/>
  <c r="CC474" i="32"/>
  <c r="CC473" i="32"/>
  <c r="CC472" i="32"/>
  <c r="CC471" i="32"/>
  <c r="CC470" i="32"/>
  <c r="CC469" i="32"/>
  <c r="CC584" i="32" s="1"/>
  <c r="CC682" i="32" s="1"/>
  <c r="CB461" i="32"/>
  <c r="CA461" i="32"/>
  <c r="BZ461" i="32"/>
  <c r="BZ462" i="32" s="1"/>
  <c r="BY461" i="32"/>
  <c r="BY462" i="32" s="1"/>
  <c r="BX461" i="32"/>
  <c r="BX462" i="32" s="1"/>
  <c r="BW461" i="32"/>
  <c r="BV461" i="32"/>
  <c r="BU461" i="32"/>
  <c r="BT461" i="32"/>
  <c r="BT462" i="32" s="1"/>
  <c r="BS461" i="32"/>
  <c r="BS462" i="32" s="1"/>
  <c r="BR461" i="32"/>
  <c r="BQ461" i="32"/>
  <c r="BQ462" i="32" s="1"/>
  <c r="BP461" i="32"/>
  <c r="BO461" i="32"/>
  <c r="BN461" i="32"/>
  <c r="BN462" i="32" s="1"/>
  <c r="BM461" i="32"/>
  <c r="BM462" i="32" s="1"/>
  <c r="BL461" i="32"/>
  <c r="BL462" i="32" s="1"/>
  <c r="BK461" i="32"/>
  <c r="BJ461" i="32"/>
  <c r="BI461" i="32"/>
  <c r="BH461" i="32"/>
  <c r="BH462" i="32" s="1"/>
  <c r="BG461" i="32"/>
  <c r="BG462" i="32" s="1"/>
  <c r="BF461" i="32"/>
  <c r="BE461" i="32"/>
  <c r="BE462" i="32" s="1"/>
  <c r="BD461" i="32"/>
  <c r="BC461" i="32"/>
  <c r="BB461" i="32"/>
  <c r="BB462" i="32" s="1"/>
  <c r="BA461" i="32"/>
  <c r="BA462" i="32" s="1"/>
  <c r="AZ461" i="32"/>
  <c r="AZ462" i="32" s="1"/>
  <c r="AY461" i="32"/>
  <c r="AX461" i="32"/>
  <c r="AW461" i="32"/>
  <c r="AV461" i="32"/>
  <c r="AV462" i="32" s="1"/>
  <c r="AU461" i="32"/>
  <c r="AU462" i="32" s="1"/>
  <c r="AT461" i="32"/>
  <c r="AS461" i="32"/>
  <c r="AS462" i="32" s="1"/>
  <c r="AR461" i="32"/>
  <c r="AQ461" i="32"/>
  <c r="AP461" i="32"/>
  <c r="AP462" i="32" s="1"/>
  <c r="AO461" i="32"/>
  <c r="AO462" i="32" s="1"/>
  <c r="AN461" i="32"/>
  <c r="AN462" i="32" s="1"/>
  <c r="AM461" i="32"/>
  <c r="AL461" i="32"/>
  <c r="AK461" i="32"/>
  <c r="AJ461" i="32"/>
  <c r="AJ462" i="32" s="1"/>
  <c r="AI461" i="32"/>
  <c r="AI462" i="32" s="1"/>
  <c r="AH461" i="32"/>
  <c r="AG461" i="32"/>
  <c r="AG462" i="32" s="1"/>
  <c r="AF461" i="32"/>
  <c r="AE461" i="32"/>
  <c r="AD461" i="32"/>
  <c r="AD462" i="32" s="1"/>
  <c r="AC461" i="32"/>
  <c r="AC462" i="32" s="1"/>
  <c r="AB461" i="32"/>
  <c r="AB462" i="32" s="1"/>
  <c r="AA461" i="32"/>
  <c r="Z461" i="32"/>
  <c r="Y461" i="32"/>
  <c r="X461" i="32"/>
  <c r="X462" i="32" s="1"/>
  <c r="W461" i="32"/>
  <c r="W462" i="32" s="1"/>
  <c r="V461" i="32"/>
  <c r="U461" i="32"/>
  <c r="U462" i="32" s="1"/>
  <c r="T461" i="32"/>
  <c r="S461" i="32"/>
  <c r="R461" i="32"/>
  <c r="R462" i="32" s="1"/>
  <c r="Q461" i="32"/>
  <c r="Q462" i="32" s="1"/>
  <c r="P461" i="32"/>
  <c r="P462" i="32" s="1"/>
  <c r="O461" i="32"/>
  <c r="N461" i="32"/>
  <c r="M461" i="32"/>
  <c r="L461" i="32"/>
  <c r="L462" i="32" s="1"/>
  <c r="K461" i="32"/>
  <c r="K462" i="32" s="1"/>
  <c r="J461" i="32"/>
  <c r="I461" i="32"/>
  <c r="I462" i="32" s="1"/>
  <c r="H461" i="32"/>
  <c r="CC460" i="32"/>
  <c r="CC459" i="32"/>
  <c r="CC458" i="32"/>
  <c r="CC457" i="32"/>
  <c r="CC456" i="32"/>
  <c r="CC455" i="32"/>
  <c r="CC454" i="32"/>
  <c r="CC453" i="32"/>
  <c r="CC461" i="32" s="1"/>
  <c r="CB452" i="32"/>
  <c r="CB462" i="32" s="1"/>
  <c r="CA452" i="32"/>
  <c r="CA462" i="32" s="1"/>
  <c r="BZ452" i="32"/>
  <c r="BY452" i="32"/>
  <c r="BX452" i="32"/>
  <c r="BW452" i="32"/>
  <c r="BW462" i="32" s="1"/>
  <c r="BV452" i="32"/>
  <c r="BV462" i="32" s="1"/>
  <c r="BU452" i="32"/>
  <c r="BU462" i="32" s="1"/>
  <c r="BT452" i="32"/>
  <c r="BS452" i="32"/>
  <c r="BR452" i="32"/>
  <c r="BR462" i="32" s="1"/>
  <c r="BQ452" i="32"/>
  <c r="BP452" i="32"/>
  <c r="BP462" i="32" s="1"/>
  <c r="BO452" i="32"/>
  <c r="BO462" i="32" s="1"/>
  <c r="BN452" i="32"/>
  <c r="BM452" i="32"/>
  <c r="BL452" i="32"/>
  <c r="BK452" i="32"/>
  <c r="BK462" i="32" s="1"/>
  <c r="BJ452" i="32"/>
  <c r="BJ462" i="32" s="1"/>
  <c r="BI452" i="32"/>
  <c r="BI462" i="32" s="1"/>
  <c r="BH452" i="32"/>
  <c r="BG452" i="32"/>
  <c r="BF452" i="32"/>
  <c r="BF462" i="32" s="1"/>
  <c r="BE452" i="32"/>
  <c r="BD452" i="32"/>
  <c r="BD462" i="32" s="1"/>
  <c r="BC452" i="32"/>
  <c r="BC462" i="32" s="1"/>
  <c r="BB452" i="32"/>
  <c r="BA452" i="32"/>
  <c r="AZ452" i="32"/>
  <c r="AY452" i="32"/>
  <c r="AY462" i="32" s="1"/>
  <c r="AX452" i="32"/>
  <c r="AX462" i="32" s="1"/>
  <c r="AW452" i="32"/>
  <c r="AW462" i="32" s="1"/>
  <c r="AV452" i="32"/>
  <c r="AU452" i="32"/>
  <c r="AT452" i="32"/>
  <c r="AT462" i="32" s="1"/>
  <c r="AS452" i="32"/>
  <c r="AR452" i="32"/>
  <c r="AR462" i="32" s="1"/>
  <c r="AQ452" i="32"/>
  <c r="AQ462" i="32" s="1"/>
  <c r="AP452" i="32"/>
  <c r="AO452" i="32"/>
  <c r="AN452" i="32"/>
  <c r="AM452" i="32"/>
  <c r="AM462" i="32" s="1"/>
  <c r="AL452" i="32"/>
  <c r="AL462" i="32" s="1"/>
  <c r="AK452" i="32"/>
  <c r="AK462" i="32" s="1"/>
  <c r="AJ452" i="32"/>
  <c r="AI452" i="32"/>
  <c r="AH452" i="32"/>
  <c r="AH462" i="32" s="1"/>
  <c r="AG452" i="32"/>
  <c r="AF452" i="32"/>
  <c r="AF462" i="32" s="1"/>
  <c r="AE452" i="32"/>
  <c r="AE462" i="32" s="1"/>
  <c r="AD452" i="32"/>
  <c r="AC452" i="32"/>
  <c r="AB452" i="32"/>
  <c r="AA452" i="32"/>
  <c r="AA462" i="32" s="1"/>
  <c r="Z452" i="32"/>
  <c r="Z462" i="32" s="1"/>
  <c r="Y452" i="32"/>
  <c r="Y462" i="32" s="1"/>
  <c r="X452" i="32"/>
  <c r="W452" i="32"/>
  <c r="V452" i="32"/>
  <c r="V462" i="32" s="1"/>
  <c r="U452" i="32"/>
  <c r="T452" i="32"/>
  <c r="T462" i="32" s="1"/>
  <c r="S452" i="32"/>
  <c r="S462" i="32" s="1"/>
  <c r="R452" i="32"/>
  <c r="Q452" i="32"/>
  <c r="P452" i="32"/>
  <c r="O452" i="32"/>
  <c r="O462" i="32" s="1"/>
  <c r="N452" i="32"/>
  <c r="N462" i="32" s="1"/>
  <c r="M452" i="32"/>
  <c r="M462" i="32" s="1"/>
  <c r="L452" i="32"/>
  <c r="K452" i="32"/>
  <c r="J452" i="32"/>
  <c r="J462" i="32" s="1"/>
  <c r="I452" i="32"/>
  <c r="H452" i="32"/>
  <c r="H462" i="32" s="1"/>
  <c r="CC451" i="32"/>
  <c r="CC450" i="32"/>
  <c r="CC449" i="32"/>
  <c r="CC448" i="32"/>
  <c r="CC447" i="32"/>
  <c r="CC446" i="32"/>
  <c r="CC445" i="32"/>
  <c r="CC444" i="32"/>
  <c r="CC443" i="32"/>
  <c r="CC442" i="32"/>
  <c r="CC441" i="32"/>
  <c r="CC440" i="32"/>
  <c r="CC439" i="32"/>
  <c r="CC438" i="32"/>
  <c r="CC437" i="32"/>
  <c r="CC436" i="32"/>
  <c r="CC435" i="32"/>
  <c r="CC434" i="32"/>
  <c r="CC433" i="32"/>
  <c r="CC432" i="32"/>
  <c r="CC431" i="32"/>
  <c r="CC430" i="32"/>
  <c r="CC429" i="32"/>
  <c r="CC428" i="32"/>
  <c r="CC427" i="32"/>
  <c r="CC426" i="32"/>
  <c r="CC425" i="32"/>
  <c r="CC424" i="32"/>
  <c r="CC423" i="32"/>
  <c r="CC422" i="32"/>
  <c r="CC421" i="32"/>
  <c r="CC420" i="32"/>
  <c r="CC419" i="32"/>
  <c r="CC418" i="32"/>
  <c r="CC417" i="32"/>
  <c r="CC416" i="32"/>
  <c r="CC415" i="32"/>
  <c r="CC414" i="32"/>
  <c r="CC413" i="32"/>
  <c r="CC412" i="32"/>
  <c r="CC411" i="32"/>
  <c r="CC410" i="32"/>
  <c r="CC409" i="32"/>
  <c r="CC408" i="32"/>
  <c r="CC407" i="32"/>
  <c r="CC406" i="32"/>
  <c r="CC405" i="32"/>
  <c r="CC452" i="32" s="1"/>
  <c r="CB404" i="32"/>
  <c r="CA404" i="32"/>
  <c r="BZ404" i="32"/>
  <c r="BY404" i="32"/>
  <c r="BX404" i="32"/>
  <c r="BW404" i="32"/>
  <c r="BV404" i="32"/>
  <c r="BU404" i="32"/>
  <c r="BT404" i="32"/>
  <c r="BS404" i="32"/>
  <c r="BR404" i="32"/>
  <c r="BQ404" i="32"/>
  <c r="BP404" i="32"/>
  <c r="BO404" i="32"/>
  <c r="BN404" i="32"/>
  <c r="BM404" i="32"/>
  <c r="BL404" i="32"/>
  <c r="BK404" i="32"/>
  <c r="BJ404" i="32"/>
  <c r="BI404" i="32"/>
  <c r="BH404" i="32"/>
  <c r="BG404" i="32"/>
  <c r="BF404" i="32"/>
  <c r="BE404" i="32"/>
  <c r="BD404" i="32"/>
  <c r="BC404" i="32"/>
  <c r="BB404" i="32"/>
  <c r="BA404" i="32"/>
  <c r="AZ404" i="32"/>
  <c r="AY404" i="32"/>
  <c r="AX404" i="32"/>
  <c r="AW404" i="32"/>
  <c r="AV404" i="32"/>
  <c r="AU404" i="32"/>
  <c r="AT404" i="32"/>
  <c r="AS404" i="32"/>
  <c r="AR404" i="32"/>
  <c r="AQ404" i="32"/>
  <c r="AP404" i="32"/>
  <c r="AO404" i="32"/>
  <c r="AN404" i="32"/>
  <c r="AM404" i="32"/>
  <c r="AL404" i="32"/>
  <c r="AK404" i="32"/>
  <c r="AJ404" i="32"/>
  <c r="AI404" i="32"/>
  <c r="AH404" i="32"/>
  <c r="AG404" i="32"/>
  <c r="AF404" i="32"/>
  <c r="AE404" i="32"/>
  <c r="AD404" i="32"/>
  <c r="AC404" i="32"/>
  <c r="AB404" i="32"/>
  <c r="AA404" i="32"/>
  <c r="Z404" i="32"/>
  <c r="Y404" i="32"/>
  <c r="X404" i="32"/>
  <c r="W404" i="32"/>
  <c r="V404" i="32"/>
  <c r="U404" i="32"/>
  <c r="T404" i="32"/>
  <c r="S404" i="32"/>
  <c r="R404" i="32"/>
  <c r="Q404" i="32"/>
  <c r="P404" i="32"/>
  <c r="O404" i="32"/>
  <c r="N404" i="32"/>
  <c r="M404" i="32"/>
  <c r="L404" i="32"/>
  <c r="K404" i="32"/>
  <c r="J404" i="32"/>
  <c r="I404" i="32"/>
  <c r="H404" i="32"/>
  <c r="CC403" i="32"/>
  <c r="CC402" i="32"/>
  <c r="CC401" i="32"/>
  <c r="CC400" i="32"/>
  <c r="CC399" i="32"/>
  <c r="CC398" i="32"/>
  <c r="CC397" i="32"/>
  <c r="CC396" i="32"/>
  <c r="CC395" i="32"/>
  <c r="CC394" i="32"/>
  <c r="CC393" i="32"/>
  <c r="CC392" i="32"/>
  <c r="CC391" i="32"/>
  <c r="CC390" i="32"/>
  <c r="CC389" i="32"/>
  <c r="CC404" i="32" s="1"/>
  <c r="CB388" i="32"/>
  <c r="CA388" i="32"/>
  <c r="BZ388" i="32"/>
  <c r="BY388" i="32"/>
  <c r="BX388" i="32"/>
  <c r="BW388" i="32"/>
  <c r="BV388" i="32"/>
  <c r="BU388" i="32"/>
  <c r="BT388" i="32"/>
  <c r="BS388" i="32"/>
  <c r="BR388" i="32"/>
  <c r="BQ388" i="32"/>
  <c r="BP388" i="32"/>
  <c r="BO388" i="32"/>
  <c r="BN388" i="32"/>
  <c r="BM388" i="32"/>
  <c r="BL388" i="32"/>
  <c r="BK388" i="32"/>
  <c r="BJ388" i="32"/>
  <c r="BI388" i="32"/>
  <c r="BH388" i="32"/>
  <c r="BG388" i="32"/>
  <c r="BF388" i="32"/>
  <c r="BE388" i="32"/>
  <c r="BD388" i="32"/>
  <c r="BC388" i="32"/>
  <c r="BB388" i="32"/>
  <c r="BA388" i="32"/>
  <c r="AZ388" i="32"/>
  <c r="AY388" i="32"/>
  <c r="AX388" i="32"/>
  <c r="AW388" i="32"/>
  <c r="AV388" i="32"/>
  <c r="AU388" i="32"/>
  <c r="AT388" i="32"/>
  <c r="AS388" i="32"/>
  <c r="AR388" i="32"/>
  <c r="AQ388" i="32"/>
  <c r="AP388" i="32"/>
  <c r="AO388" i="32"/>
  <c r="AN388" i="32"/>
  <c r="AM388" i="32"/>
  <c r="AL388" i="32"/>
  <c r="AK388" i="32"/>
  <c r="AJ388" i="32"/>
  <c r="AI388" i="32"/>
  <c r="AH388" i="32"/>
  <c r="AG388" i="32"/>
  <c r="AF388" i="32"/>
  <c r="AE388" i="32"/>
  <c r="AD388" i="32"/>
  <c r="AC388" i="32"/>
  <c r="AB388" i="32"/>
  <c r="AA388" i="32"/>
  <c r="Z388" i="32"/>
  <c r="Y388" i="32"/>
  <c r="X388" i="32"/>
  <c r="W388" i="32"/>
  <c r="V388" i="32"/>
  <c r="U388" i="32"/>
  <c r="T388" i="32"/>
  <c r="S388" i="32"/>
  <c r="R388" i="32"/>
  <c r="Q388" i="32"/>
  <c r="P388" i="32"/>
  <c r="O388" i="32"/>
  <c r="N388" i="32"/>
  <c r="M388" i="32"/>
  <c r="L388" i="32"/>
  <c r="K388" i="32"/>
  <c r="J388" i="32"/>
  <c r="I388" i="32"/>
  <c r="H388" i="32"/>
  <c r="CC387" i="32"/>
  <c r="CC386" i="32"/>
  <c r="CC385" i="32"/>
  <c r="CC384" i="32"/>
  <c r="CC383" i="32"/>
  <c r="CC382" i="32"/>
  <c r="CC381" i="32"/>
  <c r="CC380" i="32"/>
  <c r="CC379" i="32"/>
  <c r="CC378" i="32"/>
  <c r="CC377" i="32"/>
  <c r="CC376" i="32"/>
  <c r="CC375" i="32"/>
  <c r="CC374" i="32"/>
  <c r="CC373" i="32"/>
  <c r="CC372" i="32"/>
  <c r="CC371" i="32"/>
  <c r="CC370" i="32"/>
  <c r="CC369" i="32"/>
  <c r="CC368" i="32"/>
  <c r="CC367" i="32"/>
  <c r="CC366" i="32"/>
  <c r="CC365" i="32"/>
  <c r="CC364" i="32"/>
  <c r="CC363" i="32"/>
  <c r="CC362" i="32"/>
  <c r="CC361" i="32"/>
  <c r="CC360" i="32"/>
  <c r="CC359" i="32"/>
  <c r="CC358" i="32"/>
  <c r="CC357" i="32"/>
  <c r="CC356" i="32"/>
  <c r="CC355" i="32"/>
  <c r="CC354" i="32"/>
  <c r="CC353" i="32"/>
  <c r="CC352" i="32"/>
  <c r="CC351" i="32"/>
  <c r="CC350" i="32"/>
  <c r="CC349" i="32"/>
  <c r="CC348" i="32"/>
  <c r="CC347" i="32"/>
  <c r="CC346" i="32"/>
  <c r="CC345" i="32"/>
  <c r="CC344" i="32"/>
  <c r="CC343" i="32"/>
  <c r="CC342" i="32"/>
  <c r="CC341" i="32"/>
  <c r="CC340" i="32"/>
  <c r="CC388" i="32" s="1"/>
  <c r="CC339" i="32"/>
  <c r="CB338" i="32"/>
  <c r="CA338" i="32"/>
  <c r="BZ338" i="32"/>
  <c r="BY338" i="32"/>
  <c r="BX338" i="32"/>
  <c r="BW338" i="32"/>
  <c r="BV338" i="32"/>
  <c r="BU338" i="32"/>
  <c r="BT338" i="32"/>
  <c r="BS338" i="32"/>
  <c r="BR338" i="32"/>
  <c r="BQ338" i="32"/>
  <c r="BP338" i="32"/>
  <c r="BO338" i="32"/>
  <c r="BN338" i="32"/>
  <c r="BM338" i="32"/>
  <c r="BL338" i="32"/>
  <c r="BK338" i="32"/>
  <c r="BJ338" i="32"/>
  <c r="BI338" i="32"/>
  <c r="BH338" i="32"/>
  <c r="BG338" i="32"/>
  <c r="BF338" i="32"/>
  <c r="BE338" i="32"/>
  <c r="BD338" i="32"/>
  <c r="BC338" i="32"/>
  <c r="BB338" i="32"/>
  <c r="BA338" i="32"/>
  <c r="AZ338" i="32"/>
  <c r="AY338" i="32"/>
  <c r="AX338" i="32"/>
  <c r="AW338" i="32"/>
  <c r="AV338" i="32"/>
  <c r="AU338" i="32"/>
  <c r="AT338" i="32"/>
  <c r="AS338" i="32"/>
  <c r="AR338" i="32"/>
  <c r="AQ338" i="32"/>
  <c r="AP338" i="32"/>
  <c r="AO338" i="32"/>
  <c r="AN338" i="32"/>
  <c r="AM338" i="32"/>
  <c r="AL338" i="32"/>
  <c r="AK338" i="32"/>
  <c r="AJ338" i="32"/>
  <c r="AI338" i="32"/>
  <c r="AH338" i="32"/>
  <c r="AG338" i="32"/>
  <c r="AF338" i="32"/>
  <c r="AE338" i="32"/>
  <c r="AD338" i="32"/>
  <c r="AC338" i="32"/>
  <c r="AB338" i="32"/>
  <c r="AA338" i="32"/>
  <c r="Z338" i="32"/>
  <c r="Y338" i="32"/>
  <c r="X338" i="32"/>
  <c r="W338" i="32"/>
  <c r="V338" i="32"/>
  <c r="U338" i="32"/>
  <c r="T338" i="32"/>
  <c r="S338" i="32"/>
  <c r="R338" i="32"/>
  <c r="Q338" i="32"/>
  <c r="P338" i="32"/>
  <c r="O338" i="32"/>
  <c r="N338" i="32"/>
  <c r="M338" i="32"/>
  <c r="L338" i="32"/>
  <c r="K338" i="32"/>
  <c r="J338" i="32"/>
  <c r="I338" i="32"/>
  <c r="H338" i="32"/>
  <c r="CC337" i="32"/>
  <c r="CC336" i="32"/>
  <c r="CC335" i="32"/>
  <c r="CC334" i="32"/>
  <c r="CC333" i="32"/>
  <c r="CC332" i="32"/>
  <c r="CC331" i="32"/>
  <c r="CC330" i="32"/>
  <c r="CC329" i="32"/>
  <c r="CC328" i="32"/>
  <c r="CC327" i="32"/>
  <c r="CC326" i="32"/>
  <c r="CC325" i="32"/>
  <c r="CC338" i="32" s="1"/>
  <c r="CB324" i="32"/>
  <c r="CA324" i="32"/>
  <c r="BZ324" i="32"/>
  <c r="BY324" i="32"/>
  <c r="BX324" i="32"/>
  <c r="BW324" i="32"/>
  <c r="BV324" i="32"/>
  <c r="BU324" i="32"/>
  <c r="BT324" i="32"/>
  <c r="BS324" i="32"/>
  <c r="BR324" i="32"/>
  <c r="BQ324" i="32"/>
  <c r="BP324" i="32"/>
  <c r="BO324" i="32"/>
  <c r="BN324" i="32"/>
  <c r="BM324" i="32"/>
  <c r="BL324" i="32"/>
  <c r="BK324" i="32"/>
  <c r="BJ324" i="32"/>
  <c r="BI324" i="32"/>
  <c r="BH324" i="32"/>
  <c r="BG324" i="32"/>
  <c r="BF324" i="32"/>
  <c r="BE324" i="32"/>
  <c r="BD324" i="32"/>
  <c r="BC324" i="32"/>
  <c r="BB324" i="32"/>
  <c r="BA324" i="32"/>
  <c r="AZ324" i="32"/>
  <c r="AY324" i="32"/>
  <c r="AX324" i="32"/>
  <c r="AW324" i="32"/>
  <c r="AV324" i="32"/>
  <c r="AU324" i="32"/>
  <c r="AT324" i="32"/>
  <c r="AS324" i="32"/>
  <c r="AR324" i="32"/>
  <c r="AQ324" i="32"/>
  <c r="AP324" i="32"/>
  <c r="AO324" i="32"/>
  <c r="AN324" i="32"/>
  <c r="AM324" i="32"/>
  <c r="AL324" i="32"/>
  <c r="AK324" i="32"/>
  <c r="AJ324" i="32"/>
  <c r="AI324" i="32"/>
  <c r="AH324" i="32"/>
  <c r="AG324" i="32"/>
  <c r="AF324" i="32"/>
  <c r="AE324" i="32"/>
  <c r="AD324" i="32"/>
  <c r="AC324" i="32"/>
  <c r="AB324" i="32"/>
  <c r="AA324" i="32"/>
  <c r="Z324" i="32"/>
  <c r="Y324" i="32"/>
  <c r="X324" i="32"/>
  <c r="W324" i="32"/>
  <c r="V324" i="32"/>
  <c r="U324" i="32"/>
  <c r="T324" i="32"/>
  <c r="S324" i="32"/>
  <c r="R324" i="32"/>
  <c r="Q324" i="32"/>
  <c r="P324" i="32"/>
  <c r="O324" i="32"/>
  <c r="N324" i="32"/>
  <c r="M324" i="32"/>
  <c r="L324" i="32"/>
  <c r="K324" i="32"/>
  <c r="J324" i="32"/>
  <c r="I324" i="32"/>
  <c r="H324" i="32"/>
  <c r="CC323" i="32"/>
  <c r="CC322" i="32"/>
  <c r="CC321" i="32"/>
  <c r="CC320" i="32"/>
  <c r="CC319" i="32"/>
  <c r="CC324" i="32" s="1"/>
  <c r="CB318" i="32"/>
  <c r="CA318" i="32"/>
  <c r="BZ318" i="32"/>
  <c r="BY318" i="32"/>
  <c r="BX318" i="32"/>
  <c r="BW318" i="32"/>
  <c r="BV318" i="32"/>
  <c r="BU318" i="32"/>
  <c r="BT318" i="32"/>
  <c r="BS318" i="32"/>
  <c r="BR318" i="32"/>
  <c r="BQ318" i="32"/>
  <c r="BP318" i="32"/>
  <c r="BO318" i="32"/>
  <c r="BN318" i="32"/>
  <c r="BM318" i="32"/>
  <c r="BL318" i="32"/>
  <c r="BK318" i="32"/>
  <c r="BJ318" i="32"/>
  <c r="BI318" i="32"/>
  <c r="BH318" i="32"/>
  <c r="BG318" i="32"/>
  <c r="BF318" i="32"/>
  <c r="BE318" i="32"/>
  <c r="BD318" i="32"/>
  <c r="BC318" i="32"/>
  <c r="BB318" i="32"/>
  <c r="BA318" i="32"/>
  <c r="AZ318" i="32"/>
  <c r="AY318" i="32"/>
  <c r="AX318" i="32"/>
  <c r="AW318" i="32"/>
  <c r="AV318" i="32"/>
  <c r="AU318" i="32"/>
  <c r="AT318" i="32"/>
  <c r="AS318" i="32"/>
  <c r="AR318" i="32"/>
  <c r="AQ318" i="32"/>
  <c r="AP318" i="32"/>
  <c r="AO318" i="32"/>
  <c r="AN318" i="32"/>
  <c r="AM318" i="32"/>
  <c r="AL318" i="32"/>
  <c r="AK318" i="32"/>
  <c r="AJ318" i="32"/>
  <c r="AI318" i="32"/>
  <c r="AH318" i="32"/>
  <c r="AG318" i="32"/>
  <c r="AF318" i="32"/>
  <c r="AE318" i="32"/>
  <c r="AD318" i="32"/>
  <c r="AC318" i="32"/>
  <c r="AB318" i="32"/>
  <c r="AA318" i="32"/>
  <c r="Z318" i="32"/>
  <c r="Y318" i="32"/>
  <c r="X318" i="32"/>
  <c r="W318" i="32"/>
  <c r="V318" i="32"/>
  <c r="U318" i="32"/>
  <c r="T318" i="32"/>
  <c r="S318" i="32"/>
  <c r="R318" i="32"/>
  <c r="Q318" i="32"/>
  <c r="P318" i="32"/>
  <c r="O318" i="32"/>
  <c r="N318" i="32"/>
  <c r="M318" i="32"/>
  <c r="L318" i="32"/>
  <c r="K318" i="32"/>
  <c r="J318" i="32"/>
  <c r="I318" i="32"/>
  <c r="H318" i="32"/>
  <c r="CC317" i="32"/>
  <c r="CC316" i="32"/>
  <c r="CC315" i="32"/>
  <c r="CC314" i="32"/>
  <c r="CC313" i="32"/>
  <c r="CC312" i="32"/>
  <c r="CC311" i="32"/>
  <c r="CC310" i="32"/>
  <c r="CC309" i="32"/>
  <c r="CC308" i="32"/>
  <c r="CC307" i="32"/>
  <c r="CC306" i="32"/>
  <c r="CC305" i="32"/>
  <c r="CC304" i="32"/>
  <c r="CC303" i="32"/>
  <c r="CC302" i="32"/>
  <c r="CC301" i="32"/>
  <c r="CC300" i="32"/>
  <c r="CC299" i="32"/>
  <c r="CC298" i="32"/>
  <c r="CC297" i="32"/>
  <c r="CC296" i="32"/>
  <c r="CC295" i="32"/>
  <c r="CC294" i="32"/>
  <c r="CC293" i="32"/>
  <c r="CC292" i="32"/>
  <c r="CC291" i="32"/>
  <c r="CC290" i="32"/>
  <c r="CC289" i="32"/>
  <c r="CC288" i="32"/>
  <c r="CC287" i="32"/>
  <c r="CC286" i="32"/>
  <c r="CC285" i="32"/>
  <c r="CC284" i="32"/>
  <c r="CC283" i="32"/>
  <c r="CC318" i="32" s="1"/>
  <c r="CC282" i="32"/>
  <c r="CC281" i="32"/>
  <c r="CC280" i="32"/>
  <c r="CC279" i="32"/>
  <c r="CC278" i="32"/>
  <c r="CC277" i="32"/>
  <c r="CB276" i="32"/>
  <c r="CA276" i="32"/>
  <c r="BZ276" i="32"/>
  <c r="BY276" i="32"/>
  <c r="BX276" i="32"/>
  <c r="BW276" i="32"/>
  <c r="BV276" i="32"/>
  <c r="BU276" i="32"/>
  <c r="BT276" i="32"/>
  <c r="BS276" i="32"/>
  <c r="BR276" i="32"/>
  <c r="BQ276" i="32"/>
  <c r="BP276" i="32"/>
  <c r="BO276" i="32"/>
  <c r="BN276" i="32"/>
  <c r="BM276" i="32"/>
  <c r="BL276" i="32"/>
  <c r="BK276" i="32"/>
  <c r="BJ276" i="32"/>
  <c r="BI276" i="32"/>
  <c r="BH276" i="32"/>
  <c r="BG276" i="32"/>
  <c r="BF276" i="32"/>
  <c r="BE276" i="32"/>
  <c r="BD276" i="32"/>
  <c r="BC276" i="32"/>
  <c r="BB276" i="32"/>
  <c r="BA276" i="32"/>
  <c r="AZ276" i="32"/>
  <c r="AY276" i="32"/>
  <c r="AX276" i="32"/>
  <c r="AW276" i="32"/>
  <c r="AV276" i="32"/>
  <c r="AU276" i="32"/>
  <c r="AT276" i="32"/>
  <c r="AS276" i="32"/>
  <c r="AR276" i="32"/>
  <c r="AQ276" i="32"/>
  <c r="AP276" i="32"/>
  <c r="AO276" i="32"/>
  <c r="AN276" i="32"/>
  <c r="AM276" i="32"/>
  <c r="AL276" i="32"/>
  <c r="AK276" i="32"/>
  <c r="AJ276" i="32"/>
  <c r="AI276" i="32"/>
  <c r="AH276" i="32"/>
  <c r="AG276" i="32"/>
  <c r="AF276" i="32"/>
  <c r="AE276" i="32"/>
  <c r="AD276" i="32"/>
  <c r="AC276" i="32"/>
  <c r="AB276" i="32"/>
  <c r="AA276" i="32"/>
  <c r="Z276" i="32"/>
  <c r="Y276" i="32"/>
  <c r="X276" i="32"/>
  <c r="W276" i="32"/>
  <c r="V276" i="32"/>
  <c r="U276" i="32"/>
  <c r="T276" i="32"/>
  <c r="S276" i="32"/>
  <c r="R276" i="32"/>
  <c r="Q276" i="32"/>
  <c r="P276" i="32"/>
  <c r="O276" i="32"/>
  <c r="N276" i="32"/>
  <c r="M276" i="32"/>
  <c r="L276" i="32"/>
  <c r="K276" i="32"/>
  <c r="J276" i="32"/>
  <c r="I276" i="32"/>
  <c r="H276" i="32"/>
  <c r="CC275" i="32"/>
  <c r="CC274" i="32"/>
  <c r="CC273" i="32"/>
  <c r="CC272" i="32"/>
  <c r="CC271" i="32"/>
  <c r="CC270" i="32"/>
  <c r="CC269" i="32"/>
  <c r="CC268" i="32"/>
  <c r="CC267" i="32"/>
  <c r="CC266" i="32"/>
  <c r="CC265" i="32"/>
  <c r="CC264" i="32"/>
  <c r="CC263" i="32"/>
  <c r="CC262" i="32"/>
  <c r="CC261" i="32"/>
  <c r="CC260" i="32"/>
  <c r="CC259" i="32"/>
  <c r="CC258" i="32"/>
  <c r="CC257" i="32"/>
  <c r="CC254" i="32"/>
  <c r="CC253" i="32"/>
  <c r="CC252" i="32"/>
  <c r="CC251" i="32"/>
  <c r="CC250" i="32"/>
  <c r="CC249" i="32"/>
  <c r="CC248" i="32"/>
  <c r="CC247" i="32"/>
  <c r="CC246" i="32"/>
  <c r="CC276" i="32" s="1"/>
  <c r="CB245" i="32"/>
  <c r="CA245" i="32"/>
  <c r="BZ245" i="32"/>
  <c r="BY245" i="32"/>
  <c r="BX245" i="32"/>
  <c r="BW245" i="32"/>
  <c r="BV245" i="32"/>
  <c r="BU245" i="32"/>
  <c r="BT245" i="32"/>
  <c r="BS245" i="32"/>
  <c r="BR245" i="32"/>
  <c r="BQ245" i="32"/>
  <c r="BP245" i="32"/>
  <c r="BO245" i="32"/>
  <c r="BN245" i="32"/>
  <c r="BM245" i="32"/>
  <c r="BL245" i="32"/>
  <c r="BK245" i="32"/>
  <c r="BJ245" i="32"/>
  <c r="BI245" i="32"/>
  <c r="BH245" i="32"/>
  <c r="BG245" i="32"/>
  <c r="BF245" i="32"/>
  <c r="BE245" i="32"/>
  <c r="BD245" i="32"/>
  <c r="BC245" i="32"/>
  <c r="BB245" i="32"/>
  <c r="BA245" i="32"/>
  <c r="AZ245" i="32"/>
  <c r="AY245" i="32"/>
  <c r="AX245" i="32"/>
  <c r="AW245" i="32"/>
  <c r="AV245" i="32"/>
  <c r="AU245" i="32"/>
  <c r="AT245" i="32"/>
  <c r="AS245" i="32"/>
  <c r="AR245" i="32"/>
  <c r="AQ245" i="32"/>
  <c r="AP245" i="32"/>
  <c r="AO245" i="32"/>
  <c r="AN245" i="32"/>
  <c r="AM245" i="32"/>
  <c r="AL245" i="32"/>
  <c r="AK245" i="32"/>
  <c r="AJ245" i="32"/>
  <c r="AI245" i="32"/>
  <c r="AH245" i="32"/>
  <c r="AG245" i="32"/>
  <c r="AF245" i="32"/>
  <c r="AE245" i="32"/>
  <c r="AD245" i="32"/>
  <c r="AC245" i="32"/>
  <c r="AB245" i="32"/>
  <c r="AA245" i="32"/>
  <c r="Z245" i="32"/>
  <c r="Y245" i="32"/>
  <c r="X245" i="32"/>
  <c r="W245" i="32"/>
  <c r="V245" i="32"/>
  <c r="U245" i="32"/>
  <c r="T245" i="32"/>
  <c r="S245" i="32"/>
  <c r="R245" i="32"/>
  <c r="Q245" i="32"/>
  <c r="P245" i="32"/>
  <c r="O245" i="32"/>
  <c r="N245" i="32"/>
  <c r="M245" i="32"/>
  <c r="L245" i="32"/>
  <c r="K245" i="32"/>
  <c r="J245" i="32"/>
  <c r="I245" i="32"/>
  <c r="H245" i="32"/>
  <c r="CC244" i="32"/>
  <c r="CC243" i="32"/>
  <c r="CC242" i="32"/>
  <c r="CC241" i="32"/>
  <c r="CC240" i="32"/>
  <c r="CC239" i="32"/>
  <c r="CC238" i="32"/>
  <c r="CC237" i="32"/>
  <c r="CC236" i="32"/>
  <c r="CC235" i="32"/>
  <c r="CC234" i="32"/>
  <c r="CC233" i="32"/>
  <c r="CC232" i="32"/>
  <c r="CC231" i="32"/>
  <c r="CC230" i="32"/>
  <c r="CC229" i="32"/>
  <c r="CC228" i="32"/>
  <c r="CC227" i="32"/>
  <c r="CC226" i="32"/>
  <c r="CC225" i="32"/>
  <c r="CC224" i="32"/>
  <c r="CC223" i="32"/>
  <c r="CC222" i="32"/>
  <c r="CC221" i="32"/>
  <c r="CC220" i="32"/>
  <c r="CC219" i="32"/>
  <c r="CC245" i="32" s="1"/>
  <c r="CB218" i="32"/>
  <c r="CA218" i="32"/>
  <c r="BZ218" i="32"/>
  <c r="BY218" i="32"/>
  <c r="BX218" i="32"/>
  <c r="BW218" i="32"/>
  <c r="BV218" i="32"/>
  <c r="BU218" i="32"/>
  <c r="BT218" i="32"/>
  <c r="BS218" i="32"/>
  <c r="BR218" i="32"/>
  <c r="BQ218" i="32"/>
  <c r="BP218" i="32"/>
  <c r="BO218" i="32"/>
  <c r="BN218" i="32"/>
  <c r="BM218" i="32"/>
  <c r="BL218" i="32"/>
  <c r="BK218" i="32"/>
  <c r="BJ218" i="32"/>
  <c r="BI218" i="32"/>
  <c r="BH218" i="32"/>
  <c r="BG218" i="32"/>
  <c r="BF218" i="32"/>
  <c r="BE218" i="32"/>
  <c r="BD218" i="32"/>
  <c r="BC218" i="32"/>
  <c r="BB218" i="32"/>
  <c r="BA218" i="32"/>
  <c r="AZ218" i="32"/>
  <c r="AY218" i="32"/>
  <c r="AX218" i="32"/>
  <c r="AW218" i="32"/>
  <c r="AV218" i="32"/>
  <c r="AU218" i="32"/>
  <c r="AT218" i="32"/>
  <c r="AS218" i="32"/>
  <c r="AR218" i="32"/>
  <c r="AQ218" i="32"/>
  <c r="AP218" i="32"/>
  <c r="AO218" i="32"/>
  <c r="AN218" i="32"/>
  <c r="AM218" i="32"/>
  <c r="AL218" i="32"/>
  <c r="AK218" i="32"/>
  <c r="AJ218" i="32"/>
  <c r="AI218" i="32"/>
  <c r="AH218" i="32"/>
  <c r="AG218" i="32"/>
  <c r="AF218" i="32"/>
  <c r="AE218" i="32"/>
  <c r="AD218" i="32"/>
  <c r="AC218" i="32"/>
  <c r="AB218" i="32"/>
  <c r="AA218" i="32"/>
  <c r="Z218" i="32"/>
  <c r="Y218" i="32"/>
  <c r="X218" i="32"/>
  <c r="W218" i="32"/>
  <c r="V218" i="32"/>
  <c r="U218" i="32"/>
  <c r="T218" i="32"/>
  <c r="S218" i="32"/>
  <c r="R218" i="32"/>
  <c r="Q218" i="32"/>
  <c r="P218" i="32"/>
  <c r="O218" i="32"/>
  <c r="N218" i="32"/>
  <c r="M218" i="32"/>
  <c r="L218" i="32"/>
  <c r="K218" i="32"/>
  <c r="J218" i="32"/>
  <c r="I218" i="32"/>
  <c r="H218" i="32"/>
  <c r="CC217" i="32"/>
  <c r="CC216" i="32"/>
  <c r="CC215" i="32"/>
  <c r="CC214" i="32"/>
  <c r="CC213" i="32"/>
  <c r="CC212" i="32"/>
  <c r="CC218" i="32" s="1"/>
  <c r="CB211" i="32"/>
  <c r="CA211" i="32"/>
  <c r="BZ211" i="32"/>
  <c r="BY211" i="32"/>
  <c r="BX211" i="32"/>
  <c r="BW211" i="32"/>
  <c r="BV211" i="32"/>
  <c r="BU211" i="32"/>
  <c r="BT211" i="32"/>
  <c r="BS211" i="32"/>
  <c r="BR211" i="32"/>
  <c r="BQ211" i="32"/>
  <c r="BP211" i="32"/>
  <c r="BO211" i="32"/>
  <c r="BN211" i="32"/>
  <c r="BM211" i="32"/>
  <c r="BL211" i="32"/>
  <c r="BK211" i="32"/>
  <c r="BJ211" i="32"/>
  <c r="BI211" i="32"/>
  <c r="BH211" i="32"/>
  <c r="BG211" i="32"/>
  <c r="BF211" i="32"/>
  <c r="BE211" i="32"/>
  <c r="BD211" i="32"/>
  <c r="BC211" i="32"/>
  <c r="BB211" i="32"/>
  <c r="BA211" i="32"/>
  <c r="AZ211" i="32"/>
  <c r="AY211" i="32"/>
  <c r="AX211" i="32"/>
  <c r="AW211" i="32"/>
  <c r="AV211" i="32"/>
  <c r="AU211" i="32"/>
  <c r="AT211" i="32"/>
  <c r="AS211" i="32"/>
  <c r="AR211" i="32"/>
  <c r="AQ211" i="32"/>
  <c r="AP211" i="32"/>
  <c r="AO211" i="32"/>
  <c r="AN211" i="32"/>
  <c r="AM211" i="32"/>
  <c r="AL211" i="32"/>
  <c r="AK211" i="32"/>
  <c r="AJ211" i="32"/>
  <c r="AI211" i="32"/>
  <c r="AH211" i="32"/>
  <c r="AG211" i="32"/>
  <c r="AF211" i="32"/>
  <c r="AE211" i="32"/>
  <c r="AD211" i="32"/>
  <c r="AC211" i="32"/>
  <c r="AB211" i="32"/>
  <c r="AA211" i="32"/>
  <c r="Z211" i="32"/>
  <c r="Y211" i="32"/>
  <c r="X211" i="32"/>
  <c r="W211" i="32"/>
  <c r="V211" i="32"/>
  <c r="U211" i="32"/>
  <c r="T211" i="32"/>
  <c r="S211" i="32"/>
  <c r="R211" i="32"/>
  <c r="Q211" i="32"/>
  <c r="P211" i="32"/>
  <c r="O211" i="32"/>
  <c r="N211" i="32"/>
  <c r="M211" i="32"/>
  <c r="L211" i="32"/>
  <c r="K211" i="32"/>
  <c r="J211" i="32"/>
  <c r="I211" i="32"/>
  <c r="H211" i="32"/>
  <c r="CC210" i="32"/>
  <c r="CC209" i="32"/>
  <c r="CC208" i="32"/>
  <c r="CC207" i="32"/>
  <c r="CC206" i="32"/>
  <c r="CC205" i="32"/>
  <c r="CC204" i="32"/>
  <c r="CC203" i="32"/>
  <c r="CC202" i="32"/>
  <c r="CC201" i="32"/>
  <c r="CC200" i="32"/>
  <c r="CC199" i="32"/>
  <c r="CC198" i="32"/>
  <c r="CC197" i="32"/>
  <c r="CC196" i="32"/>
  <c r="CC195" i="32"/>
  <c r="CC194" i="32"/>
  <c r="CC193" i="32"/>
  <c r="CC192" i="32"/>
  <c r="CC191" i="32"/>
  <c r="CC190" i="32"/>
  <c r="CC211" i="32" s="1"/>
  <c r="CC189" i="32"/>
  <c r="CB189" i="32"/>
  <c r="CA189" i="32"/>
  <c r="BZ189" i="32"/>
  <c r="BY189" i="32"/>
  <c r="BX189" i="32"/>
  <c r="BW189" i="32"/>
  <c r="BV189" i="32"/>
  <c r="BU189" i="32"/>
  <c r="BT189" i="32"/>
  <c r="BS189" i="32"/>
  <c r="BR189" i="32"/>
  <c r="BQ189" i="32"/>
  <c r="BP189" i="32"/>
  <c r="BO189" i="32"/>
  <c r="BN189" i="32"/>
  <c r="BM189" i="32"/>
  <c r="BL189" i="32"/>
  <c r="BK189" i="32"/>
  <c r="BJ189" i="32"/>
  <c r="BI189" i="32"/>
  <c r="BH189" i="32"/>
  <c r="BG189" i="32"/>
  <c r="BF189" i="32"/>
  <c r="BE189" i="32"/>
  <c r="BD189" i="32"/>
  <c r="BC189" i="32"/>
  <c r="BB189" i="32"/>
  <c r="BA189" i="32"/>
  <c r="AZ189" i="32"/>
  <c r="AY189" i="32"/>
  <c r="AX189" i="32"/>
  <c r="AW189" i="32"/>
  <c r="AV189" i="32"/>
  <c r="AU189" i="32"/>
  <c r="AT189" i="32"/>
  <c r="AS189" i="32"/>
  <c r="AR189" i="32"/>
  <c r="AQ189" i="32"/>
  <c r="AP189" i="32"/>
  <c r="AO189" i="32"/>
  <c r="AN189" i="32"/>
  <c r="AM189" i="32"/>
  <c r="AL189" i="32"/>
  <c r="AK189" i="32"/>
  <c r="AJ189" i="32"/>
  <c r="AI189" i="32"/>
  <c r="AH189" i="32"/>
  <c r="AG189" i="32"/>
  <c r="AF189" i="32"/>
  <c r="AE189" i="32"/>
  <c r="AD189" i="32"/>
  <c r="AC189" i="32"/>
  <c r="AB189" i="32"/>
  <c r="AA189" i="32"/>
  <c r="Z189" i="32"/>
  <c r="Y189" i="32"/>
  <c r="X189" i="32"/>
  <c r="W189" i="32"/>
  <c r="V189" i="32"/>
  <c r="U189" i="32"/>
  <c r="T189" i="32"/>
  <c r="S189" i="32"/>
  <c r="R189" i="32"/>
  <c r="Q189" i="32"/>
  <c r="P189" i="32"/>
  <c r="O189" i="32"/>
  <c r="N189" i="32"/>
  <c r="M189" i="32"/>
  <c r="L189" i="32"/>
  <c r="K189" i="32"/>
  <c r="J189" i="32"/>
  <c r="I189" i="32"/>
  <c r="H189" i="32"/>
  <c r="CC188" i="32"/>
  <c r="CB187" i="32"/>
  <c r="CA187" i="32"/>
  <c r="BZ187" i="32"/>
  <c r="BY187" i="32"/>
  <c r="BX187" i="32"/>
  <c r="BW187" i="32"/>
  <c r="BV187" i="32"/>
  <c r="BU187" i="32"/>
  <c r="BT187" i="32"/>
  <c r="BS187" i="32"/>
  <c r="BR187" i="32"/>
  <c r="BQ187" i="32"/>
  <c r="BP187" i="32"/>
  <c r="BO187" i="32"/>
  <c r="BN187" i="32"/>
  <c r="BM187" i="32"/>
  <c r="BL187" i="32"/>
  <c r="BK187" i="32"/>
  <c r="BJ187" i="32"/>
  <c r="BI187" i="32"/>
  <c r="BH187" i="32"/>
  <c r="BG187" i="32"/>
  <c r="BF187" i="32"/>
  <c r="BE187" i="32"/>
  <c r="BD187" i="32"/>
  <c r="BC187" i="32"/>
  <c r="BB187" i="32"/>
  <c r="BA187" i="32"/>
  <c r="AZ187" i="32"/>
  <c r="AY187" i="32"/>
  <c r="AX187" i="32"/>
  <c r="AW187" i="32"/>
  <c r="AV187" i="32"/>
  <c r="AU187" i="32"/>
  <c r="AT187" i="32"/>
  <c r="AS187" i="32"/>
  <c r="AR187" i="32"/>
  <c r="AQ187" i="32"/>
  <c r="AP187" i="32"/>
  <c r="AO187" i="32"/>
  <c r="AN187" i="32"/>
  <c r="AM187" i="32"/>
  <c r="AL187" i="32"/>
  <c r="AK187" i="32"/>
  <c r="AJ187" i="32"/>
  <c r="AI187" i="32"/>
  <c r="AH187" i="32"/>
  <c r="AG187" i="32"/>
  <c r="AF187" i="32"/>
  <c r="AE187" i="32"/>
  <c r="AD187" i="32"/>
  <c r="AC187" i="32"/>
  <c r="AB187" i="32"/>
  <c r="AA187" i="32"/>
  <c r="Z187" i="32"/>
  <c r="Y187" i="32"/>
  <c r="X187" i="32"/>
  <c r="W187" i="32"/>
  <c r="V187" i="32"/>
  <c r="U187" i="32"/>
  <c r="T187" i="32"/>
  <c r="S187" i="32"/>
  <c r="R187" i="32"/>
  <c r="Q187" i="32"/>
  <c r="P187" i="32"/>
  <c r="O187" i="32"/>
  <c r="N187" i="32"/>
  <c r="M187" i="32"/>
  <c r="L187" i="32"/>
  <c r="K187" i="32"/>
  <c r="J187" i="32"/>
  <c r="I187" i="32"/>
  <c r="H187" i="32"/>
  <c r="CC186" i="32"/>
  <c r="CC187" i="32" s="1"/>
  <c r="CB185" i="32"/>
  <c r="CA185" i="32"/>
  <c r="BZ185" i="32"/>
  <c r="BY185" i="32"/>
  <c r="BX185" i="32"/>
  <c r="BW185" i="32"/>
  <c r="BV185" i="32"/>
  <c r="BU185" i="32"/>
  <c r="BT185" i="32"/>
  <c r="BS185" i="32"/>
  <c r="BR185" i="32"/>
  <c r="BQ185" i="32"/>
  <c r="BP185" i="32"/>
  <c r="BO185" i="32"/>
  <c r="BN185" i="32"/>
  <c r="BM185" i="32"/>
  <c r="BL185" i="32"/>
  <c r="BK185" i="32"/>
  <c r="BJ185" i="32"/>
  <c r="BI185" i="32"/>
  <c r="BH185" i="32"/>
  <c r="BG185" i="32"/>
  <c r="BF185" i="32"/>
  <c r="BE185" i="32"/>
  <c r="BD185" i="32"/>
  <c r="BC185" i="32"/>
  <c r="BB185" i="32"/>
  <c r="BA185" i="32"/>
  <c r="AZ185" i="32"/>
  <c r="AY185" i="32"/>
  <c r="AX185" i="32"/>
  <c r="AW185" i="32"/>
  <c r="AV185" i="32"/>
  <c r="AU185" i="32"/>
  <c r="AT185" i="32"/>
  <c r="AS185" i="32"/>
  <c r="AR185" i="32"/>
  <c r="AQ185" i="32"/>
  <c r="AP185" i="32"/>
  <c r="AO185" i="32"/>
  <c r="AN185" i="32"/>
  <c r="AM185" i="32"/>
  <c r="AL185" i="32"/>
  <c r="AK185" i="32"/>
  <c r="AJ185" i="32"/>
  <c r="AI185" i="32"/>
  <c r="AH185" i="32"/>
  <c r="AG185" i="32"/>
  <c r="AF185" i="32"/>
  <c r="AE185" i="32"/>
  <c r="AD185" i="32"/>
  <c r="AC185" i="32"/>
  <c r="AB185" i="32"/>
  <c r="AA185" i="32"/>
  <c r="Z185" i="32"/>
  <c r="Y185" i="32"/>
  <c r="X185" i="32"/>
  <c r="W185" i="32"/>
  <c r="V185" i="32"/>
  <c r="U185" i="32"/>
  <c r="T185" i="32"/>
  <c r="S185" i="32"/>
  <c r="R185" i="32"/>
  <c r="Q185" i="32"/>
  <c r="P185" i="32"/>
  <c r="O185" i="32"/>
  <c r="N185" i="32"/>
  <c r="M185" i="32"/>
  <c r="L185" i="32"/>
  <c r="K185" i="32"/>
  <c r="J185" i="32"/>
  <c r="I185" i="32"/>
  <c r="H185" i="32"/>
  <c r="CC184" i="32"/>
  <c r="CC183" i="32"/>
  <c r="CC182" i="32"/>
  <c r="CC185" i="32" s="1"/>
  <c r="CC181" i="32"/>
  <c r="CB181" i="32"/>
  <c r="CA181" i="32"/>
  <c r="BZ181" i="32"/>
  <c r="BY181" i="32"/>
  <c r="BX181" i="32"/>
  <c r="BW181" i="32"/>
  <c r="BV181" i="32"/>
  <c r="BU181" i="32"/>
  <c r="BT181" i="32"/>
  <c r="BS181" i="32"/>
  <c r="BR181" i="32"/>
  <c r="BQ181" i="32"/>
  <c r="BP181" i="32"/>
  <c r="BO181" i="32"/>
  <c r="BN181" i="32"/>
  <c r="BM181" i="32"/>
  <c r="BL181" i="32"/>
  <c r="BK181" i="32"/>
  <c r="BJ181" i="32"/>
  <c r="BI181" i="32"/>
  <c r="BH181" i="32"/>
  <c r="BG181" i="32"/>
  <c r="BF181" i="32"/>
  <c r="BE181" i="32"/>
  <c r="BD181" i="32"/>
  <c r="BC181" i="32"/>
  <c r="BB181" i="32"/>
  <c r="BA181" i="32"/>
  <c r="AZ181" i="32"/>
  <c r="AY181" i="32"/>
  <c r="AX181" i="32"/>
  <c r="AW181" i="32"/>
  <c r="AV181" i="32"/>
  <c r="AU181" i="32"/>
  <c r="AT181" i="32"/>
  <c r="AS181" i="32"/>
  <c r="AR181" i="32"/>
  <c r="AQ181" i="32"/>
  <c r="AP181" i="32"/>
  <c r="AO181" i="32"/>
  <c r="AN181" i="32"/>
  <c r="AM181" i="32"/>
  <c r="AL181" i="32"/>
  <c r="AK181" i="32"/>
  <c r="AJ181" i="32"/>
  <c r="AI181" i="32"/>
  <c r="AH181" i="32"/>
  <c r="AG181" i="32"/>
  <c r="AF181" i="32"/>
  <c r="AE181" i="32"/>
  <c r="AD181" i="32"/>
  <c r="AC181" i="32"/>
  <c r="AB181" i="32"/>
  <c r="AA181" i="32"/>
  <c r="Z181" i="32"/>
  <c r="Y181" i="32"/>
  <c r="X181" i="32"/>
  <c r="W181" i="32"/>
  <c r="V181" i="32"/>
  <c r="U181" i="32"/>
  <c r="T181" i="32"/>
  <c r="S181" i="32"/>
  <c r="R181" i="32"/>
  <c r="Q181" i="32"/>
  <c r="P181" i="32"/>
  <c r="O181" i="32"/>
  <c r="N181" i="32"/>
  <c r="M181" i="32"/>
  <c r="L181" i="32"/>
  <c r="K181" i="32"/>
  <c r="J181" i="32"/>
  <c r="I181" i="32"/>
  <c r="H181" i="32"/>
  <c r="CC180" i="32"/>
  <c r="CC178" i="32"/>
  <c r="CB178" i="32"/>
  <c r="CA178" i="32"/>
  <c r="BZ178" i="32"/>
  <c r="BY178" i="32"/>
  <c r="BX178" i="32"/>
  <c r="BW178" i="32"/>
  <c r="BV178" i="32"/>
  <c r="BU178" i="32"/>
  <c r="BT178" i="32"/>
  <c r="BS178" i="32"/>
  <c r="BR178" i="32"/>
  <c r="BQ178" i="32"/>
  <c r="BP178" i="32"/>
  <c r="BO178" i="32"/>
  <c r="BN178" i="32"/>
  <c r="BM178" i="32"/>
  <c r="BL178" i="32"/>
  <c r="BK178" i="32"/>
  <c r="BJ178" i="32"/>
  <c r="BI178" i="32"/>
  <c r="BH178" i="32"/>
  <c r="BG178" i="32"/>
  <c r="BF178" i="32"/>
  <c r="BE178" i="32"/>
  <c r="BD178" i="32"/>
  <c r="BC178" i="32"/>
  <c r="BB178" i="32"/>
  <c r="BA178" i="32"/>
  <c r="AZ178" i="32"/>
  <c r="AY178" i="32"/>
  <c r="AX178" i="32"/>
  <c r="AW178" i="32"/>
  <c r="AV178" i="32"/>
  <c r="AU178" i="32"/>
  <c r="AT178" i="32"/>
  <c r="AS178" i="32"/>
  <c r="AR178" i="32"/>
  <c r="AQ178" i="32"/>
  <c r="AP178" i="32"/>
  <c r="AO178" i="32"/>
  <c r="AN178" i="32"/>
  <c r="AM178" i="32"/>
  <c r="AL178" i="32"/>
  <c r="AK178" i="32"/>
  <c r="AJ178" i="32"/>
  <c r="AI178" i="32"/>
  <c r="AH178" i="32"/>
  <c r="AG178" i="32"/>
  <c r="AF178" i="32"/>
  <c r="AE178" i="32"/>
  <c r="AD178" i="32"/>
  <c r="AC178" i="32"/>
  <c r="AB178" i="32"/>
  <c r="AA178" i="32"/>
  <c r="Z178" i="32"/>
  <c r="Y178" i="32"/>
  <c r="X178" i="32"/>
  <c r="W178" i="32"/>
  <c r="V178" i="32"/>
  <c r="U178" i="32"/>
  <c r="T178" i="32"/>
  <c r="S178" i="32"/>
  <c r="R178" i="32"/>
  <c r="Q178" i="32"/>
  <c r="P178" i="32"/>
  <c r="O178" i="32"/>
  <c r="N178" i="32"/>
  <c r="M178" i="32"/>
  <c r="L178" i="32"/>
  <c r="K178" i="32"/>
  <c r="J178" i="32"/>
  <c r="I178" i="32"/>
  <c r="H178" i="32"/>
  <c r="CC177" i="32"/>
  <c r="CC176" i="32"/>
  <c r="CC175" i="32"/>
  <c r="CC174" i="32"/>
  <c r="CC173" i="32"/>
  <c r="CB172" i="32"/>
  <c r="CB179" i="32" s="1"/>
  <c r="CA172" i="32"/>
  <c r="BZ172" i="32"/>
  <c r="BZ179" i="32" s="1"/>
  <c r="BZ463" i="32" s="1"/>
  <c r="BZ464" i="32" s="1"/>
  <c r="BY172" i="32"/>
  <c r="BX172" i="32"/>
  <c r="BX179" i="32" s="1"/>
  <c r="BX463" i="32" s="1"/>
  <c r="BX464" i="32" s="1"/>
  <c r="BW172" i="32"/>
  <c r="BW179" i="32" s="1"/>
  <c r="BV172" i="32"/>
  <c r="BV179" i="32" s="1"/>
  <c r="BV463" i="32" s="1"/>
  <c r="BV464" i="32" s="1"/>
  <c r="BU172" i="32"/>
  <c r="BU179" i="32" s="1"/>
  <c r="BT172" i="32"/>
  <c r="BS172" i="32"/>
  <c r="BR172" i="32"/>
  <c r="BR179" i="32" s="1"/>
  <c r="BR463" i="32" s="1"/>
  <c r="BR464" i="32" s="1"/>
  <c r="BQ172" i="32"/>
  <c r="BQ179" i="32" s="1"/>
  <c r="BQ463" i="32" s="1"/>
  <c r="BQ464" i="32" s="1"/>
  <c r="BP172" i="32"/>
  <c r="BP179" i="32" s="1"/>
  <c r="BO172" i="32"/>
  <c r="BN172" i="32"/>
  <c r="BN179" i="32" s="1"/>
  <c r="BN463" i="32" s="1"/>
  <c r="BN464" i="32" s="1"/>
  <c r="BM172" i="32"/>
  <c r="BL172" i="32"/>
  <c r="BL179" i="32" s="1"/>
  <c r="BL463" i="32" s="1"/>
  <c r="BL464" i="32" s="1"/>
  <c r="BK172" i="32"/>
  <c r="BK179" i="32" s="1"/>
  <c r="BJ172" i="32"/>
  <c r="BJ179" i="32" s="1"/>
  <c r="BJ463" i="32" s="1"/>
  <c r="BJ464" i="32" s="1"/>
  <c r="BI172" i="32"/>
  <c r="BI179" i="32" s="1"/>
  <c r="BH172" i="32"/>
  <c r="BG172" i="32"/>
  <c r="BF172" i="32"/>
  <c r="BF179" i="32" s="1"/>
  <c r="BF463" i="32" s="1"/>
  <c r="BF464" i="32" s="1"/>
  <c r="BE172" i="32"/>
  <c r="BE179" i="32" s="1"/>
  <c r="BE463" i="32" s="1"/>
  <c r="BE464" i="32" s="1"/>
  <c r="BD172" i="32"/>
  <c r="BD179" i="32" s="1"/>
  <c r="BC172" i="32"/>
  <c r="BB172" i="32"/>
  <c r="BB179" i="32" s="1"/>
  <c r="BB463" i="32" s="1"/>
  <c r="BB464" i="32" s="1"/>
  <c r="BA172" i="32"/>
  <c r="AZ172" i="32"/>
  <c r="AZ179" i="32" s="1"/>
  <c r="AZ463" i="32" s="1"/>
  <c r="AZ464" i="32" s="1"/>
  <c r="AY172" i="32"/>
  <c r="AY179" i="32" s="1"/>
  <c r="AX172" i="32"/>
  <c r="AX179" i="32" s="1"/>
  <c r="AX463" i="32" s="1"/>
  <c r="AX464" i="32" s="1"/>
  <c r="AW172" i="32"/>
  <c r="AW179" i="32" s="1"/>
  <c r="AV172" i="32"/>
  <c r="AU172" i="32"/>
  <c r="AT172" i="32"/>
  <c r="AT179" i="32" s="1"/>
  <c r="AT463" i="32" s="1"/>
  <c r="AT464" i="32" s="1"/>
  <c r="AS172" i="32"/>
  <c r="AS179" i="32" s="1"/>
  <c r="AS463" i="32" s="1"/>
  <c r="AS464" i="32" s="1"/>
  <c r="AR172" i="32"/>
  <c r="AR179" i="32" s="1"/>
  <c r="AQ172" i="32"/>
  <c r="AP172" i="32"/>
  <c r="AP179" i="32" s="1"/>
  <c r="AP463" i="32" s="1"/>
  <c r="AP464" i="32" s="1"/>
  <c r="AO172" i="32"/>
  <c r="AN172" i="32"/>
  <c r="AN179" i="32" s="1"/>
  <c r="AN463" i="32" s="1"/>
  <c r="AN464" i="32" s="1"/>
  <c r="AM172" i="32"/>
  <c r="AM179" i="32" s="1"/>
  <c r="AL172" i="32"/>
  <c r="AL179" i="32" s="1"/>
  <c r="AL463" i="32" s="1"/>
  <c r="AL464" i="32" s="1"/>
  <c r="AK172" i="32"/>
  <c r="AK179" i="32" s="1"/>
  <c r="AJ172" i="32"/>
  <c r="AI172" i="32"/>
  <c r="AH172" i="32"/>
  <c r="AH179" i="32" s="1"/>
  <c r="AH463" i="32" s="1"/>
  <c r="AH464" i="32" s="1"/>
  <c r="AG172" i="32"/>
  <c r="AG179" i="32" s="1"/>
  <c r="AG463" i="32" s="1"/>
  <c r="AG464" i="32" s="1"/>
  <c r="AF172" i="32"/>
  <c r="AF179" i="32" s="1"/>
  <c r="AE172" i="32"/>
  <c r="AD172" i="32"/>
  <c r="AD179" i="32" s="1"/>
  <c r="AD463" i="32" s="1"/>
  <c r="AD464" i="32" s="1"/>
  <c r="AC172" i="32"/>
  <c r="AB172" i="32"/>
  <c r="AB179" i="32" s="1"/>
  <c r="AB463" i="32" s="1"/>
  <c r="AB464" i="32" s="1"/>
  <c r="AA172" i="32"/>
  <c r="AA179" i="32" s="1"/>
  <c r="Z172" i="32"/>
  <c r="Z179" i="32" s="1"/>
  <c r="Z463" i="32" s="1"/>
  <c r="Z464" i="32" s="1"/>
  <c r="Y172" i="32"/>
  <c r="Y179" i="32" s="1"/>
  <c r="X172" i="32"/>
  <c r="W172" i="32"/>
  <c r="V172" i="32"/>
  <c r="V179" i="32" s="1"/>
  <c r="V463" i="32" s="1"/>
  <c r="V464" i="32" s="1"/>
  <c r="U172" i="32"/>
  <c r="U179" i="32" s="1"/>
  <c r="U463" i="32" s="1"/>
  <c r="U464" i="32" s="1"/>
  <c r="T172" i="32"/>
  <c r="T179" i="32" s="1"/>
  <c r="S172" i="32"/>
  <c r="R172" i="32"/>
  <c r="R179" i="32" s="1"/>
  <c r="R463" i="32" s="1"/>
  <c r="R464" i="32" s="1"/>
  <c r="Q172" i="32"/>
  <c r="P172" i="32"/>
  <c r="P179" i="32" s="1"/>
  <c r="P463" i="32" s="1"/>
  <c r="P464" i="32" s="1"/>
  <c r="O172" i="32"/>
  <c r="O179" i="32" s="1"/>
  <c r="N172" i="32"/>
  <c r="N179" i="32" s="1"/>
  <c r="N463" i="32" s="1"/>
  <c r="N464" i="32" s="1"/>
  <c r="M172" i="32"/>
  <c r="M179" i="32" s="1"/>
  <c r="L172" i="32"/>
  <c r="K172" i="32"/>
  <c r="J172" i="32"/>
  <c r="J179" i="32" s="1"/>
  <c r="J463" i="32" s="1"/>
  <c r="J464" i="32" s="1"/>
  <c r="I172" i="32"/>
  <c r="I179" i="32" s="1"/>
  <c r="I463" i="32" s="1"/>
  <c r="I464" i="32" s="1"/>
  <c r="H172" i="32"/>
  <c r="H179" i="32" s="1"/>
  <c r="CC171" i="32"/>
  <c r="CC170" i="32"/>
  <c r="CC169" i="32"/>
  <c r="CC168" i="32"/>
  <c r="CC172" i="32" s="1"/>
  <c r="CC179" i="32" s="1"/>
  <c r="CC167" i="32"/>
  <c r="CC166" i="32"/>
  <c r="CC165" i="32"/>
  <c r="CB164" i="32"/>
  <c r="CA164" i="32"/>
  <c r="BZ164" i="32"/>
  <c r="BY164" i="32"/>
  <c r="BY179" i="32" s="1"/>
  <c r="BY463" i="32" s="1"/>
  <c r="BY464" i="32" s="1"/>
  <c r="BX164" i="32"/>
  <c r="BW164" i="32"/>
  <c r="BV164" i="32"/>
  <c r="BU164" i="32"/>
  <c r="BT164" i="32"/>
  <c r="BS164" i="32"/>
  <c r="BR164" i="32"/>
  <c r="BQ164" i="32"/>
  <c r="BP164" i="32"/>
  <c r="BO164" i="32"/>
  <c r="BN164" i="32"/>
  <c r="BM164" i="32"/>
  <c r="BM179" i="32" s="1"/>
  <c r="BM463" i="32" s="1"/>
  <c r="BM464" i="32" s="1"/>
  <c r="BL164" i="32"/>
  <c r="BK164" i="32"/>
  <c r="BJ164" i="32"/>
  <c r="BI164" i="32"/>
  <c r="BH164" i="32"/>
  <c r="BG164" i="32"/>
  <c r="BF164" i="32"/>
  <c r="BE164" i="32"/>
  <c r="BD164" i="32"/>
  <c r="BC164" i="32"/>
  <c r="BB164" i="32"/>
  <c r="BA164" i="32"/>
  <c r="BA179" i="32" s="1"/>
  <c r="BA463" i="32" s="1"/>
  <c r="BA464" i="32" s="1"/>
  <c r="AZ164" i="32"/>
  <c r="AY164" i="32"/>
  <c r="AX164" i="32"/>
  <c r="AW164" i="32"/>
  <c r="AV164" i="32"/>
  <c r="AU164" i="32"/>
  <c r="AT164" i="32"/>
  <c r="AS164" i="32"/>
  <c r="AR164" i="32"/>
  <c r="AQ164" i="32"/>
  <c r="AP164" i="32"/>
  <c r="AO164" i="32"/>
  <c r="AO179" i="32" s="1"/>
  <c r="AO463" i="32" s="1"/>
  <c r="AO464" i="32" s="1"/>
  <c r="AN164" i="32"/>
  <c r="AM164" i="32"/>
  <c r="AL164" i="32"/>
  <c r="AK164" i="32"/>
  <c r="AJ164" i="32"/>
  <c r="AI164" i="32"/>
  <c r="AH164" i="32"/>
  <c r="AG164" i="32"/>
  <c r="AF164" i="32"/>
  <c r="AE164" i="32"/>
  <c r="AD164" i="32"/>
  <c r="AC164" i="32"/>
  <c r="AC179" i="32" s="1"/>
  <c r="AC463" i="32" s="1"/>
  <c r="AC464" i="32" s="1"/>
  <c r="AB164" i="32"/>
  <c r="AA164" i="32"/>
  <c r="Z164" i="32"/>
  <c r="Y164" i="32"/>
  <c r="X164" i="32"/>
  <c r="W164" i="32"/>
  <c r="V164" i="32"/>
  <c r="U164" i="32"/>
  <c r="T164" i="32"/>
  <c r="S164" i="32"/>
  <c r="R164" i="32"/>
  <c r="Q164" i="32"/>
  <c r="Q179" i="32" s="1"/>
  <c r="Q463" i="32" s="1"/>
  <c r="Q464" i="32" s="1"/>
  <c r="P164" i="32"/>
  <c r="O164" i="32"/>
  <c r="N164" i="32"/>
  <c r="M164" i="32"/>
  <c r="L164" i="32"/>
  <c r="K164" i="32"/>
  <c r="J164" i="32"/>
  <c r="I164" i="32"/>
  <c r="H164" i="32"/>
  <c r="CC163" i="32"/>
  <c r="CC162" i="32"/>
  <c r="CC161" i="32"/>
  <c r="CC160" i="32"/>
  <c r="CC159" i="32"/>
  <c r="CC158" i="32"/>
  <c r="CC157" i="32"/>
  <c r="CC156" i="32"/>
  <c r="CC155" i="32"/>
  <c r="CC154" i="32"/>
  <c r="CC153" i="32"/>
  <c r="CC152" i="32"/>
  <c r="CC151" i="32"/>
  <c r="CC150" i="32"/>
  <c r="CC149" i="32"/>
  <c r="CC148" i="32"/>
  <c r="CC147" i="32"/>
  <c r="CC146" i="32"/>
  <c r="CC145" i="32"/>
  <c r="CC144" i="32"/>
  <c r="CC143" i="32"/>
  <c r="CC142" i="32"/>
  <c r="CC141" i="32"/>
  <c r="CC140" i="32"/>
  <c r="CC139" i="32"/>
  <c r="CC138" i="32"/>
  <c r="CC137" i="32"/>
  <c r="CC136" i="32"/>
  <c r="CC135" i="32"/>
  <c r="CC134" i="32"/>
  <c r="CC133" i="32"/>
  <c r="CC132" i="32"/>
  <c r="CC131" i="32"/>
  <c r="CC130" i="32"/>
  <c r="CC129" i="32"/>
  <c r="CC128" i="32"/>
  <c r="CC127" i="32"/>
  <c r="CC126" i="32"/>
  <c r="CC125" i="32"/>
  <c r="CC124" i="32"/>
  <c r="CC123" i="32"/>
  <c r="CC122" i="32"/>
  <c r="CC164" i="32" s="1"/>
  <c r="CC121" i="32"/>
  <c r="CB121" i="32"/>
  <c r="CA121" i="32"/>
  <c r="BZ121" i="32"/>
  <c r="BY121" i="32"/>
  <c r="BX121" i="32"/>
  <c r="BW121" i="32"/>
  <c r="BV121" i="32"/>
  <c r="BU121" i="32"/>
  <c r="BT121" i="32"/>
  <c r="BS121" i="32"/>
  <c r="BR121" i="32"/>
  <c r="BQ121" i="32"/>
  <c r="BP121" i="32"/>
  <c r="BO121" i="32"/>
  <c r="BN121" i="32"/>
  <c r="BM121" i="32"/>
  <c r="BL121" i="32"/>
  <c r="BK121" i="32"/>
  <c r="BJ121" i="32"/>
  <c r="BI121" i="32"/>
  <c r="BH121" i="32"/>
  <c r="BG121" i="32"/>
  <c r="BF121" i="32"/>
  <c r="BE121" i="32"/>
  <c r="BD121" i="32"/>
  <c r="BC121" i="32"/>
  <c r="BB121" i="32"/>
  <c r="BA121" i="32"/>
  <c r="AZ121" i="32"/>
  <c r="AY121" i="32"/>
  <c r="AX121" i="32"/>
  <c r="AW121" i="32"/>
  <c r="AV121" i="32"/>
  <c r="AU121" i="32"/>
  <c r="AT121" i="32"/>
  <c r="AS121" i="32"/>
  <c r="AR121" i="32"/>
  <c r="AQ121" i="32"/>
  <c r="AP121" i="32"/>
  <c r="AO121" i="32"/>
  <c r="AN121" i="32"/>
  <c r="AM121" i="32"/>
  <c r="AL121" i="32"/>
  <c r="AK121" i="32"/>
  <c r="AJ121" i="32"/>
  <c r="AI121" i="32"/>
  <c r="AH121" i="32"/>
  <c r="AG121" i="32"/>
  <c r="AF121" i="32"/>
  <c r="AE121" i="32"/>
  <c r="AD121" i="32"/>
  <c r="AC121" i="32"/>
  <c r="AB121" i="32"/>
  <c r="AA121" i="32"/>
  <c r="Z121" i="32"/>
  <c r="Y121" i="32"/>
  <c r="X121" i="32"/>
  <c r="W121" i="32"/>
  <c r="V121" i="32"/>
  <c r="U121" i="32"/>
  <c r="T121" i="32"/>
  <c r="S121" i="32"/>
  <c r="R121" i="32"/>
  <c r="Q121" i="32"/>
  <c r="P121" i="32"/>
  <c r="O121" i="32"/>
  <c r="N121" i="32"/>
  <c r="M121" i="32"/>
  <c r="L121" i="32"/>
  <c r="K121" i="32"/>
  <c r="J121" i="32"/>
  <c r="I121" i="32"/>
  <c r="H121" i="32"/>
  <c r="CC120" i="32"/>
  <c r="CB119" i="32"/>
  <c r="CA119" i="32"/>
  <c r="BZ119" i="32"/>
  <c r="BY119" i="32"/>
  <c r="BX119" i="32"/>
  <c r="BW119" i="32"/>
  <c r="BV119" i="32"/>
  <c r="BU119" i="32"/>
  <c r="BT119" i="32"/>
  <c r="BT179" i="32" s="1"/>
  <c r="BT463" i="32" s="1"/>
  <c r="BT464" i="32" s="1"/>
  <c r="BS119" i="32"/>
  <c r="BR119" i="32"/>
  <c r="BQ119" i="32"/>
  <c r="BP119" i="32"/>
  <c r="BO119" i="32"/>
  <c r="BN119" i="32"/>
  <c r="BM119" i="32"/>
  <c r="BL119" i="32"/>
  <c r="BK119" i="32"/>
  <c r="BJ119" i="32"/>
  <c r="BI119" i="32"/>
  <c r="BH119" i="32"/>
  <c r="BH179" i="32" s="1"/>
  <c r="BH463" i="32" s="1"/>
  <c r="BH464" i="32" s="1"/>
  <c r="BG119" i="32"/>
  <c r="BF119" i="32"/>
  <c r="BE119" i="32"/>
  <c r="BD119" i="32"/>
  <c r="BC119" i="32"/>
  <c r="BB119" i="32"/>
  <c r="BA119" i="32"/>
  <c r="AZ119" i="32"/>
  <c r="AY119" i="32"/>
  <c r="AX119" i="32"/>
  <c r="AW119" i="32"/>
  <c r="AV119" i="32"/>
  <c r="AV179" i="32" s="1"/>
  <c r="AV463" i="32" s="1"/>
  <c r="AV464" i="32" s="1"/>
  <c r="AU119" i="32"/>
  <c r="AT119" i="32"/>
  <c r="AS119" i="32"/>
  <c r="AR119" i="32"/>
  <c r="AQ119" i="32"/>
  <c r="AP119" i="32"/>
  <c r="AO119" i="32"/>
  <c r="AN119" i="32"/>
  <c r="AM119" i="32"/>
  <c r="AL119" i="32"/>
  <c r="AK119" i="32"/>
  <c r="AJ119" i="32"/>
  <c r="AJ179" i="32" s="1"/>
  <c r="AJ463" i="32" s="1"/>
  <c r="AJ464" i="32" s="1"/>
  <c r="AI119" i="32"/>
  <c r="AH119" i="32"/>
  <c r="AG119" i="32"/>
  <c r="AF119" i="32"/>
  <c r="AE119" i="32"/>
  <c r="AD119" i="32"/>
  <c r="AC119" i="32"/>
  <c r="AB119" i="32"/>
  <c r="AA119" i="32"/>
  <c r="Z119" i="32"/>
  <c r="Y119" i="32"/>
  <c r="X119" i="32"/>
  <c r="X179" i="32" s="1"/>
  <c r="X463" i="32" s="1"/>
  <c r="X464" i="32" s="1"/>
  <c r="W119" i="32"/>
  <c r="V119" i="32"/>
  <c r="U119" i="32"/>
  <c r="T119" i="32"/>
  <c r="S119" i="32"/>
  <c r="R119" i="32"/>
  <c r="Q119" i="32"/>
  <c r="P119" i="32"/>
  <c r="O119" i="32"/>
  <c r="N119" i="32"/>
  <c r="M119" i="32"/>
  <c r="L119" i="32"/>
  <c r="L179" i="32" s="1"/>
  <c r="L463" i="32" s="1"/>
  <c r="L464" i="32" s="1"/>
  <c r="K119" i="32"/>
  <c r="J119" i="32"/>
  <c r="I119" i="32"/>
  <c r="H119" i="32"/>
  <c r="CC118" i="32"/>
  <c r="CC117" i="32"/>
  <c r="CC116" i="32"/>
  <c r="CC115" i="32"/>
  <c r="CC114" i="32"/>
  <c r="CC113" i="32"/>
  <c r="CC112" i="32"/>
  <c r="CC111" i="32"/>
  <c r="CC110" i="32"/>
  <c r="CC109" i="32"/>
  <c r="CC108" i="32"/>
  <c r="CC107" i="32"/>
  <c r="CC106" i="32"/>
  <c r="CC105" i="32"/>
  <c r="CC104" i="32"/>
  <c r="CC103" i="32"/>
  <c r="CC102" i="32"/>
  <c r="CC101" i="32"/>
  <c r="CC100" i="32"/>
  <c r="CC99" i="32"/>
  <c r="CC98" i="32"/>
  <c r="CC97" i="32"/>
  <c r="CC96" i="32"/>
  <c r="CC119" i="32" s="1"/>
  <c r="CB95" i="32"/>
  <c r="CA95" i="32"/>
  <c r="BZ95" i="32"/>
  <c r="BY95" i="32"/>
  <c r="BX95" i="32"/>
  <c r="BW95" i="32"/>
  <c r="BV95" i="32"/>
  <c r="BU95" i="32"/>
  <c r="BT95" i="32"/>
  <c r="BS95" i="32"/>
  <c r="BR95" i="32"/>
  <c r="BQ95" i="32"/>
  <c r="BP95" i="32"/>
  <c r="BO95" i="32"/>
  <c r="BN95" i="32"/>
  <c r="BM95" i="32"/>
  <c r="BL95" i="32"/>
  <c r="BK95" i="32"/>
  <c r="BJ95" i="32"/>
  <c r="BI95" i="32"/>
  <c r="BH95" i="32"/>
  <c r="BG95" i="32"/>
  <c r="BF95" i="32"/>
  <c r="BE95" i="32"/>
  <c r="BD95" i="32"/>
  <c r="BC95" i="32"/>
  <c r="BB95" i="32"/>
  <c r="BA95" i="32"/>
  <c r="AZ95" i="32"/>
  <c r="AY95" i="32"/>
  <c r="AX95" i="32"/>
  <c r="AW95" i="32"/>
  <c r="AV95" i="32"/>
  <c r="AU95" i="32"/>
  <c r="AT95" i="32"/>
  <c r="AS95" i="32"/>
  <c r="AR95" i="32"/>
  <c r="AQ95" i="32"/>
  <c r="AP95" i="32"/>
  <c r="AO95" i="32"/>
  <c r="AN95" i="32"/>
  <c r="AM95" i="32"/>
  <c r="AL95" i="32"/>
  <c r="AK95" i="32"/>
  <c r="AJ95" i="32"/>
  <c r="AI95" i="32"/>
  <c r="AH95" i="32"/>
  <c r="AG95" i="32"/>
  <c r="AF95" i="32"/>
  <c r="AE95" i="32"/>
  <c r="AD95" i="32"/>
  <c r="AC95" i="32"/>
  <c r="AB95" i="32"/>
  <c r="AA95" i="32"/>
  <c r="Z95" i="32"/>
  <c r="Y95" i="32"/>
  <c r="X95" i="32"/>
  <c r="W95" i="32"/>
  <c r="V95" i="32"/>
  <c r="U95" i="32"/>
  <c r="T95" i="32"/>
  <c r="S95" i="32"/>
  <c r="R95" i="32"/>
  <c r="Q95" i="32"/>
  <c r="P95" i="32"/>
  <c r="O95" i="32"/>
  <c r="N95" i="32"/>
  <c r="M95" i="32"/>
  <c r="L95" i="32"/>
  <c r="K95" i="32"/>
  <c r="J95" i="32"/>
  <c r="I95" i="32"/>
  <c r="H95" i="32"/>
  <c r="CC94" i="32"/>
  <c r="CC93" i="32"/>
  <c r="CC92" i="32"/>
  <c r="CC91" i="32"/>
  <c r="CC90" i="32"/>
  <c r="CC89" i="32"/>
  <c r="CC88" i="32"/>
  <c r="CC87" i="32"/>
  <c r="CC86" i="32"/>
  <c r="CC85" i="32"/>
  <c r="CC84" i="32"/>
  <c r="CC83" i="32"/>
  <c r="CC82" i="32"/>
  <c r="CC81" i="32"/>
  <c r="CC80" i="32"/>
  <c r="CC79" i="32"/>
  <c r="CC95" i="32" s="1"/>
  <c r="CB78" i="32"/>
  <c r="CA78" i="32"/>
  <c r="CA179" i="32" s="1"/>
  <c r="BZ78" i="32"/>
  <c r="BY78" i="32"/>
  <c r="BX78" i="32"/>
  <c r="BW78" i="32"/>
  <c r="BV78" i="32"/>
  <c r="BU78" i="32"/>
  <c r="BT78" i="32"/>
  <c r="BS78" i="32"/>
  <c r="BS179" i="32" s="1"/>
  <c r="BS463" i="32" s="1"/>
  <c r="BS464" i="32" s="1"/>
  <c r="BR78" i="32"/>
  <c r="BQ78" i="32"/>
  <c r="BP78" i="32"/>
  <c r="BO78" i="32"/>
  <c r="BO179" i="32" s="1"/>
  <c r="BN78" i="32"/>
  <c r="BM78" i="32"/>
  <c r="BL78" i="32"/>
  <c r="BK78" i="32"/>
  <c r="BJ78" i="32"/>
  <c r="BI78" i="32"/>
  <c r="BH78" i="32"/>
  <c r="BG78" i="32"/>
  <c r="BG179" i="32" s="1"/>
  <c r="BG463" i="32" s="1"/>
  <c r="BG464" i="32" s="1"/>
  <c r="BF78" i="32"/>
  <c r="BE78" i="32"/>
  <c r="BD78" i="32"/>
  <c r="BC78" i="32"/>
  <c r="BC179" i="32" s="1"/>
  <c r="BB78" i="32"/>
  <c r="BA78" i="32"/>
  <c r="AZ78" i="32"/>
  <c r="AY78" i="32"/>
  <c r="AX78" i="32"/>
  <c r="AW78" i="32"/>
  <c r="AV78" i="32"/>
  <c r="AU78" i="32"/>
  <c r="AU179" i="32" s="1"/>
  <c r="AU463" i="32" s="1"/>
  <c r="AU464" i="32" s="1"/>
  <c r="AT78" i="32"/>
  <c r="AS78" i="32"/>
  <c r="AR78" i="32"/>
  <c r="AQ78" i="32"/>
  <c r="AQ179" i="32" s="1"/>
  <c r="AP78" i="32"/>
  <c r="AO78" i="32"/>
  <c r="AN78" i="32"/>
  <c r="AM78" i="32"/>
  <c r="AL78" i="32"/>
  <c r="AK78" i="32"/>
  <c r="AJ78" i="32"/>
  <c r="AI78" i="32"/>
  <c r="AI179" i="32" s="1"/>
  <c r="AI463" i="32" s="1"/>
  <c r="AI464" i="32" s="1"/>
  <c r="AH78" i="32"/>
  <c r="AG78" i="32"/>
  <c r="AF78" i="32"/>
  <c r="AE78" i="32"/>
  <c r="AE179" i="32" s="1"/>
  <c r="AD78" i="32"/>
  <c r="AC78" i="32"/>
  <c r="AB78" i="32"/>
  <c r="AA78" i="32"/>
  <c r="Z78" i="32"/>
  <c r="Y78" i="32"/>
  <c r="X78" i="32"/>
  <c r="W78" i="32"/>
  <c r="W179" i="32" s="1"/>
  <c r="W463" i="32" s="1"/>
  <c r="W464" i="32" s="1"/>
  <c r="V78" i="32"/>
  <c r="U78" i="32"/>
  <c r="T78" i="32"/>
  <c r="S78" i="32"/>
  <c r="S179" i="32" s="1"/>
  <c r="R78" i="32"/>
  <c r="Q78" i="32"/>
  <c r="P78" i="32"/>
  <c r="O78" i="32"/>
  <c r="N78" i="32"/>
  <c r="M78" i="32"/>
  <c r="L78" i="32"/>
  <c r="K78" i="32"/>
  <c r="K179" i="32" s="1"/>
  <c r="K463" i="32" s="1"/>
  <c r="K464" i="32" s="1"/>
  <c r="J78" i="32"/>
  <c r="I78" i="32"/>
  <c r="H78" i="32"/>
  <c r="CC77" i="32"/>
  <c r="CC76" i="32"/>
  <c r="CC75" i="32"/>
  <c r="CC74" i="32"/>
  <c r="CC73" i="32"/>
  <c r="CC72" i="32"/>
  <c r="CC71" i="32"/>
  <c r="CC70" i="32"/>
  <c r="CC69" i="32"/>
  <c r="CC68" i="32"/>
  <c r="CC67" i="32"/>
  <c r="CC66" i="32"/>
  <c r="CC65" i="32"/>
  <c r="CC64" i="32"/>
  <c r="CC63" i="32"/>
  <c r="CC78" i="32" s="1"/>
  <c r="CB62" i="32"/>
  <c r="CA62" i="32"/>
  <c r="BZ62" i="32"/>
  <c r="BY62" i="32"/>
  <c r="BX62" i="32"/>
  <c r="BW62" i="32"/>
  <c r="BV62" i="32"/>
  <c r="BU62" i="32"/>
  <c r="BT62" i="32"/>
  <c r="BS62" i="32"/>
  <c r="BR62" i="32"/>
  <c r="BQ62" i="32"/>
  <c r="BP62" i="32"/>
  <c r="BO62" i="32"/>
  <c r="BN62" i="32"/>
  <c r="BM62" i="32"/>
  <c r="BL62" i="32"/>
  <c r="BK62" i="32"/>
  <c r="BJ62" i="32"/>
  <c r="BI62" i="32"/>
  <c r="BH62" i="32"/>
  <c r="BG62" i="32"/>
  <c r="BF62" i="32"/>
  <c r="BE62" i="32"/>
  <c r="BD62" i="32"/>
  <c r="BC62" i="32"/>
  <c r="BB62" i="32"/>
  <c r="BA62" i="32"/>
  <c r="AZ62" i="32"/>
  <c r="AY62" i="32"/>
  <c r="AX62" i="32"/>
  <c r="AW62" i="32"/>
  <c r="AV62" i="32"/>
  <c r="AU62" i="32"/>
  <c r="AT62" i="32"/>
  <c r="AS62" i="32"/>
  <c r="AR62" i="32"/>
  <c r="AQ62" i="32"/>
  <c r="AP62" i="32"/>
  <c r="AO62" i="32"/>
  <c r="AN62" i="32"/>
  <c r="AM62" i="32"/>
  <c r="AL62" i="32"/>
  <c r="AK62" i="32"/>
  <c r="AJ62" i="32"/>
  <c r="AI62" i="32"/>
  <c r="AH62" i="32"/>
  <c r="AG62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CC61" i="32"/>
  <c r="CC60" i="32"/>
  <c r="CC59" i="32"/>
  <c r="CC58" i="32"/>
  <c r="CC62" i="32" s="1"/>
  <c r="CC57" i="32"/>
  <c r="CB56" i="32"/>
  <c r="CA56" i="32"/>
  <c r="BZ56" i="32"/>
  <c r="BY56" i="32"/>
  <c r="BX56" i="32"/>
  <c r="BW56" i="32"/>
  <c r="BV56" i="32"/>
  <c r="BU56" i="32"/>
  <c r="BT56" i="32"/>
  <c r="BS56" i="32"/>
  <c r="BR56" i="32"/>
  <c r="BQ56" i="32"/>
  <c r="BP56" i="32"/>
  <c r="BO56" i="32"/>
  <c r="BN56" i="32"/>
  <c r="BM56" i="32"/>
  <c r="BL56" i="32"/>
  <c r="BK56" i="32"/>
  <c r="BJ56" i="32"/>
  <c r="BI56" i="32"/>
  <c r="BH56" i="32"/>
  <c r="BG56" i="32"/>
  <c r="BF56" i="32"/>
  <c r="BE56" i="32"/>
  <c r="BD56" i="32"/>
  <c r="BC56" i="32"/>
  <c r="BB56" i="32"/>
  <c r="BA56" i="32"/>
  <c r="AZ56" i="32"/>
  <c r="AY56" i="32"/>
  <c r="AX56" i="32"/>
  <c r="AW56" i="32"/>
  <c r="AV56" i="32"/>
  <c r="AU56" i="32"/>
  <c r="AT56" i="32"/>
  <c r="AS56" i="32"/>
  <c r="AR56" i="32"/>
  <c r="AQ56" i="32"/>
  <c r="AP56" i="32"/>
  <c r="AO56" i="32"/>
  <c r="AN56" i="32"/>
  <c r="AM56" i="32"/>
  <c r="AL56" i="32"/>
  <c r="AK56" i="32"/>
  <c r="AJ56" i="32"/>
  <c r="AI56" i="32"/>
  <c r="AH56" i="32"/>
  <c r="AG56" i="32"/>
  <c r="AF56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CC55" i="32"/>
  <c r="CC54" i="32"/>
  <c r="CC53" i="32"/>
  <c r="CC52" i="32"/>
  <c r="CC51" i="32"/>
  <c r="CC50" i="32"/>
  <c r="CC49" i="32"/>
  <c r="CC48" i="32"/>
  <c r="CC56" i="32" s="1"/>
  <c r="CC47" i="32"/>
  <c r="CB47" i="32"/>
  <c r="CA47" i="32"/>
  <c r="BZ47" i="32"/>
  <c r="BY47" i="32"/>
  <c r="BX47" i="32"/>
  <c r="BW47" i="32"/>
  <c r="BV47" i="32"/>
  <c r="BU47" i="32"/>
  <c r="BT47" i="32"/>
  <c r="BS47" i="32"/>
  <c r="BR47" i="32"/>
  <c r="BQ47" i="32"/>
  <c r="BP47" i="32"/>
  <c r="BO47" i="32"/>
  <c r="BN47" i="32"/>
  <c r="BM47" i="32"/>
  <c r="BL47" i="32"/>
  <c r="BK47" i="32"/>
  <c r="BJ47" i="32"/>
  <c r="BI47" i="32"/>
  <c r="BH47" i="32"/>
  <c r="BG47" i="32"/>
  <c r="BF47" i="32"/>
  <c r="BE47" i="32"/>
  <c r="BD47" i="32"/>
  <c r="BC47" i="32"/>
  <c r="BB47" i="32"/>
  <c r="BA47" i="32"/>
  <c r="AZ47" i="32"/>
  <c r="AY47" i="32"/>
  <c r="AX47" i="32"/>
  <c r="AW47" i="32"/>
  <c r="AV47" i="32"/>
  <c r="AU47" i="32"/>
  <c r="AT47" i="32"/>
  <c r="AS47" i="32"/>
  <c r="AR47" i="32"/>
  <c r="AQ47" i="32"/>
  <c r="AP47" i="32"/>
  <c r="AO47" i="32"/>
  <c r="AN47" i="32"/>
  <c r="AM47" i="32"/>
  <c r="AL47" i="32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CC46" i="32"/>
  <c r="CC45" i="32"/>
  <c r="CC44" i="32"/>
  <c r="CC43" i="32"/>
  <c r="CC42" i="32"/>
  <c r="CC41" i="32"/>
  <c r="CC40" i="32"/>
  <c r="CB40" i="32"/>
  <c r="CA40" i="32"/>
  <c r="BZ40" i="32"/>
  <c r="BY40" i="32"/>
  <c r="BX40" i="32"/>
  <c r="BW40" i="32"/>
  <c r="BV40" i="32"/>
  <c r="BU40" i="32"/>
  <c r="BT40" i="32"/>
  <c r="BS40" i="32"/>
  <c r="BR40" i="32"/>
  <c r="BQ40" i="32"/>
  <c r="BP40" i="32"/>
  <c r="BO40" i="32"/>
  <c r="BN40" i="32"/>
  <c r="BM40" i="32"/>
  <c r="BL40" i="32"/>
  <c r="BK40" i="32"/>
  <c r="BJ40" i="32"/>
  <c r="BI40" i="32"/>
  <c r="BH40" i="32"/>
  <c r="BG40" i="32"/>
  <c r="BF40" i="32"/>
  <c r="BE40" i="32"/>
  <c r="BD40" i="32"/>
  <c r="BC40" i="32"/>
  <c r="BB40" i="32"/>
  <c r="BA40" i="32"/>
  <c r="AZ40" i="32"/>
  <c r="AY40" i="32"/>
  <c r="AX40" i="32"/>
  <c r="AW40" i="32"/>
  <c r="AV40" i="32"/>
  <c r="AU40" i="32"/>
  <c r="AT40" i="32"/>
  <c r="AS40" i="32"/>
  <c r="AR40" i="32"/>
  <c r="AQ40" i="32"/>
  <c r="AP40" i="32"/>
  <c r="AO40" i="32"/>
  <c r="AN40" i="32"/>
  <c r="AM40" i="32"/>
  <c r="AL40" i="32"/>
  <c r="AK40" i="32"/>
  <c r="AJ40" i="32"/>
  <c r="AI40" i="32"/>
  <c r="AH40" i="32"/>
  <c r="AG40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CC39" i="32"/>
  <c r="CB38" i="32"/>
  <c r="CA38" i="32"/>
  <c r="BZ38" i="32"/>
  <c r="BY38" i="32"/>
  <c r="BX38" i="32"/>
  <c r="BW38" i="32"/>
  <c r="BV38" i="32"/>
  <c r="BU38" i="32"/>
  <c r="BT38" i="32"/>
  <c r="BS38" i="32"/>
  <c r="BR38" i="32"/>
  <c r="BQ38" i="32"/>
  <c r="BP38" i="32"/>
  <c r="BO38" i="32"/>
  <c r="BN38" i="32"/>
  <c r="BM38" i="32"/>
  <c r="BL38" i="32"/>
  <c r="BK38" i="32"/>
  <c r="BJ38" i="32"/>
  <c r="BI38" i="32"/>
  <c r="BH38" i="32"/>
  <c r="BG38" i="32"/>
  <c r="BF38" i="32"/>
  <c r="BE38" i="32"/>
  <c r="BD38" i="32"/>
  <c r="BC38" i="32"/>
  <c r="BB38" i="32"/>
  <c r="BA38" i="32"/>
  <c r="AZ38" i="32"/>
  <c r="AY38" i="32"/>
  <c r="AX38" i="32"/>
  <c r="AW38" i="32"/>
  <c r="AV38" i="32"/>
  <c r="AU38" i="32"/>
  <c r="AT38" i="32"/>
  <c r="AS38" i="32"/>
  <c r="AR38" i="32"/>
  <c r="AQ38" i="32"/>
  <c r="AP38" i="32"/>
  <c r="AO38" i="32"/>
  <c r="AN38" i="32"/>
  <c r="AM38" i="32"/>
  <c r="AL38" i="32"/>
  <c r="AK38" i="32"/>
  <c r="AJ38" i="32"/>
  <c r="AI38" i="32"/>
  <c r="AH38" i="32"/>
  <c r="AG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CC37" i="32"/>
  <c r="CC36" i="32"/>
  <c r="CC35" i="32"/>
  <c r="CC34" i="32"/>
  <c r="CC33" i="32"/>
  <c r="CC32" i="32"/>
  <c r="CC31" i="32"/>
  <c r="CC30" i="32"/>
  <c r="CC29" i="32"/>
  <c r="CC28" i="32"/>
  <c r="CC27" i="32"/>
  <c r="CC26" i="32"/>
  <c r="CC25" i="32"/>
  <c r="CC24" i="32"/>
  <c r="CC23" i="32"/>
  <c r="CC22" i="32"/>
  <c r="CC21" i="32"/>
  <c r="CC20" i="32"/>
  <c r="CC19" i="32"/>
  <c r="CC18" i="32"/>
  <c r="CC17" i="32"/>
  <c r="CC16" i="32"/>
  <c r="CC15" i="32"/>
  <c r="CC14" i="32"/>
  <c r="CC13" i="32"/>
  <c r="CC12" i="32"/>
  <c r="CC11" i="32"/>
  <c r="CC10" i="32"/>
  <c r="CC9" i="32"/>
  <c r="CC8" i="32"/>
  <c r="CC7" i="32"/>
  <c r="CC6" i="32"/>
  <c r="CC38" i="32" s="1"/>
  <c r="M463" i="32" l="1"/>
  <c r="M464" i="32" s="1"/>
  <c r="Y463" i="32"/>
  <c r="Y464" i="32" s="1"/>
  <c r="AK463" i="32"/>
  <c r="AK464" i="32" s="1"/>
  <c r="AW463" i="32"/>
  <c r="AW464" i="32" s="1"/>
  <c r="BI463" i="32"/>
  <c r="BI464" i="32" s="1"/>
  <c r="BU463" i="32"/>
  <c r="BU464" i="32" s="1"/>
  <c r="CC462" i="32"/>
  <c r="CC463" i="32" s="1"/>
  <c r="CC464" i="32" s="1"/>
  <c r="H788" i="32"/>
  <c r="T788" i="32"/>
  <c r="AF788" i="32"/>
  <c r="AR788" i="32"/>
  <c r="BD788" i="32"/>
  <c r="BP788" i="32"/>
  <c r="CB788" i="32"/>
  <c r="I788" i="32"/>
  <c r="U788" i="32"/>
  <c r="AS788" i="32"/>
  <c r="O463" i="32"/>
  <c r="O464" i="32" s="1"/>
  <c r="AA463" i="32"/>
  <c r="AA464" i="32" s="1"/>
  <c r="AM463" i="32"/>
  <c r="AM464" i="32" s="1"/>
  <c r="AY463" i="32"/>
  <c r="AY464" i="32" s="1"/>
  <c r="BK463" i="32"/>
  <c r="BK464" i="32" s="1"/>
  <c r="BW463" i="32"/>
  <c r="BW464" i="32" s="1"/>
  <c r="R788" i="32"/>
  <c r="BB788" i="32"/>
  <c r="S463" i="32"/>
  <c r="S464" i="32" s="1"/>
  <c r="AE463" i="32"/>
  <c r="AE464" i="32" s="1"/>
  <c r="AQ463" i="32"/>
  <c r="AQ464" i="32" s="1"/>
  <c r="BC463" i="32"/>
  <c r="BC464" i="32" s="1"/>
  <c r="BO463" i="32"/>
  <c r="BO464" i="32" s="1"/>
  <c r="CA463" i="32"/>
  <c r="CA464" i="32" s="1"/>
  <c r="H463" i="32"/>
  <c r="H464" i="32" s="1"/>
  <c r="T463" i="32"/>
  <c r="T464" i="32" s="1"/>
  <c r="AF463" i="32"/>
  <c r="AF464" i="32" s="1"/>
  <c r="AR463" i="32"/>
  <c r="AR464" i="32" s="1"/>
  <c r="BD463" i="32"/>
  <c r="BD464" i="32" s="1"/>
  <c r="BP463" i="32"/>
  <c r="BP464" i="32" s="1"/>
  <c r="CB463" i="32"/>
  <c r="CB464" i="32" s="1"/>
  <c r="O788" i="32"/>
  <c r="AA788" i="32"/>
  <c r="AM788" i="32"/>
  <c r="AY788" i="32"/>
  <c r="BK788" i="32"/>
  <c r="BW788" i="32"/>
  <c r="BZ788" i="32"/>
  <c r="CC697" i="32"/>
  <c r="CC787" i="32" s="1"/>
  <c r="CC683" i="32"/>
  <c r="CC696" i="32" s="1"/>
  <c r="CC788" i="32" s="1"/>
  <c r="C41" i="1" l="1"/>
  <c r="C124" i="12" l="1"/>
  <c r="C125" i="12"/>
  <c r="C126" i="12"/>
  <c r="C123" i="12"/>
  <c r="C116" i="12"/>
  <c r="C117" i="12"/>
  <c r="C118" i="12"/>
  <c r="C115" i="12"/>
  <c r="C106" i="12"/>
  <c r="C107" i="12"/>
  <c r="C108" i="12"/>
  <c r="C109" i="12"/>
  <c r="C110" i="12"/>
  <c r="C111" i="12"/>
  <c r="C105" i="12"/>
  <c r="C92" i="12"/>
  <c r="C93" i="12"/>
  <c r="C94" i="12"/>
  <c r="C95" i="12"/>
  <c r="C96" i="12"/>
  <c r="C97" i="12"/>
  <c r="C98" i="12"/>
  <c r="C91" i="12"/>
  <c r="C74" i="12"/>
  <c r="C75" i="12"/>
  <c r="C76" i="12"/>
  <c r="C77" i="12"/>
  <c r="C78" i="12"/>
  <c r="C79" i="12"/>
  <c r="C80" i="12"/>
  <c r="C81" i="12"/>
  <c r="C82" i="12"/>
  <c r="C83" i="12"/>
  <c r="C73" i="12"/>
  <c r="C66" i="12"/>
  <c r="C67" i="12"/>
  <c r="C65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1" i="7"/>
  <c r="C23" i="2"/>
  <c r="C41" i="2"/>
  <c r="C51" i="12" l="1"/>
  <c r="C50" i="12"/>
  <c r="C49" i="12"/>
  <c r="D49" i="12" s="1"/>
  <c r="D51" i="12"/>
  <c r="D50" i="12"/>
  <c r="D51" i="9"/>
  <c r="D50" i="9"/>
  <c r="D49" i="9"/>
  <c r="D51" i="8"/>
  <c r="D50" i="8"/>
  <c r="D49" i="8"/>
  <c r="D51" i="7"/>
  <c r="D50" i="7"/>
  <c r="D49" i="7"/>
  <c r="D51" i="6"/>
  <c r="D50" i="6"/>
  <c r="D49" i="6"/>
  <c r="D51" i="5"/>
  <c r="D50" i="5"/>
  <c r="D49" i="5"/>
  <c r="D51" i="4"/>
  <c r="D50" i="4"/>
  <c r="D49" i="4"/>
  <c r="D51" i="3"/>
  <c r="D50" i="3"/>
  <c r="D49" i="3"/>
  <c r="D51" i="2"/>
  <c r="D50" i="2"/>
  <c r="D49" i="2"/>
  <c r="D51" i="1"/>
  <c r="D50" i="1"/>
  <c r="D49" i="1"/>
  <c r="D41" i="9"/>
  <c r="C41" i="9"/>
  <c r="D41" i="8"/>
  <c r="C41" i="8"/>
  <c r="D41" i="7"/>
  <c r="D41" i="6"/>
  <c r="C41" i="6"/>
  <c r="D41" i="5"/>
  <c r="C41" i="5"/>
  <c r="D41" i="4"/>
  <c r="C41" i="4"/>
  <c r="D41" i="3"/>
  <c r="C41" i="3"/>
  <c r="D41" i="2"/>
  <c r="D26" i="12" l="1"/>
  <c r="D41" i="12" s="1"/>
  <c r="C26" i="12"/>
  <c r="C41" i="12" s="1"/>
  <c r="D11" i="12"/>
  <c r="C11" i="12"/>
  <c r="C23" i="12" s="1"/>
  <c r="M39" i="9"/>
  <c r="J21" i="9"/>
  <c r="L21" i="9" s="1"/>
  <c r="M39" i="8"/>
  <c r="J21" i="8"/>
  <c r="M21" i="8" s="1"/>
  <c r="M39" i="7"/>
  <c r="J21" i="7"/>
  <c r="M21" i="7" s="1"/>
  <c r="M39" i="6"/>
  <c r="J21" i="6"/>
  <c r="M21" i="6" s="1"/>
  <c r="M39" i="5"/>
  <c r="J21" i="5"/>
  <c r="M21" i="5" s="1"/>
  <c r="C23" i="5"/>
  <c r="M39" i="4"/>
  <c r="J21" i="4"/>
  <c r="M21" i="4" s="1"/>
  <c r="C23" i="4"/>
  <c r="C23" i="3"/>
  <c r="M39" i="3"/>
  <c r="J21" i="3"/>
  <c r="M40" i="2"/>
  <c r="J20" i="1"/>
  <c r="J21" i="1"/>
  <c r="M21" i="1" s="1"/>
  <c r="J22" i="1"/>
  <c r="J21" i="2"/>
  <c r="M21" i="2" s="1"/>
  <c r="J22" i="2"/>
  <c r="D23" i="2"/>
  <c r="D24" i="2" s="1"/>
  <c r="C24" i="2"/>
  <c r="D23" i="1"/>
  <c r="C23" i="1"/>
  <c r="C42" i="1"/>
  <c r="E39" i="9"/>
  <c r="E39" i="8"/>
  <c r="E39" i="7"/>
  <c r="E39" i="6"/>
  <c r="E39" i="5"/>
  <c r="E39" i="4"/>
  <c r="E39" i="3"/>
  <c r="E40" i="2"/>
  <c r="E21" i="9"/>
  <c r="E21" i="8"/>
  <c r="E21" i="7"/>
  <c r="E21" i="6"/>
  <c r="E21" i="5"/>
  <c r="E21" i="4"/>
  <c r="E21" i="3"/>
  <c r="E21" i="2"/>
  <c r="D41" i="1"/>
  <c r="M39" i="1"/>
  <c r="E39" i="1"/>
  <c r="E21" i="1"/>
  <c r="C18" i="11"/>
  <c r="C19" i="11" s="1"/>
  <c r="D36" i="11"/>
  <c r="E36" i="11"/>
  <c r="F36" i="11"/>
  <c r="G36" i="11"/>
  <c r="H36" i="11"/>
  <c r="I36" i="11"/>
  <c r="J36" i="11"/>
  <c r="K36" i="11"/>
  <c r="C36" i="11"/>
  <c r="C37" i="11" s="1"/>
  <c r="L35" i="11"/>
  <c r="L16" i="11"/>
  <c r="G21" i="12" s="1"/>
  <c r="D42" i="1" l="1"/>
  <c r="K39" i="3"/>
  <c r="K40" i="2"/>
  <c r="J39" i="12"/>
  <c r="E39" i="12"/>
  <c r="K21" i="3"/>
  <c r="L21" i="3"/>
  <c r="E21" i="12"/>
  <c r="J21" i="12"/>
  <c r="I39" i="12"/>
  <c r="H39" i="12"/>
  <c r="M21" i="9"/>
  <c r="K39" i="9"/>
  <c r="L39" i="9"/>
  <c r="K39" i="8"/>
  <c r="L39" i="8"/>
  <c r="K39" i="7"/>
  <c r="L39" i="7"/>
  <c r="L39" i="6"/>
  <c r="K39" i="6"/>
  <c r="K39" i="5"/>
  <c r="L39" i="5"/>
  <c r="K39" i="4"/>
  <c r="L39" i="4"/>
  <c r="M21" i="3"/>
  <c r="L39" i="3"/>
  <c r="L40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39" i="1"/>
  <c r="L39" i="1"/>
  <c r="K21" i="1"/>
  <c r="L21" i="1"/>
  <c r="C127" i="12" l="1"/>
  <c r="C119" i="12"/>
  <c r="C104" i="12"/>
  <c r="C90" i="12"/>
  <c r="C84" i="12"/>
  <c r="C68" i="12"/>
  <c r="C127" i="9"/>
  <c r="C119" i="9"/>
  <c r="C104" i="9"/>
  <c r="C90" i="9"/>
  <c r="C84" i="9"/>
  <c r="C68" i="9"/>
  <c r="C127" i="8"/>
  <c r="C119" i="8"/>
  <c r="C104" i="8"/>
  <c r="C90" i="8"/>
  <c r="C84" i="8"/>
  <c r="C68" i="8"/>
  <c r="C127" i="7"/>
  <c r="C119" i="7"/>
  <c r="C104" i="7"/>
  <c r="C90" i="7"/>
  <c r="C84" i="7"/>
  <c r="C68" i="7"/>
  <c r="C127" i="6"/>
  <c r="C119" i="6"/>
  <c r="C104" i="6"/>
  <c r="C90" i="6"/>
  <c r="C84" i="6"/>
  <c r="C68" i="6"/>
  <c r="C127" i="5"/>
  <c r="C119" i="5"/>
  <c r="C104" i="5"/>
  <c r="C90" i="5"/>
  <c r="C84" i="5"/>
  <c r="C68" i="5"/>
  <c r="C127" i="4"/>
  <c r="C119" i="4"/>
  <c r="C104" i="4"/>
  <c r="C90" i="4"/>
  <c r="C84" i="4"/>
  <c r="C68" i="4"/>
  <c r="C127" i="3"/>
  <c r="C119" i="3"/>
  <c r="C104" i="3"/>
  <c r="C90" i="3"/>
  <c r="C84" i="3"/>
  <c r="C68" i="3"/>
  <c r="C127" i="2"/>
  <c r="C119" i="2"/>
  <c r="C104" i="2"/>
  <c r="C90" i="2"/>
  <c r="C84" i="2"/>
  <c r="C68" i="2"/>
  <c r="C90" i="1"/>
  <c r="C104" i="1"/>
  <c r="C119" i="1"/>
  <c r="C127" i="1"/>
  <c r="C48" i="9"/>
  <c r="C48" i="8"/>
  <c r="C48" i="7"/>
  <c r="C48" i="6"/>
  <c r="C48" i="5"/>
  <c r="C48" i="4"/>
  <c r="C48" i="3"/>
  <c r="C48" i="2"/>
  <c r="C48" i="1"/>
  <c r="D18" i="11" l="1"/>
  <c r="E18" i="11"/>
  <c r="F18" i="11"/>
  <c r="G18" i="11"/>
  <c r="H18" i="11"/>
  <c r="I18" i="11"/>
  <c r="J18" i="11"/>
  <c r="K18" i="11"/>
  <c r="C84" i="1" l="1"/>
  <c r="C68" i="1"/>
  <c r="D23" i="12" l="1"/>
  <c r="D46" i="12" l="1"/>
  <c r="D47" i="12" s="1"/>
  <c r="D48" i="12" s="1"/>
  <c r="C48" i="12" s="1"/>
  <c r="D24" i="12"/>
  <c r="J24" i="1" l="1"/>
  <c r="C24" i="4"/>
  <c r="C23" i="9"/>
  <c r="D23" i="9"/>
  <c r="C42" i="9"/>
  <c r="D46" i="9" l="1"/>
  <c r="C24" i="9"/>
  <c r="C44" i="9"/>
  <c r="C45" i="9" s="1"/>
  <c r="D24" i="9"/>
  <c r="D44" i="9"/>
  <c r="D42" i="9"/>
  <c r="E41" i="9"/>
  <c r="E24" i="9" l="1"/>
  <c r="D45" i="9"/>
  <c r="E42" i="9"/>
  <c r="H19" i="11"/>
  <c r="J24" i="6" s="1"/>
  <c r="F37" i="11"/>
  <c r="J42" i="4" s="1"/>
  <c r="C42" i="12" l="1"/>
  <c r="C42" i="8"/>
  <c r="C42" i="7"/>
  <c r="C42" i="6"/>
  <c r="C42" i="5"/>
  <c r="C42" i="4"/>
  <c r="C42" i="3"/>
  <c r="C42" i="2"/>
  <c r="C24" i="12"/>
  <c r="C46" i="9"/>
  <c r="D23" i="8"/>
  <c r="C23" i="8"/>
  <c r="C24" i="8" s="1"/>
  <c r="D23" i="7"/>
  <c r="C23" i="7"/>
  <c r="C24" i="7" s="1"/>
  <c r="D23" i="6"/>
  <c r="C23" i="6"/>
  <c r="C24" i="6" s="1"/>
  <c r="D23" i="5"/>
  <c r="C24" i="5"/>
  <c r="D23" i="4"/>
  <c r="D23" i="3"/>
  <c r="C24" i="3"/>
  <c r="D44" i="4" l="1"/>
  <c r="D45" i="4" s="1"/>
  <c r="D42" i="2"/>
  <c r="D46" i="8"/>
  <c r="C46" i="8" s="1"/>
  <c r="D24" i="8"/>
  <c r="D42" i="8"/>
  <c r="D46" i="7"/>
  <c r="C46" i="7" s="1"/>
  <c r="D24" i="7"/>
  <c r="D42" i="7"/>
  <c r="D46" i="6"/>
  <c r="C46" i="6" s="1"/>
  <c r="D24" i="6"/>
  <c r="D42" i="6"/>
  <c r="D46" i="5"/>
  <c r="C46" i="5" s="1"/>
  <c r="D24" i="5"/>
  <c r="D42" i="5"/>
  <c r="D24" i="4"/>
  <c r="D42" i="4"/>
  <c r="D46" i="3"/>
  <c r="C46" i="3" s="1"/>
  <c r="D24" i="3"/>
  <c r="D42" i="3"/>
  <c r="D46" i="2"/>
  <c r="C46" i="2" s="1"/>
  <c r="E42" i="2"/>
  <c r="C24" i="1"/>
  <c r="E23" i="1"/>
  <c r="D24" i="1"/>
  <c r="C44" i="12"/>
  <c r="C45" i="12" s="1"/>
  <c r="D46" i="4"/>
  <c r="C46" i="4" s="1"/>
  <c r="D44" i="8"/>
  <c r="C44" i="8"/>
  <c r="C45" i="8" s="1"/>
  <c r="D44" i="7"/>
  <c r="C44" i="7"/>
  <c r="C45" i="7" s="1"/>
  <c r="D44" i="6"/>
  <c r="C44" i="6"/>
  <c r="C45" i="6" s="1"/>
  <c r="D44" i="5"/>
  <c r="C44" i="5"/>
  <c r="C45" i="5" s="1"/>
  <c r="C44" i="4"/>
  <c r="C45" i="4" s="1"/>
  <c r="D44" i="3"/>
  <c r="C44" i="3"/>
  <c r="C45" i="3" s="1"/>
  <c r="D44" i="2"/>
  <c r="C44" i="2"/>
  <c r="C45" i="2" s="1"/>
  <c r="D44" i="1"/>
  <c r="D46" i="1"/>
  <c r="C46" i="1" s="1"/>
  <c r="L47" i="11"/>
  <c r="E42" i="5" l="1"/>
  <c r="D45" i="8"/>
  <c r="E42" i="8"/>
  <c r="E24" i="8"/>
  <c r="E42" i="7"/>
  <c r="E24" i="7"/>
  <c r="D45" i="7"/>
  <c r="D45" i="6"/>
  <c r="E24" i="6"/>
  <c r="M24" i="6"/>
  <c r="E42" i="6"/>
  <c r="E24" i="5"/>
  <c r="D45" i="5"/>
  <c r="M42" i="4"/>
  <c r="E42" i="4"/>
  <c r="E24" i="4"/>
  <c r="D45" i="3"/>
  <c r="E42" i="3"/>
  <c r="E24" i="3"/>
  <c r="D45" i="2"/>
  <c r="E24" i="2"/>
  <c r="D45" i="1"/>
  <c r="E24" i="1"/>
  <c r="M24" i="1"/>
  <c r="J12" i="1"/>
  <c r="J13" i="1"/>
  <c r="J14" i="1"/>
  <c r="J15" i="1"/>
  <c r="J16" i="1"/>
  <c r="J17" i="1"/>
  <c r="J18" i="1"/>
  <c r="J19" i="1"/>
  <c r="J11" i="1"/>
  <c r="M11" i="1" l="1"/>
  <c r="L11" i="1"/>
  <c r="K24" i="6"/>
  <c r="L24" i="6"/>
  <c r="K42" i="4"/>
  <c r="L42" i="4"/>
  <c r="L24" i="1"/>
  <c r="K24" i="1"/>
  <c r="D19" i="11"/>
  <c r="J24" i="2" s="1"/>
  <c r="K24" i="2" l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6" i="9"/>
  <c r="J11" i="9"/>
  <c r="J26" i="8"/>
  <c r="J11" i="8"/>
  <c r="J26" i="7"/>
  <c r="J11" i="7"/>
  <c r="J26" i="5"/>
  <c r="J11" i="5"/>
  <c r="J26" i="4"/>
  <c r="J11" i="4"/>
  <c r="J26" i="3"/>
  <c r="J11" i="3"/>
  <c r="J26" i="2"/>
  <c r="J11" i="2"/>
  <c r="J37" i="1"/>
  <c r="J36" i="1"/>
  <c r="J35" i="1"/>
  <c r="J34" i="1"/>
  <c r="J33" i="1"/>
  <c r="J32" i="1"/>
  <c r="J31" i="1"/>
  <c r="J30" i="1"/>
  <c r="J29" i="1"/>
  <c r="J28" i="1"/>
  <c r="J27" i="1"/>
  <c r="J26" i="1"/>
  <c r="L26" i="1" s="1"/>
  <c r="L40" i="9" l="1"/>
  <c r="E40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4" i="9" s="1"/>
  <c r="L26" i="9"/>
  <c r="E26" i="9"/>
  <c r="E41" i="8"/>
  <c r="L40" i="8"/>
  <c r="E40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4" i="8" s="1"/>
  <c r="L26" i="8"/>
  <c r="E26" i="8"/>
  <c r="E41" i="7"/>
  <c r="M40" i="7"/>
  <c r="L40" i="7"/>
  <c r="K40" i="7"/>
  <c r="E40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4" i="7" s="1"/>
  <c r="M26" i="7"/>
  <c r="L26" i="7"/>
  <c r="K26" i="7"/>
  <c r="E26" i="7"/>
  <c r="E41" i="5"/>
  <c r="L40" i="5"/>
  <c r="E40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4" i="5" s="1"/>
  <c r="L26" i="5"/>
  <c r="E26" i="5"/>
  <c r="E41" i="4"/>
  <c r="L40" i="4"/>
  <c r="E40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4" i="4" s="1"/>
  <c r="L26" i="4"/>
  <c r="E26" i="4"/>
  <c r="E41" i="3"/>
  <c r="L40" i="3"/>
  <c r="K40" i="3"/>
  <c r="E40" i="3"/>
  <c r="M38" i="3"/>
  <c r="L38" i="3"/>
  <c r="K38" i="3"/>
  <c r="E38" i="3"/>
  <c r="L37" i="3"/>
  <c r="E37" i="3"/>
  <c r="L36" i="3"/>
  <c r="E36" i="3"/>
  <c r="L35" i="3"/>
  <c r="E35" i="3"/>
  <c r="L34" i="3"/>
  <c r="K34" i="3"/>
  <c r="E34" i="3"/>
  <c r="L33" i="3"/>
  <c r="K33" i="3"/>
  <c r="E33" i="3"/>
  <c r="L32" i="3"/>
  <c r="E32" i="3"/>
  <c r="L31" i="3"/>
  <c r="E31" i="3"/>
  <c r="L30" i="3"/>
  <c r="K30" i="3"/>
  <c r="E30" i="3"/>
  <c r="L29" i="3"/>
  <c r="E29" i="3"/>
  <c r="L28" i="3"/>
  <c r="K28" i="3"/>
  <c r="E28" i="3"/>
  <c r="M27" i="3"/>
  <c r="L27" i="3"/>
  <c r="K27" i="3"/>
  <c r="E27" i="3"/>
  <c r="E44" i="3" s="1"/>
  <c r="M26" i="3"/>
  <c r="L26" i="3"/>
  <c r="K26" i="3"/>
  <c r="E26" i="3"/>
  <c r="E41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E44" i="2" s="1"/>
  <c r="L26" i="2"/>
  <c r="E26" i="2"/>
  <c r="L40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E44" i="1" s="1"/>
  <c r="E26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5" i="1" l="1"/>
  <c r="E45" i="9"/>
  <c r="E45" i="7"/>
  <c r="E45" i="8"/>
  <c r="E45" i="5"/>
  <c r="E45" i="4"/>
  <c r="E45" i="3"/>
  <c r="E45" i="2"/>
  <c r="E23" i="12"/>
  <c r="E11" i="12"/>
  <c r="M28" i="3"/>
  <c r="K29" i="3"/>
  <c r="M29" i="3"/>
  <c r="M30" i="3"/>
  <c r="K31" i="3"/>
  <c r="M31" i="3"/>
  <c r="K32" i="3"/>
  <c r="M32" i="3"/>
  <c r="M33" i="3"/>
  <c r="M34" i="3"/>
  <c r="K35" i="3"/>
  <c r="M35" i="3"/>
  <c r="K36" i="3"/>
  <c r="M36" i="3"/>
  <c r="K37" i="3"/>
  <c r="M40" i="3"/>
  <c r="M37" i="3"/>
  <c r="K12" i="3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40" i="9"/>
  <c r="M40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40" i="8"/>
  <c r="M40" i="8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40" i="5"/>
  <c r="M40" i="5"/>
  <c r="M17" i="4"/>
  <c r="K18" i="4"/>
  <c r="M18" i="4"/>
  <c r="K19" i="4"/>
  <c r="M19" i="4"/>
  <c r="K20" i="4"/>
  <c r="M20" i="4"/>
  <c r="K22" i="4"/>
  <c r="M22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40" i="4"/>
  <c r="M40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40" i="1"/>
  <c r="M40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C46" i="12"/>
  <c r="D44" i="12"/>
  <c r="E45" i="12"/>
  <c r="E11" i="6"/>
  <c r="E42" i="12" l="1"/>
  <c r="E24" i="12"/>
  <c r="D45" i="12"/>
  <c r="J26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H37" i="11"/>
  <c r="J42" i="6" s="1"/>
  <c r="J41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24" i="4" s="1"/>
  <c r="J23" i="1"/>
  <c r="M42" i="6" l="1"/>
  <c r="L42" i="6"/>
  <c r="K42" i="6"/>
  <c r="J41" i="8"/>
  <c r="J37" i="11"/>
  <c r="J42" i="8" s="1"/>
  <c r="J41" i="2"/>
  <c r="L41" i="2" s="1"/>
  <c r="D37" i="11"/>
  <c r="J42" i="2" s="1"/>
  <c r="C38" i="11"/>
  <c r="C39" i="11" s="1"/>
  <c r="J42" i="1"/>
  <c r="K42" i="1" s="1"/>
  <c r="J41" i="3"/>
  <c r="L41" i="3" s="1"/>
  <c r="E37" i="11"/>
  <c r="J42" i="3" s="1"/>
  <c r="J41" i="5"/>
  <c r="G37" i="11"/>
  <c r="J42" i="5" s="1"/>
  <c r="J41" i="7"/>
  <c r="I37" i="11"/>
  <c r="J42" i="7" s="1"/>
  <c r="K37" i="11"/>
  <c r="J42" i="9" s="1"/>
  <c r="J41" i="9"/>
  <c r="M24" i="4"/>
  <c r="K24" i="4"/>
  <c r="L24" i="4"/>
  <c r="J23" i="7"/>
  <c r="I19" i="11"/>
  <c r="J24" i="7" s="1"/>
  <c r="J23" i="9"/>
  <c r="K23" i="9" s="1"/>
  <c r="K19" i="11"/>
  <c r="J24" i="9" s="1"/>
  <c r="J23" i="3"/>
  <c r="M23" i="3" s="1"/>
  <c r="E19" i="11"/>
  <c r="J24" i="3" s="1"/>
  <c r="J23" i="5"/>
  <c r="G19" i="11"/>
  <c r="J24" i="5" s="1"/>
  <c r="J19" i="11"/>
  <c r="J24" i="8" s="1"/>
  <c r="J23" i="8"/>
  <c r="G12" i="12"/>
  <c r="J12" i="12" s="1"/>
  <c r="J41" i="1"/>
  <c r="J44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M23" i="2" s="1"/>
  <c r="F38" i="11"/>
  <c r="F39" i="11" s="1"/>
  <c r="J23" i="4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1" i="6"/>
  <c r="H38" i="11"/>
  <c r="H39" i="11" s="1"/>
  <c r="J23" i="6"/>
  <c r="J44" i="6" s="1"/>
  <c r="L45" i="11"/>
  <c r="L11" i="6"/>
  <c r="M11" i="6"/>
  <c r="E38" i="11"/>
  <c r="E39" i="11" s="1"/>
  <c r="G38" i="11"/>
  <c r="G39" i="11" s="1"/>
  <c r="I38" i="11"/>
  <c r="I39" i="11" s="1"/>
  <c r="K38" i="11"/>
  <c r="K39" i="11" s="1"/>
  <c r="L6" i="11"/>
  <c r="L21" i="11"/>
  <c r="L36" i="11" s="1"/>
  <c r="H12" i="12" l="1"/>
  <c r="J44" i="9"/>
  <c r="I12" i="12"/>
  <c r="M42" i="9"/>
  <c r="K42" i="9"/>
  <c r="L42" i="9"/>
  <c r="M41" i="9"/>
  <c r="K41" i="9"/>
  <c r="L41" i="9"/>
  <c r="M42" i="7"/>
  <c r="K42" i="7"/>
  <c r="L42" i="7"/>
  <c r="M42" i="5"/>
  <c r="L42" i="5"/>
  <c r="K42" i="5"/>
  <c r="K42" i="3"/>
  <c r="M42" i="3"/>
  <c r="L42" i="3"/>
  <c r="M42" i="2"/>
  <c r="K42" i="2"/>
  <c r="L42" i="2"/>
  <c r="M42" i="8"/>
  <c r="K42" i="8"/>
  <c r="L42" i="8"/>
  <c r="M24" i="5"/>
  <c r="K24" i="5"/>
  <c r="L24" i="5"/>
  <c r="M24" i="9"/>
  <c r="K24" i="9"/>
  <c r="L24" i="9"/>
  <c r="K24" i="8"/>
  <c r="M24" i="8"/>
  <c r="L24" i="8"/>
  <c r="K24" i="3"/>
  <c r="M24" i="3"/>
  <c r="L24" i="3"/>
  <c r="K24" i="7"/>
  <c r="L24" i="7"/>
  <c r="M24" i="7"/>
  <c r="L44" i="6"/>
  <c r="J45" i="6"/>
  <c r="G26" i="12"/>
  <c r="L18" i="11"/>
  <c r="G11" i="12"/>
  <c r="L41" i="1"/>
  <c r="M41" i="1"/>
  <c r="K41" i="1"/>
  <c r="L41" i="4"/>
  <c r="K41" i="4"/>
  <c r="M41" i="4"/>
  <c r="L41" i="8"/>
  <c r="K41" i="8"/>
  <c r="M41" i="8"/>
  <c r="L41" i="5"/>
  <c r="K41" i="5"/>
  <c r="M41" i="5"/>
  <c r="M41" i="3"/>
  <c r="K41" i="3"/>
  <c r="L41" i="7"/>
  <c r="M41" i="7"/>
  <c r="K41" i="7"/>
  <c r="K41" i="2"/>
  <c r="M41" i="2"/>
  <c r="L23" i="7"/>
  <c r="M23" i="7"/>
  <c r="K23" i="7"/>
  <c r="J44" i="7"/>
  <c r="L23" i="2"/>
  <c r="K23" i="2"/>
  <c r="J44" i="2"/>
  <c r="L44" i="2" s="1"/>
  <c r="M23" i="5"/>
  <c r="J44" i="5"/>
  <c r="L23" i="5"/>
  <c r="K23" i="5"/>
  <c r="L23" i="3"/>
  <c r="J44" i="3"/>
  <c r="K23" i="3"/>
  <c r="L23" i="1"/>
  <c r="K23" i="1"/>
  <c r="J45" i="1"/>
  <c r="M23" i="1"/>
  <c r="L23" i="4"/>
  <c r="K23" i="4"/>
  <c r="J44" i="4"/>
  <c r="M23" i="4"/>
  <c r="L23" i="8"/>
  <c r="K23" i="8"/>
  <c r="J44" i="8"/>
  <c r="M23" i="8"/>
  <c r="M23" i="9"/>
  <c r="L23" i="9"/>
  <c r="I11" i="12" l="1"/>
  <c r="J11" i="12"/>
  <c r="L44" i="9"/>
  <c r="K44" i="9"/>
  <c r="M44" i="9"/>
  <c r="J45" i="9"/>
  <c r="G41" i="12"/>
  <c r="H41" i="12" s="1"/>
  <c r="L37" i="11"/>
  <c r="G42" i="12" s="1"/>
  <c r="L19" i="11"/>
  <c r="G24" i="12" s="1"/>
  <c r="G23" i="12"/>
  <c r="M42" i="1"/>
  <c r="L42" i="1"/>
  <c r="L38" i="11"/>
  <c r="L39" i="11" s="1"/>
  <c r="H11" i="12"/>
  <c r="H26" i="12"/>
  <c r="J26" i="12"/>
  <c r="I26" i="12"/>
  <c r="M44" i="8"/>
  <c r="L44" i="8"/>
  <c r="K44" i="8"/>
  <c r="J45" i="8"/>
  <c r="K44" i="4"/>
  <c r="L44" i="4"/>
  <c r="M44" i="4"/>
  <c r="J45" i="4"/>
  <c r="K44" i="1"/>
  <c r="L44" i="1"/>
  <c r="M44" i="1"/>
  <c r="K44" i="3"/>
  <c r="L44" i="3"/>
  <c r="M44" i="3"/>
  <c r="J45" i="3"/>
  <c r="K44" i="5"/>
  <c r="L44" i="5"/>
  <c r="M44" i="5"/>
  <c r="J45" i="5"/>
  <c r="J45" i="2"/>
  <c r="K44" i="2"/>
  <c r="M44" i="2"/>
  <c r="J45" i="7"/>
  <c r="K44" i="7"/>
  <c r="M44" i="7"/>
  <c r="L44" i="7"/>
  <c r="K45" i="6"/>
  <c r="L45" i="6"/>
  <c r="K11" i="6"/>
  <c r="K41" i="6"/>
  <c r="K37" i="6"/>
  <c r="L23" i="6"/>
  <c r="K22" i="6"/>
  <c r="E23" i="6"/>
  <c r="M44" i="6"/>
  <c r="M41" i="6"/>
  <c r="L41" i="6"/>
  <c r="E41" i="6"/>
  <c r="M40" i="6"/>
  <c r="K40" i="6"/>
  <c r="E40" i="6"/>
  <c r="M38" i="6"/>
  <c r="L38" i="6"/>
  <c r="K38" i="6"/>
  <c r="E38" i="6"/>
  <c r="M37" i="6"/>
  <c r="L37" i="6"/>
  <c r="E37" i="6"/>
  <c r="M36" i="6"/>
  <c r="L36" i="6"/>
  <c r="K36" i="6"/>
  <c r="E36" i="6"/>
  <c r="M35" i="6"/>
  <c r="K35" i="6"/>
  <c r="E35" i="6"/>
  <c r="M34" i="6"/>
  <c r="L34" i="6"/>
  <c r="K34" i="6"/>
  <c r="E34" i="6"/>
  <c r="M33" i="6"/>
  <c r="K33" i="6"/>
  <c r="E33" i="6"/>
  <c r="M32" i="6"/>
  <c r="L32" i="6"/>
  <c r="K32" i="6"/>
  <c r="E32" i="6"/>
  <c r="M31" i="6"/>
  <c r="K31" i="6"/>
  <c r="E31" i="6"/>
  <c r="M30" i="6"/>
  <c r="L30" i="6"/>
  <c r="K30" i="6"/>
  <c r="E30" i="6"/>
  <c r="M29" i="6"/>
  <c r="K29" i="6"/>
  <c r="E29" i="6"/>
  <c r="M28" i="6"/>
  <c r="L28" i="6"/>
  <c r="K28" i="6"/>
  <c r="E28" i="6"/>
  <c r="M27" i="6"/>
  <c r="K27" i="6"/>
  <c r="E27" i="6"/>
  <c r="E44" i="6" s="1"/>
  <c r="M26" i="6"/>
  <c r="K26" i="6"/>
  <c r="E26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E45" i="6" l="1"/>
  <c r="H23" i="12"/>
  <c r="G44" i="12"/>
  <c r="G45" i="12" s="1"/>
  <c r="I41" i="12"/>
  <c r="J41" i="12"/>
  <c r="K45" i="9"/>
  <c r="M45" i="9"/>
  <c r="L45" i="9"/>
  <c r="I23" i="12"/>
  <c r="J42" i="12"/>
  <c r="H42" i="12"/>
  <c r="I42" i="12"/>
  <c r="H24" i="12"/>
  <c r="J24" i="12"/>
  <c r="I24" i="12"/>
  <c r="J23" i="12"/>
  <c r="K45" i="7"/>
  <c r="L45" i="7"/>
  <c r="M45" i="7"/>
  <c r="K45" i="2"/>
  <c r="L45" i="2"/>
  <c r="M45" i="2"/>
  <c r="K45" i="5"/>
  <c r="L45" i="5"/>
  <c r="M45" i="5"/>
  <c r="K45" i="3"/>
  <c r="L45" i="3"/>
  <c r="M45" i="3"/>
  <c r="M45" i="1"/>
  <c r="K45" i="1"/>
  <c r="L45" i="1"/>
  <c r="L45" i="4"/>
  <c r="M45" i="4"/>
  <c r="K45" i="4"/>
  <c r="M45" i="8"/>
  <c r="L45" i="8"/>
  <c r="K45" i="8"/>
  <c r="L12" i="6"/>
  <c r="K12" i="6"/>
  <c r="L27" i="6"/>
  <c r="L29" i="6"/>
  <c r="L31" i="6"/>
  <c r="L33" i="6"/>
  <c r="L35" i="6"/>
  <c r="L40" i="6"/>
  <c r="L26" i="6"/>
  <c r="K44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J44" i="12" l="1"/>
  <c r="I45" i="12"/>
  <c r="H45" i="12"/>
  <c r="J45" i="12"/>
  <c r="I44" i="12"/>
  <c r="H44" i="12"/>
  <c r="M45" i="6"/>
  <c r="E40" i="1" l="1"/>
  <c r="E41" i="1"/>
  <c r="E42" i="1" l="1"/>
  <c r="C44" i="1"/>
  <c r="C45" i="1" s="1"/>
</calcChain>
</file>

<file path=xl/sharedStrings.xml><?xml version="1.0" encoding="utf-8"?>
<sst xmlns="http://schemas.openxmlformats.org/spreadsheetml/2006/main" count="5520" uniqueCount="1843">
  <si>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</si>
  <si>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</si>
  <si>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</si>
  <si>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</si>
  <si>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</si>
  <si>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</si>
  <si>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</si>
  <si>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</si>
  <si>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</si>
  <si>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</si>
  <si>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</si>
  <si>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</si>
  <si>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</si>
  <si>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</si>
  <si>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</si>
  <si>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</si>
  <si>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</si>
  <si>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</si>
  <si>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</si>
  <si>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</si>
  <si>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</si>
  <si>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</si>
  <si>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</si>
  <si>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</si>
  <si>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</si>
  <si>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</si>
  <si>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</si>
  <si>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</si>
  <si>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</si>
  <si>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</si>
  <si>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</si>
  <si>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</si>
  <si>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</si>
  <si>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</si>
  <si>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</si>
  <si>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</si>
  <si>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</si>
  <si>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</si>
  <si>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</si>
  <si>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</si>
  <si>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</si>
  <si>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</si>
  <si>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</si>
  <si>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</si>
  <si>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</si>
  <si>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</si>
  <si>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</si>
  <si>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</si>
  <si>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</si>
  <si>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</si>
  <si>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</si>
  <si>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</si>
  <si>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</si>
  <si>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</si>
  <si>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</si>
  <si>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</si>
  <si>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</si>
  <si>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</si>
  <si>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</si>
  <si>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</si>
  <si>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</si>
  <si>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</si>
  <si>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</si>
  <si>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</si>
  <si>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</si>
  <si>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</si>
  <si>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</si>
  <si>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</si>
  <si>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</si>
  <si>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</si>
  <si>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</si>
  <si>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</si>
  <si>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</si>
  <si>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</si>
  <si>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</si>
  <si>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</si>
  <si>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</si>
  <si>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</si>
  <si>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</si>
  <si>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</si>
  <si>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</si>
  <si>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</si>
  <si>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</si>
  <si>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</si>
  <si>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</si>
  <si>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</si>
  <si>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</si>
  <si>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</si>
  <si>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</si>
  <si>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</si>
  <si>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</si>
  <si>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</si>
  <si>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</si>
  <si>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</si>
  <si>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</si>
  <si>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</si>
  <si>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</si>
  <si>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</si>
  <si>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</si>
  <si>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</si>
  <si>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</si>
  <si>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</si>
  <si>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</si>
  <si>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</si>
  <si>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</si>
  <si>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</si>
  <si>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</si>
  <si>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</si>
  <si>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</si>
  <si>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</si>
  <si>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</si>
  <si>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</si>
  <si>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</si>
  <si>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</si>
  <si>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</si>
  <si>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</si>
  <si>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</si>
  <si>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</si>
  <si>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</si>
  <si>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</si>
  <si>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</si>
  <si>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</si>
  <si>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</si>
  <si>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</si>
  <si>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</si>
  <si>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</si>
  <si>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</si>
  <si>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</si>
  <si>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</si>
  <si>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</si>
  <si>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</si>
  <si>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</si>
  <si>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</si>
  <si>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</si>
  <si>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</si>
  <si>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</si>
  <si>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</si>
  <si>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</si>
  <si>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</si>
  <si>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</si>
  <si>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</si>
  <si>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</si>
  <si>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</si>
  <si>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</si>
  <si>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</si>
  <si>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</si>
  <si>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</si>
  <si>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</si>
  <si>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</si>
  <si>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</si>
  <si>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</si>
  <si>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</si>
  <si>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</si>
  <si>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</si>
  <si>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</si>
  <si>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</si>
  <si>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</si>
  <si>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นายสุขุม พิริยะพรพิพัฒน์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</si>
  <si>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</si>
  <si>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</si>
  <si>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</si>
  <si>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</si>
  <si>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</si>
  <si>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</si>
  <si>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</si>
  <si>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</si>
  <si>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</si>
  <si>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</si>
  <si>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</si>
  <si>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</si>
  <si>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ผู้อำนวยการโรงพยาบาลวังน้ำเย็น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</si>
  <si>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</si>
  <si>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</si>
  <si>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</si>
  <si>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</si>
  <si>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</si>
  <si>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</si>
  <si>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</si>
  <si>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</si>
  <si>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</si>
  <si>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</si>
  <si>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</si>
  <si>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</si>
  <si>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</si>
  <si>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</si>
  <si>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</si>
  <si>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</si>
  <si>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</si>
  <si>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</si>
  <si>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</si>
  <si>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</si>
  <si>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</si>
  <si>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</si>
  <si>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</si>
  <si>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</si>
  <si>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</si>
  <si>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</si>
  <si>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</si>
  <si>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</si>
  <si>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</si>
  <si>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</si>
  <si>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</si>
  <si>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</si>
  <si>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</si>
  <si>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</si>
  <si>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</si>
  <si>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</si>
  <si>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</si>
  <si>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</si>
  <si>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</si>
  <si>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</si>
  <si>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</si>
  <si>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</si>
  <si>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</si>
  <si>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</si>
  <si>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</si>
  <si>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</si>
  <si>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</si>
  <si>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</si>
  <si>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</si>
  <si>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</si>
  <si>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</si>
  <si>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</si>
  <si>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</si>
  <si>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</si>
  <si>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</si>
  <si>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</si>
  <si>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</si>
  <si>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</si>
  <si>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</si>
  <si>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</si>
  <si>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</si>
  <si>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</si>
  <si>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</si>
  <si>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</si>
  <si>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</si>
  <si>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</si>
  <si>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</si>
  <si>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</si>
  <si>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</si>
  <si>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</si>
  <si>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</si>
  <si>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</si>
  <si>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</si>
  <si>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</si>
  <si>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</si>
  <si>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</si>
  <si>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</si>
  <si>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</si>
  <si>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</si>
  <si>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</si>
  <si>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</si>
  <si>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</si>
  <si>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</si>
  <si>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</si>
  <si>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</si>
  <si>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</si>
  <si>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</si>
  <si>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</si>
  <si>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</si>
  <si>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</si>
  <si>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</si>
  <si>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</si>
  <si>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</si>
  <si>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</si>
  <si>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</si>
  <si>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</si>
  <si>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</si>
  <si>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</si>
  <si>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</si>
  <si>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</si>
  <si>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</si>
  <si>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</si>
  <si>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</si>
  <si>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</si>
  <si>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</si>
  <si>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</si>
  <si>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</si>
  <si>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</si>
  <si>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</si>
  <si>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</si>
  <si>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</si>
  <si>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</si>
  <si>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</si>
  <si>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</si>
  <si>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</si>
  <si>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</si>
  <si>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</si>
  <si>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</si>
  <si>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</si>
  <si>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</si>
  <si>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</si>
  <si>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</si>
  <si>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</si>
  <si>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</si>
  <si>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</si>
  <si>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</si>
  <si>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</si>
  <si>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</si>
  <si>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</si>
  <si>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</si>
  <si>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</si>
  <si>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</si>
  <si>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</si>
  <si>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</si>
  <si>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</si>
  <si>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</si>
  <si>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</si>
  <si>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</si>
  <si>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</si>
  <si>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</si>
  <si>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</si>
  <si>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</si>
  <si>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</si>
  <si>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</si>
  <si>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</si>
  <si>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</si>
  <si>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</si>
  <si>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</si>
  <si>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</si>
  <si>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</si>
  <si>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</si>
  <si>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</si>
  <si>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</si>
  <si>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</si>
  <si>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</si>
  <si>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</si>
  <si>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</si>
  <si>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</si>
  <si>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</si>
  <si>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</si>
  <si>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</si>
  <si>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</si>
  <si>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</si>
  <si>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</si>
  <si>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</si>
  <si>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</si>
  <si>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</si>
  <si>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</si>
  <si>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</si>
  <si>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</si>
  <si>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</si>
  <si>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</si>
  <si>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</si>
  <si>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</si>
  <si>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</si>
  <si>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</si>
  <si>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</si>
  <si>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</si>
  <si>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</si>
  <si>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</si>
  <si>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</si>
  <si>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</si>
  <si>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</si>
  <si>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</si>
  <si>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</si>
  <si>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</si>
  <si>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</si>
  <si>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</si>
  <si>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</si>
  <si>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</si>
  <si>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</si>
  <si>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</si>
  <si>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</si>
  <si>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</si>
  <si>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</si>
  <si>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</si>
  <si>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</si>
  <si>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</si>
  <si>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</si>
  <si>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</si>
  <si>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</si>
  <si>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</si>
  <si>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</si>
  <si>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</si>
  <si>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</si>
  <si>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</si>
  <si>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</si>
  <si>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</si>
  <si>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</si>
  <si>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</si>
  <si>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</si>
  <si>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</si>
  <si>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</si>
  <si>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</si>
  <si>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</si>
  <si>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</si>
  <si>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</si>
  <si>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</si>
  <si>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</si>
  <si>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</si>
  <si>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</si>
  <si>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</si>
  <si>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</si>
  <si>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</si>
  <si>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</si>
  <si>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</si>
  <si>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</si>
  <si>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</si>
  <si>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</si>
  <si>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</si>
  <si>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</si>
  <si>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</si>
  <si>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</si>
  <si>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</si>
  <si>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</si>
  <si>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</si>
  <si>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</si>
  <si>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</si>
  <si>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</si>
  <si>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</si>
  <si>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</si>
  <si>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</si>
  <si>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</si>
  <si>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</si>
  <si>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</si>
  <si>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</si>
  <si>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</si>
  <si>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</si>
  <si>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</si>
  <si>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</si>
  <si>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</si>
  <si>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</si>
  <si>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</si>
  <si>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</si>
  <si>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</si>
  <si>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</si>
  <si>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</si>
  <si>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</si>
  <si>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</si>
  <si>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</si>
  <si>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</si>
  <si>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</si>
  <si>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</si>
  <si>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</si>
  <si>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</si>
  <si>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</si>
  <si>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</si>
  <si>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</si>
  <si>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</si>
  <si>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</si>
  <si>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</si>
  <si>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</si>
  <si>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</si>
  <si>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</si>
  <si>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</si>
  <si>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</si>
  <si>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</si>
  <si>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</si>
  <si>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</si>
  <si>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</si>
  <si>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</si>
  <si>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</si>
  <si>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</si>
  <si>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</si>
  <si>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</si>
  <si>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</si>
  <si>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</si>
  <si>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</si>
  <si>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</si>
  <si>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</si>
  <si>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</si>
  <si>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</si>
  <si>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</si>
  <si>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</si>
  <si>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</si>
  <si>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</si>
  <si>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</si>
  <si>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</si>
  <si>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</si>
  <si>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</si>
  <si>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</si>
  <si>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</si>
  <si>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</si>
  <si>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</si>
  <si>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</si>
  <si>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</si>
  <si>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</si>
  <si>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</si>
  <si>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</si>
  <si>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</si>
  <si>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</si>
  <si>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</si>
  <si>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</si>
  <si>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</si>
  <si>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</si>
  <si>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</si>
  <si>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</si>
  <si>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</si>
  <si>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</si>
  <si>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</si>
  <si>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</si>
  <si>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</si>
  <si>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</si>
  <si>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</si>
  <si>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</si>
  <si>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</si>
  <si>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</si>
  <si>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</si>
  <si>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</si>
  <si>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</si>
  <si>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</si>
  <si>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</si>
  <si>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</si>
  <si>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</si>
  <si>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</si>
  <si>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</si>
  <si>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</si>
  <si>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</si>
  <si>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</si>
  <si>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</si>
  <si>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</si>
  <si>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</si>
  <si>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</si>
  <si>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</si>
  <si>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</si>
  <si>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</si>
  <si>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</si>
  <si>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</si>
  <si>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</si>
  <si>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</si>
  <si>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</si>
  <si>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</si>
  <si>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</si>
  <si>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</si>
  <si>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</si>
  <si>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</si>
  <si>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</si>
  <si>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</si>
  <si>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</si>
  <si>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</si>
  <si>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</si>
  <si>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</si>
  <si>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</si>
  <si>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</si>
  <si>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</si>
  <si>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</si>
  <si>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</si>
  <si>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</si>
  <si>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</si>
  <si>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</si>
  <si>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</si>
  <si>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</si>
  <si>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</si>
  <si>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</si>
  <si>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</si>
  <si>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</si>
  <si>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</si>
  <si>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</si>
  <si>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</si>
  <si>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</si>
  <si>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</si>
  <si>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</si>
  <si>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</si>
  <si>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</si>
  <si>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</si>
  <si>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</si>
  <si>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</si>
  <si>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</si>
  <si>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</si>
  <si>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</si>
  <si>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</si>
  <si>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</si>
  <si>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</si>
  <si>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</si>
  <si>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</si>
  <si>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</si>
  <si>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</si>
  <si>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</si>
  <si>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</si>
  <si>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</si>
  <si>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</si>
  <si>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</si>
  <si>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</si>
  <si>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</si>
  <si>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</si>
  <si>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</si>
  <si>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</si>
  <si>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</si>
  <si>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</si>
  <si>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</si>
  <si>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</si>
  <si>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</si>
  <si>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</si>
  <si>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</si>
  <si>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</si>
  <si>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</si>
  <si>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</si>
  <si>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</si>
  <si>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</si>
  <si>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</si>
  <si>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</si>
  <si>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</si>
  <si>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</si>
  <si>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</si>
  <si>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</si>
  <si>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</si>
  <si>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</si>
  <si>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</si>
  <si>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</si>
  <si>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</si>
  <si>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</si>
  <si>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</si>
  <si>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</si>
  <si>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</si>
  <si>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</si>
  <si>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</si>
  <si>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</si>
  <si>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</si>
  <si>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</si>
  <si>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</si>
  <si>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</si>
  <si>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</si>
  <si>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</si>
  <si>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</si>
  <si>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</si>
  <si>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</si>
  <si>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</si>
  <si>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</si>
  <si>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</si>
  <si>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</si>
  <si>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</si>
  <si>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</si>
  <si>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</si>
  <si>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</si>
  <si>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</si>
  <si>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</si>
  <si>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</si>
  <si>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</si>
  <si>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</si>
  <si>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</si>
  <si>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</si>
  <si>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</si>
  <si>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</si>
  <si>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</si>
  <si>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</si>
  <si>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</si>
  <si>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</si>
  <si>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</si>
  <si>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</si>
  <si>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</si>
  <si>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</si>
  <si>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</si>
  <si>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</si>
  <si>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</si>
  <si>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</si>
  <si>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</si>
  <si>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</si>
  <si>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</si>
  <si>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</si>
  <si>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</si>
  <si>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</si>
  <si>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</si>
  <si>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</si>
  <si>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</si>
  <si>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</si>
  <si>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</si>
  <si>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</si>
  <si>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</si>
  <si>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</si>
  <si>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</si>
  <si>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</si>
  <si>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</si>
  <si>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</si>
  <si>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</si>
  <si>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</si>
  <si>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</si>
  <si>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</si>
  <si>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</si>
  <si>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</si>
  <si>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</si>
  <si>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</si>
  <si>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</si>
  <si>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</si>
  <si>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</si>
  <si>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</si>
  <si>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</si>
  <si>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</si>
  <si>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</si>
  <si>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</si>
  <si>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</si>
  <si>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</si>
  <si>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</si>
  <si>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</si>
  <si>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</si>
  <si>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</si>
  <si>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</si>
  <si>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</si>
  <si>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</si>
  <si>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</si>
  <si>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</si>
  <si>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</si>
  <si>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</si>
  <si>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</si>
  <si>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</si>
  <si>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</si>
  <si>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</si>
  <si>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</si>
  <si>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</si>
  <si>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</si>
  <si>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</si>
  <si>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</si>
  <si>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</si>
  <si>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</si>
  <si>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</si>
  <si>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</si>
  <si>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</si>
  <si>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</si>
  <si>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</si>
  <si>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</si>
  <si>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</si>
  <si>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</si>
  <si>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</si>
  <si>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</si>
  <si>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</si>
  <si>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</si>
  <si>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</si>
  <si>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</si>
  <si>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</si>
  <si>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</si>
  <si>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</si>
  <si>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</si>
  <si>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</si>
  <si>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</si>
  <si>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</si>
  <si>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</si>
  <si>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</si>
  <si>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</si>
  <si>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</si>
  <si>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</si>
  <si>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</si>
  <si>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</si>
  <si>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</si>
  <si>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</si>
  <si>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</si>
  <si>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</si>
  <si>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</si>
  <si>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</si>
  <si>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</si>
  <si>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</si>
  <si>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</si>
  <si>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</si>
  <si>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</si>
  <si>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</si>
  <si>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</si>
  <si>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</si>
  <si>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</si>
  <si>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</si>
  <si>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</si>
  <si>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</si>
  <si>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</si>
  <si>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</si>
  <si>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</si>
  <si>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</si>
  <si>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</si>
  <si>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</si>
  <si>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</si>
  <si>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</si>
  <si>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</si>
  <si>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</si>
  <si>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</si>
  <si>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</si>
  <si>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</si>
  <si>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</si>
  <si>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</si>
  <si>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</si>
  <si>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</si>
  <si>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</si>
  <si>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</si>
  <si>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</si>
  <si>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</si>
  <si>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</si>
  <si>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</si>
  <si>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</si>
  <si>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</si>
  <si>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</si>
  <si>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</si>
  <si>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</si>
  <si>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</si>
  <si>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</si>
  <si>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</si>
  <si>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</si>
  <si>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</si>
  <si>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</si>
  <si>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</si>
  <si>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</si>
  <si>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</si>
  <si>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</si>
  <si>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</si>
  <si>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</si>
  <si>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</si>
  <si>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</si>
  <si>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</si>
  <si>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</si>
  <si>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</si>
  <si>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</si>
  <si>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</si>
  <si>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</si>
  <si>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</si>
  <si>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</si>
  <si>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</si>
  <si>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</si>
  <si>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</si>
  <si>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</si>
  <si>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</si>
  <si>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</si>
  <si>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</si>
  <si>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</si>
  <si>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</si>
  <si>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</si>
  <si>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</si>
  <si>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</si>
  <si>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</si>
  <si>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</si>
  <si>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</si>
  <si>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</si>
  <si>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</si>
  <si>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</si>
  <si>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</si>
  <si>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</si>
  <si>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</si>
  <si>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</si>
  <si>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</si>
  <si>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</si>
  <si>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</si>
  <si>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</si>
  <si>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</si>
  <si>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</si>
  <si>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</si>
  <si>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</si>
  <si>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</si>
  <si>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</si>
  <si>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</si>
  <si>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</si>
  <si>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</si>
  <si>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</si>
  <si>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</si>
  <si>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</si>
  <si>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</si>
  <si>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</si>
  <si>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</si>
  <si>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</si>
  <si>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</si>
  <si>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</si>
  <si>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</si>
  <si>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</si>
  <si>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</si>
  <si>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</si>
  <si>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</si>
  <si>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</si>
  <si>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</si>
  <si>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</si>
  <si>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</si>
  <si>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</si>
  <si>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</si>
  <si>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</si>
  <si>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</si>
  <si>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</si>
  <si>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</si>
  <si>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</si>
  <si>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</si>
  <si>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</si>
  <si>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</si>
  <si>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</si>
  <si>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</si>
  <si>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</si>
  <si>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</si>
  <si>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</si>
  <si>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</si>
  <si>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</si>
  <si>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</si>
  <si>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</si>
  <si>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</si>
  <si>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</si>
  <si>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</si>
  <si>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</si>
  <si>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</si>
  <si>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</si>
  <si>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</si>
  <si>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</si>
  <si>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</si>
  <si>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</si>
  <si>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</si>
  <si>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</si>
  <si>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</si>
  <si>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</si>
  <si>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</si>
  <si>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</si>
  <si>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</si>
  <si>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</si>
  <si>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</si>
  <si>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</si>
  <si>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</si>
  <si>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</si>
  <si>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</si>
  <si>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</si>
  <si>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</si>
  <si>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</si>
  <si>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</si>
  <si>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</si>
  <si>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</si>
  <si>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</si>
  <si>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</si>
  <si>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</si>
  <si>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</si>
  <si>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</si>
  <si>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</si>
  <si>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</si>
  <si>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</si>
  <si>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</si>
  <si>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</si>
  <si>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</si>
  <si>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</si>
  <si>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</si>
  <si>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</si>
  <si>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</si>
  <si>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</si>
  <si>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</si>
  <si>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</si>
  <si>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</si>
  <si>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</si>
  <si>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</si>
  <si>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</si>
  <si>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</si>
  <si>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</si>
  <si>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</si>
  <si>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</si>
  <si>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</si>
  <si>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</si>
  <si>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</si>
  <si>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</si>
  <si>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</si>
  <si>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</si>
  <si>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</si>
  <si>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</si>
  <si>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</si>
  <si>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</si>
  <si>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</si>
  <si>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</si>
  <si>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</si>
  <si>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</si>
  <si>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</si>
  <si>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</si>
  <si>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</si>
  <si>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</si>
  <si>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</si>
  <si>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</si>
  <si>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</si>
  <si>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</si>
  <si>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</si>
  <si>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</si>
  <si>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</si>
  <si>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</si>
  <si>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</si>
  <si>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</si>
  <si>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</si>
  <si>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</si>
  <si>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</si>
  <si>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</si>
  <si>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</si>
  <si>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</si>
  <si>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</si>
  <si>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</si>
  <si>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</si>
  <si>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</si>
  <si>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</si>
  <si>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</si>
  <si>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</si>
  <si>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</si>
  <si>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</si>
  <si>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</si>
  <si>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</si>
  <si>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</si>
  <si>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</si>
  <si>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</si>
  <si>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</si>
  <si>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</si>
  <si>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</si>
  <si>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</si>
  <si>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</si>
  <si>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</si>
  <si>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</si>
  <si>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</si>
  <si>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</si>
  <si>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</si>
  <si>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</si>
  <si>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</si>
  <si>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</si>
  <si>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</si>
  <si>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</si>
  <si>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</si>
  <si>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</si>
  <si>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</si>
  <si>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</si>
  <si>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</si>
  <si>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</si>
  <si>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</si>
  <si>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</si>
  <si>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</si>
  <si>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</si>
  <si>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</si>
  <si>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</si>
  <si>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</si>
  <si>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</si>
  <si>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</si>
  <si>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</si>
  <si>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</si>
  <si>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</si>
  <si>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</si>
  <si>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</si>
  <si>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</si>
  <si>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</si>
  <si>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</si>
  <si>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</si>
  <si>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</si>
  <si>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</si>
  <si>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</si>
  <si>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</si>
  <si>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</si>
  <si>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</si>
  <si>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</si>
  <si>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</si>
  <si>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</si>
  <si>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</si>
  <si>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</si>
  <si>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</si>
  <si>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</si>
  <si>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</si>
  <si>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</si>
  <si>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</si>
  <si>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</si>
  <si>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</si>
  <si>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</si>
  <si>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</si>
  <si>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</si>
  <si>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</si>
  <si>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</si>
  <si>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</si>
  <si>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</si>
  <si>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</si>
  <si>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</si>
  <si>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</si>
  <si>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</si>
  <si>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</si>
  <si>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</si>
  <si>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</si>
  <si>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</si>
  <si>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</si>
  <si>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</si>
  <si>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</si>
  <si>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</si>
  <si>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</si>
  <si>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</si>
  <si>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</si>
  <si>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</si>
  <si>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</si>
  <si>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</si>
  <si>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</si>
  <si>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</si>
  <si>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</si>
  <si>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</si>
  <si>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</si>
  <si>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</si>
  <si>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</si>
  <si>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</si>
  <si>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</si>
  <si>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</si>
  <si>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</si>
  <si>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</si>
  <si>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</si>
  <si>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</si>
  <si>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</si>
  <si>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</si>
  <si>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</si>
  <si>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</si>
  <si>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</si>
  <si>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</si>
  <si>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</si>
  <si>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</si>
  <si>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</si>
  <si>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</si>
  <si>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</si>
  <si>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</si>
  <si>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</si>
  <si>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</si>
  <si>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</si>
  <si>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</si>
  <si>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</si>
  <si>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</si>
  <si>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</si>
  <si>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</si>
  <si>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</si>
  <si>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</si>
  <si>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</si>
  <si>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</si>
  <si>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</si>
  <si>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</si>
  <si>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</si>
  <si>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</si>
  <si>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</si>
  <si>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</si>
  <si>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</si>
  <si>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</si>
  <si>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</si>
  <si>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</si>
  <si>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</si>
  <si>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</si>
  <si>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</si>
  <si>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</si>
  <si>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</si>
  <si>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</si>
  <si>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</si>
  <si>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</si>
  <si>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</si>
  <si>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</si>
  <si>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</si>
  <si>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</si>
  <si>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</si>
  <si>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</si>
  <si>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</si>
  <si>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</si>
  <si>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</si>
  <si>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</si>
  <si>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</si>
  <si>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</si>
  <si>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</si>
  <si>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</si>
  <si>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</si>
  <si>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</si>
  <si>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</si>
  <si>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</si>
  <si>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</si>
  <si>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</si>
  <si>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</si>
  <si>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</si>
  <si>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</si>
  <si>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</si>
  <si>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</si>
  <si>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</si>
  <si>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</si>
  <si>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</si>
  <si>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</si>
  <si>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</si>
  <si>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</si>
  <si>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</si>
  <si>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</si>
  <si>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</si>
  <si>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</si>
  <si>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</si>
  <si>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</si>
  <si>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</si>
  <si>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</si>
  <si>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</si>
  <si>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</si>
  <si>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</si>
  <si>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</si>
  <si>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</si>
  <si>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</si>
  <si>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</si>
  <si>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</si>
  <si>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</si>
  <si>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</si>
  <si>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</si>
  <si>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</si>
  <si>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</si>
  <si>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</si>
  <si>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</si>
  <si>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</si>
  <si>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</si>
  <si>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</si>
  <si>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</si>
  <si>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</si>
  <si>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</si>
  <si>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</si>
  <si>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</si>
  <si>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</si>
  <si>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</si>
  <si>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</si>
  <si>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</si>
  <si>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</si>
  <si>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</si>
  <si>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</si>
  <si>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</si>
  <si>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</si>
  <si>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</si>
  <si>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</si>
  <si>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</si>
  <si>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</si>
  <si>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</si>
  <si>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</si>
  <si>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</si>
  <si>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</si>
  <si>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</si>
  <si>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</si>
  <si>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</si>
  <si>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</si>
  <si>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</si>
  <si>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</si>
  <si>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</si>
  <si>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</si>
  <si>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</si>
  <si>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</si>
  <si>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</si>
  <si>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</si>
  <si>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</si>
  <si>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</si>
  <si>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</si>
  <si>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</si>
  <si>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</si>
  <si>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</si>
  <si>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</si>
  <si>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</si>
  <si>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</si>
  <si>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</si>
  <si>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</si>
  <si>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</si>
  <si>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</si>
  <si>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</si>
  <si>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</si>
  <si>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</si>
  <si>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</si>
  <si>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</si>
  <si>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</si>
  <si>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</si>
  <si>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</si>
  <si>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</si>
  <si>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</si>
  <si>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</si>
  <si>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</si>
  <si>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</si>
  <si>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</si>
  <si>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</si>
  <si>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</si>
  <si>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</si>
  <si>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</si>
  <si>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</si>
  <si>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</si>
  <si>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</si>
  <si>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</si>
  <si>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</si>
  <si>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</si>
  <si>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</si>
  <si>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</si>
  <si>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</si>
  <si>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</si>
  <si>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</si>
  <si>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</si>
  <si>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</si>
  <si>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</si>
  <si>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</si>
  <si>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</si>
  <si>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</si>
  <si>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</si>
  <si>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</si>
  <si>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</si>
  <si>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</si>
  <si>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</si>
  <si>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</si>
  <si>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</si>
  <si>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</si>
  <si>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</si>
  <si>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</si>
  <si>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</si>
  <si>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</si>
  <si>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</si>
  <si>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</si>
  <si>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</si>
  <si>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</si>
  <si>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</si>
  <si>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</si>
  <si>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</si>
  <si>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</si>
  <si>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</si>
  <si>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</si>
  <si>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</si>
  <si>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</si>
  <si>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</si>
  <si>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</si>
  <si>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</si>
  <si>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</si>
  <si>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</si>
  <si>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</si>
  <si>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</si>
  <si>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</si>
  <si>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</si>
  <si>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</si>
  <si>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</si>
  <si>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</si>
  <si>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</si>
  <si>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</si>
  <si>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</si>
  <si>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</si>
  <si>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</si>
  <si>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</si>
  <si>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</si>
  <si>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</si>
  <si>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</si>
  <si>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</si>
  <si>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</si>
  <si>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</si>
  <si>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</si>
  <si>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</si>
  <si>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ลูกหนี้เงินยืม -    ในงบประมาณ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</si>
  <si>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</si>
  <si>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</si>
  <si>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</si>
  <si>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</si>
  <si>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</si>
  <si>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</si>
  <si>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</si>
  <si>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</si>
  <si>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</si>
  <si>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</si>
  <si>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</si>
  <si>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</si>
  <si>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</si>
  <si>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</si>
  <si>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</si>
  <si>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</si>
  <si>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</si>
  <si>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</si>
  <si>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</si>
  <si>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</si>
  <si>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</si>
  <si>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</si>
  <si>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</si>
  <si>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</si>
  <si>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</si>
  <si>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</si>
  <si>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</si>
  <si>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</si>
  <si>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</si>
  <si>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</si>
  <si>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</si>
  <si>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</si>
  <si>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</si>
  <si>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</si>
  <si>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</si>
  <si>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</si>
  <si>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</si>
  <si>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</si>
  <si>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</si>
  <si>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</si>
  <si>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</si>
  <si>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</si>
  <si>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</si>
  <si>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</si>
  <si>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</si>
  <si>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</si>
  <si>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</si>
  <si>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</si>
  <si>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</si>
  <si>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</si>
  <si>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</si>
  <si>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</si>
  <si>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</si>
  <si>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</si>
  <si>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</si>
  <si>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</si>
  <si>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</si>
  <si>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</si>
  <si>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</si>
  <si>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</si>
  <si>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</si>
  <si>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</si>
  <si>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</si>
  <si>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</si>
  <si>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</si>
  <si>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</si>
  <si>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</si>
  <si>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</si>
  <si>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</si>
  <si>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</si>
  <si>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</si>
  <si>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</si>
  <si>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</si>
  <si>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</si>
  <si>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</si>
  <si>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</si>
  <si>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</si>
  <si>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</si>
  <si>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</si>
  <si>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</si>
  <si>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</si>
  <si>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</si>
  <si>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</si>
  <si>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</si>
  <si>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</si>
  <si>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</si>
  <si>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</si>
  <si>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</si>
  <si>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</si>
  <si>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</si>
  <si>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</si>
  <si>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</si>
  <si>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</si>
  <si>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</si>
  <si>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</si>
  <si>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</si>
  <si>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</si>
  <si>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</si>
  <si>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</si>
  <si>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</si>
  <si>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</si>
  <si>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</si>
  <si>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</si>
  <si>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</si>
  <si>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</si>
  <si>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</si>
  <si>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</si>
  <si>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</si>
  <si>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</si>
  <si>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</si>
  <si>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</si>
  <si>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</si>
  <si>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</si>
  <si>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</si>
  <si>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</si>
  <si>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</si>
  <si>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</si>
  <si>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</si>
  <si>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</si>
  <si>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</si>
  <si>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</si>
  <si>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</si>
  <si>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</si>
  <si>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</si>
  <si>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</si>
  <si>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</si>
  <si>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</si>
  <si>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</si>
  <si>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</si>
  <si>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</si>
  <si>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</si>
  <si>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</si>
  <si>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</si>
  <si>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</si>
  <si>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</si>
  <si>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</si>
  <si>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</si>
  <si>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</si>
  <si>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</si>
  <si>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</si>
  <si>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</si>
  <si>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</si>
  <si>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</si>
  <si>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</si>
  <si>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</si>
  <si>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</si>
  <si>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</si>
  <si>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</si>
  <si>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</si>
  <si>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</si>
  <si>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</si>
  <si>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</si>
  <si>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</si>
  <si>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</si>
  <si>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</si>
  <si>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</si>
  <si>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</si>
  <si>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</si>
  <si>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</si>
  <si>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</si>
  <si>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</si>
  <si>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</si>
  <si>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</si>
  <si>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</si>
  <si>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</si>
  <si>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</si>
  <si>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</si>
  <si>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</si>
  <si>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</si>
  <si>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</si>
  <si>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</si>
  <si>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</si>
  <si>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</si>
  <si>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</si>
  <si>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</si>
  <si>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</si>
  <si>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</si>
  <si>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</si>
  <si>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</si>
  <si>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</si>
  <si>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</si>
  <si>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</si>
  <si>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</si>
  <si>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</si>
  <si>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</si>
  <si>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</si>
  <si>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</si>
  <si>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</si>
  <si>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</si>
  <si>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</si>
  <si>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</si>
  <si>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</si>
  <si>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</si>
  <si>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</si>
  <si>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</si>
  <si>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</si>
  <si>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</si>
  <si>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</si>
  <si>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</si>
  <si>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</si>
  <si>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</si>
  <si>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</si>
  <si>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</si>
  <si>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</si>
  <si>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</si>
  <si>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</si>
  <si>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</si>
  <si>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</si>
  <si>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</si>
  <si>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</si>
  <si>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</si>
  <si>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</si>
  <si>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</si>
  <si>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</si>
  <si>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</si>
  <si>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</si>
  <si>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</si>
  <si>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</si>
  <si>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</si>
  <si>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</si>
  <si>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</si>
  <si>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</si>
  <si>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</si>
  <si>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</si>
  <si>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</si>
  <si>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</si>
  <si>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</si>
  <si>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</si>
  <si>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</si>
  <si>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</si>
  <si>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</si>
  <si>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</si>
  <si>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</si>
  <si>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</si>
  <si>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</si>
  <si>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</si>
  <si>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</si>
  <si>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</si>
  <si>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</si>
  <si>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</si>
  <si>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</si>
  <si>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</si>
  <si>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</si>
  <si>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</si>
  <si>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</si>
  <si>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</si>
  <si>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</si>
  <si>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</si>
  <si>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</si>
  <si>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</si>
  <si>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</si>
  <si>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</si>
  <si>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</si>
  <si>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</si>
  <si>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</si>
  <si>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</si>
  <si>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</si>
  <si>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</si>
  <si>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</si>
  <si>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</si>
  <si>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</si>
  <si>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</si>
  <si>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</si>
  <si>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</si>
  <si>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</si>
  <si>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</si>
  <si>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</si>
  <si>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</si>
  <si>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</si>
  <si>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</si>
  <si>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</si>
  <si>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</si>
  <si>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</si>
  <si>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</si>
  <si>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</si>
  <si>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</si>
  <si>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</si>
  <si>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</si>
  <si>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</si>
  <si>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</si>
  <si>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</si>
  <si>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</si>
  <si>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</si>
  <si>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</si>
  <si>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</si>
  <si>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</si>
  <si>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</si>
  <si>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</si>
  <si>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</si>
  <si>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</si>
  <si>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</si>
  <si>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</si>
  <si>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</si>
  <si>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</si>
  <si>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</si>
  <si>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</si>
  <si>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</si>
  <si>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</si>
  <si>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</si>
  <si>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</si>
  <si>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</si>
  <si>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</si>
  <si>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</si>
  <si>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</si>
  <si>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</si>
  <si>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</si>
  <si>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</si>
  <si>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</si>
  <si>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</si>
  <si>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</si>
  <si>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</si>
  <si>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</si>
  <si>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</si>
  <si>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</si>
  <si>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</si>
  <si>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</si>
  <si>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</si>
  <si>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</si>
  <si>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</si>
  <si>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</si>
  <si>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</si>
  <si>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</si>
  <si>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</si>
  <si>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</si>
  <si>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</si>
  <si>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</si>
  <si>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</si>
  <si>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</si>
  <si>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</si>
  <si>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</si>
  <si>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</si>
  <si>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</si>
  <si>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</si>
  <si>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</si>
  <si>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</si>
  <si>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</si>
  <si>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</si>
  <si>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</si>
  <si>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</si>
  <si>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</si>
  <si>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</si>
  <si>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</si>
  <si>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</si>
  <si>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</si>
  <si>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</si>
  <si>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</si>
  <si>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</si>
  <si>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</si>
  <si>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</si>
  <si>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</si>
  <si>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</si>
  <si>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คุณภาพบัญชี ปี 61  = C</t>
  </si>
  <si>
    <t>คุณภาพบัญชี ปี 61  = A</t>
  </si>
  <si>
    <t>คุณภาพบัญชี ปี 61  = B</t>
  </si>
  <si>
    <t>คุณภาพบัญชี ปี 61  =B</t>
  </si>
  <si>
    <t>ปิดงบบัญชี ปี 2561</t>
  </si>
  <si>
    <t>(ก.ย.2561)</t>
  </si>
  <si>
    <t>ประมาณการปี 2562</t>
  </si>
  <si>
    <t>(แผนต้นปี)</t>
  </si>
  <si>
    <t>ปิดงบ 2561 -</t>
  </si>
  <si>
    <t>ประมาณการ 2562</t>
  </si>
  <si>
    <t>P13SS</t>
  </si>
  <si>
    <t>P26SS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</si>
  <si>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</si>
  <si>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</si>
  <si>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</si>
  <si>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</si>
  <si>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</si>
  <si>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</si>
  <si>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</si>
  <si>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</si>
  <si>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</si>
  <si>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</si>
  <si>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</si>
  <si>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</si>
  <si>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</si>
  <si>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</si>
  <si>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</si>
  <si>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</si>
  <si>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</si>
  <si>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</si>
  <si>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</si>
  <si>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</si>
  <si>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</si>
  <si>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นายจักรกฤษณ์ สุรการ</t>
  </si>
  <si>
    <t>นายราเชษฎ เชิงพนม</t>
  </si>
  <si>
    <t>นายสุกฤษฎิ์ เลิศสกุลธรรม</t>
  </si>
  <si>
    <t>รายได้ค่ารักษา UC - OP นอก CUP ในจังหวัด</t>
  </si>
  <si>
    <t>รายได้ค่ารักษา UC OP - บริการเฉพาะ (CR)</t>
  </si>
  <si>
    <t>รายได้ค่ารักษา UC IP - บริการเฉพาะ (CR)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</si>
  <si>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</si>
  <si>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</si>
  <si>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4301020104.108</t>
  </si>
  <si>
    <t>รายได้ค่ารักษาเบิกจ่ายตรง-หน่วยงาน-OP</t>
  </si>
  <si>
    <t>4301020104.109</t>
  </si>
  <si>
    <t>รายได้ค่ารักษาเบิกจ่ายตรง-หน่วยงานอื่น- IP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</si>
  <si>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</si>
  <si>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</si>
  <si>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</si>
  <si>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</si>
  <si>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รายได้ค่ารักษาเบิกจ่ายตรง-อปท. IP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</si>
  <si>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</si>
  <si>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</si>
  <si>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</si>
  <si>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</si>
  <si>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รายได้กองทุนแรงงานต่างด้าว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</si>
  <si>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</si>
  <si>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</si>
  <si>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ค่าตอบแทนในการปฏิบัติงานเวรหรือผลัดบ่ายและหรือผลัดดึกของพยาบาล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</si>
  <si>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</si>
  <si>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</si>
  <si>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</si>
  <si>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</si>
  <si>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</si>
  <si>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</si>
  <si>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</si>
  <si>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</si>
  <si>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</si>
  <si>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</si>
  <si>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</si>
  <si>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</si>
  <si>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</si>
  <si>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</si>
  <si>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</si>
  <si>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</si>
  <si>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</si>
  <si>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</si>
  <si>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</si>
  <si>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</si>
  <si>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</si>
  <si>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</si>
  <si>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</si>
  <si>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</si>
  <si>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</si>
  <si>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</si>
  <si>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</si>
  <si>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</si>
  <si>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</si>
  <si>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</si>
  <si>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</si>
  <si>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</si>
  <si>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</si>
  <si>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</si>
  <si>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</si>
  <si>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</si>
  <si>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</si>
  <si>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</si>
  <si>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5112010103.101</t>
  </si>
  <si>
    <t>ค่าสวัสดิการสังคมอื่น</t>
  </si>
  <si>
    <t>ค่าใช้จ่ายอื่น-เงินงบประมาณงบกลางโอนไป สสจ./รพศ. /รพท./รพช./   รพ.สต.</t>
  </si>
  <si>
    <t>ค่าใช้จ่ายอื่น-เงินนอกงบประมาณโอนไปสสจ./รพศ.  /รพท./รพช./     รพ.สต.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</si>
  <si>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</si>
  <si>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</si>
  <si>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</si>
  <si>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</si>
  <si>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</si>
  <si>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</si>
  <si>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</si>
  <si>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</si>
  <si>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</si>
  <si>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</si>
  <si>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</si>
  <si>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</si>
  <si>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</si>
  <si>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</si>
  <si>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</si>
  <si>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</si>
  <si>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</si>
  <si>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</si>
  <si>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</si>
  <si>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</si>
  <si>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</si>
  <si>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</si>
  <si>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</si>
  <si>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</si>
  <si>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</si>
  <si>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</si>
  <si>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</si>
  <si>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</si>
  <si>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</si>
  <si>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</si>
  <si>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เงินสมทบประกันสังคมส่วนของลูกจ้าง (เงินงบประมาณ)</t>
  </si>
  <si>
    <t>2111020199.110</t>
  </si>
  <si>
    <t>เงินสมทบประกันสังคมส่วนของลูกจ้าง (เงินนอกงบประมาณ)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</si>
  <si>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</si>
  <si>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</si>
  <si>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</si>
  <si>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</si>
  <si>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</si>
  <si>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</si>
  <si>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</si>
  <si>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</si>
  <si>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</si>
  <si>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</si>
  <si>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</si>
  <si>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>1. แผนประมาณการรายได้-ควบคุมค่าใช้จ่าย ปีงบประมาณ 2562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</si>
  <si>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</si>
  <si>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</si>
  <si>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</si>
  <si>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</si>
  <si>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</si>
  <si>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</si>
  <si>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</si>
  <si>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</si>
  <si>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</si>
  <si>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</si>
  <si>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</si>
  <si>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</si>
  <si>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</si>
  <si>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</si>
  <si>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</si>
  <si>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</si>
  <si>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</si>
  <si>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</si>
  <si>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</si>
  <si>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 xml:space="preserve">29 เมษายน พ.ศ.2562 </t>
  </si>
  <si>
    <t>29 เมษายน พ.ศ.2562</t>
  </si>
  <si>
    <t>01 พฤษภาคม พ.ศ.2562 14:32:42</t>
  </si>
  <si>
    <t xml:space="preserve">30 เมษายน พ.ศ.2562 </t>
  </si>
  <si>
    <t>29 เมษายน พ.ศ.2562 11:17:58</t>
  </si>
  <si>
    <t>01 พฤษภาคม พ.ศ.2562 10:26:48</t>
  </si>
  <si>
    <t>30 เมษายน พ.ศ.2562 08:27:41</t>
  </si>
  <si>
    <t>รายละเอียดผลการดำเนินงาน รายได้- ควบคุมค่าใช้จ่าย ปี 2561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</si>
  <si>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</si>
  <si>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</si>
  <si>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ประจำเดือน มิถุนายน  2562 ใช้ข้อมูลจาก http://hfo62.cfo.in.th/  ณ วันที่  17  กรกฎาคม  2562</t>
  </si>
  <si>
    <t>ปีงบประมาณ 2562  ประจำเดือน  มิถุนายน  2562</t>
  </si>
  <si>
    <t>หมายเหตุ : ใช้ข้อมูลจาก http://hfo62.cfo.in.th/  ณ  วันที่ 17 กรกฎาคม  2562</t>
  </si>
  <si>
    <t>เฉลี่ย 9 เดือน</t>
  </si>
  <si>
    <t>เดือน มิ.ย.2562</t>
  </si>
  <si>
    <t>ปีงบประมาณ 2562  ประจำเดือน มิถุนายน  2562</t>
  </si>
  <si>
    <t xml:space="preserve">               : 2. ใช้ข้อมูลจาก http://hfo62.cfo.in.th/  ณ  วันที่  17 กรกฎาคม  2562</t>
  </si>
  <si>
    <t xml:space="preserve">                : 2. ใช้ข้อมูลจาก http://hfo62.cfo.in.th/  ณ  วันที่  17 กรกฎาคม  2562</t>
  </si>
  <si>
    <t xml:space="preserve">             : 2. ใช้ข้อมูลจาก http://hfo62.cfo.in.th/  ณ  วันที่  17 กรกฎาคม  2562</t>
  </si>
  <si>
    <t>Risk score มิ.ย.2562  = 0C</t>
  </si>
  <si>
    <t>Risk score มิ.ย.2562  = 0F</t>
  </si>
  <si>
    <t>Risk score มิ.ย.2562  = 0C-</t>
  </si>
  <si>
    <t>Risk score มิ.ย.2562  = 1D</t>
  </si>
  <si>
    <t>Risk score มิ.ย.2562  = 0B-</t>
  </si>
  <si>
    <t>Risk score มิ.ย.2562  = 1C-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</si>
</sst>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1"/>
      <color theme="1"/>
      <name val="THSarabunNew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191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191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1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191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91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191" fontId="53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91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91" fontId="55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191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191" fontId="5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91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191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191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191" fontId="55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191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191" fontId="57" fillId="3" borderId="0" applyNumberFormat="0" applyBorder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191" fontId="59" fillId="20" borderId="9" applyNumberFormat="0" applyAlignment="0" applyProtection="0"/>
    <xf numFmtId="0" fontId="60" fillId="21" borderId="10" applyNumberFormat="0" applyAlignment="0" applyProtection="0"/>
    <xf numFmtId="0" fontId="60" fillId="21" borderId="10" applyNumberFormat="0" applyAlignment="0" applyProtection="0"/>
    <xf numFmtId="191" fontId="61" fillId="21" borderId="10" applyNumberFormat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91" fontId="68" fillId="4" borderId="0" applyNumberFormat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191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1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191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74" fillId="0" borderId="0" applyNumberFormat="0" applyFill="0" applyBorder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191" fontId="76" fillId="7" borderId="9" applyNumberFormat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191" fontId="78" fillId="0" borderId="14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191" fontId="80" fillId="22" borderId="0" applyNumberFormat="0" applyBorder="0" applyAlignment="0" applyProtection="0"/>
    <xf numFmtId="0" fontId="8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63" fillId="0" borderId="0"/>
    <xf numFmtId="0" fontId="8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2" fillId="0" borderId="0" applyFill="0" applyProtection="0"/>
    <xf numFmtId="0" fontId="7" fillId="0" borderId="0"/>
    <xf numFmtId="191" fontId="8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2" fillId="23" borderId="15" applyNumberFormat="0" applyFont="0" applyAlignment="0" applyProtection="0"/>
    <xf numFmtId="191" fontId="52" fillId="23" borderId="15" applyNumberFormat="0" applyFont="0" applyAlignment="0" applyProtection="0"/>
    <xf numFmtId="0" fontId="84" fillId="20" borderId="16" applyNumberFormat="0" applyAlignment="0" applyProtection="0"/>
    <xf numFmtId="0" fontId="84" fillId="20" borderId="16" applyNumberFormat="0" applyAlignment="0" applyProtection="0"/>
    <xf numFmtId="191" fontId="85" fillId="20" borderId="16" applyNumberFormat="0" applyAlignment="0" applyProtection="0"/>
    <xf numFmtId="9" fontId="6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191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1" fontId="9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</cellStyleXfs>
  <cellXfs count="401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43" fontId="27" fillId="24" borderId="8" xfId="1" applyFont="1" applyFill="1" applyBorder="1"/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43" fontId="27" fillId="0" borderId="8" xfId="1" applyFont="1" applyBorder="1" applyAlignment="1">
      <alignment horizontal="left" vertical="center" inden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8" fillId="0" borderId="8" xfId="0" applyFont="1" applyBorder="1" applyAlignment="1">
      <alignment horizontal="right"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9" fillId="35" borderId="8" xfId="0" applyFont="1" applyFill="1" applyBorder="1" applyAlignment="1" applyProtection="1">
      <alignment horizontal="center" vertical="top" wrapText="1"/>
      <protection locked="0"/>
    </xf>
    <xf numFmtId="0" fontId="49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9" fillId="0" borderId="0" xfId="0" applyFont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1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9" fillId="0" borderId="2" xfId="0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top"/>
      <protection locked="0"/>
    </xf>
    <xf numFmtId="0" fontId="49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9" fillId="0" borderId="7" xfId="0" applyFont="1" applyBorder="1" applyAlignment="1" applyProtection="1">
      <alignment horizontal="center" vertical="top"/>
      <protection locked="0"/>
    </xf>
    <xf numFmtId="0" fontId="50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8" xfId="138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>
      <alignment horizontal="right" vertical="top"/>
    </xf>
    <xf numFmtId="0" fontId="50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7" xfId="138" applyFont="1" applyBorder="1" applyAlignment="1" applyProtection="1">
      <alignment horizontal="center"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189" fontId="42" fillId="0" borderId="7" xfId="1" applyNumberFormat="1" applyFont="1" applyBorder="1" applyAlignment="1" applyProtection="1">
      <alignment horizontal="right" vertical="top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189" fontId="47" fillId="34" borderId="8" xfId="1" applyNumberFormat="1" applyFont="1" applyFill="1" applyBorder="1" applyAlignment="1">
      <alignment horizontal="right" vertical="top"/>
    </xf>
    <xf numFmtId="0" fontId="47" fillId="0" borderId="0" xfId="0" applyFont="1" applyAlignment="1" applyProtection="1">
      <alignment horizontal="left" vertical="top"/>
      <protection locked="0"/>
    </xf>
    <xf numFmtId="0" fontId="51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190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9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189" fontId="47" fillId="35" borderId="8" xfId="1" applyNumberFormat="1" applyFont="1" applyFill="1" applyBorder="1" applyAlignment="1">
      <alignment horizontal="right" vertical="top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0" fontId="51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189" fontId="49" fillId="0" borderId="8" xfId="1" applyNumberFormat="1" applyFont="1" applyBorder="1" applyAlignment="1">
      <alignment horizontal="right" vertical="top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29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0</xdr:row>
      <xdr:rowOff>161925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0</xdr:row>
      <xdr:rowOff>161925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218" bestFit="1" customWidth="1"/>
    <col min="12" max="13" width="15.5" style="218" customWidth="1"/>
    <col min="14" max="16384" width="9" style="9"/>
  </cols>
  <sheetData>
    <row r="1" spans="1:13">
      <c r="B1" s="331" t="s">
        <v>142</v>
      </c>
      <c r="C1" s="331"/>
      <c r="D1" s="331"/>
      <c r="E1" s="331"/>
      <c r="F1" s="9" t="s">
        <v>177</v>
      </c>
      <c r="G1" s="163" t="s">
        <v>233</v>
      </c>
      <c r="H1" s="164"/>
      <c r="I1" s="163"/>
    </row>
    <row r="2" spans="1:13">
      <c r="B2" s="331" t="s">
        <v>0</v>
      </c>
      <c r="C2" s="331"/>
      <c r="D2" s="331"/>
      <c r="E2" s="331"/>
      <c r="F2" s="9" t="s">
        <v>178</v>
      </c>
      <c r="G2" s="163" t="s">
        <v>226</v>
      </c>
      <c r="H2" s="164"/>
      <c r="I2" s="163" t="s">
        <v>217</v>
      </c>
    </row>
    <row r="3" spans="1:13">
      <c r="B3" s="331" t="s">
        <v>1833</v>
      </c>
      <c r="C3" s="331"/>
      <c r="D3" s="331"/>
      <c r="E3" s="331"/>
      <c r="F3" s="9" t="s">
        <v>179</v>
      </c>
      <c r="G3" s="9" t="s">
        <v>1655</v>
      </c>
      <c r="H3" s="1"/>
    </row>
    <row r="4" spans="1:13">
      <c r="B4" s="331"/>
      <c r="C4" s="331"/>
      <c r="D4" s="331"/>
      <c r="F4" s="9" t="s">
        <v>180</v>
      </c>
      <c r="G4" s="9" t="s">
        <v>1839</v>
      </c>
      <c r="H4" s="1"/>
    </row>
    <row r="5" spans="1:13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04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233</v>
      </c>
      <c r="G7" s="343"/>
      <c r="H7" s="105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05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326806581.64999998</v>
      </c>
      <c r="D11" s="3">
        <v>293514349.86000001</v>
      </c>
      <c r="E11" s="28">
        <f>D11-C11</f>
        <v>-33292231.789999962</v>
      </c>
      <c r="F11" s="28">
        <v>184376860.30000001</v>
      </c>
      <c r="G11" s="177">
        <v>77799000.429999977</v>
      </c>
      <c r="H11" s="52">
        <v>1</v>
      </c>
      <c r="I11" s="29">
        <f>(D11/12)*9</f>
        <v>220135762.39500001</v>
      </c>
      <c r="J11" s="30">
        <f>'ผลการดำเนินงาน Planfin 62'!C6</f>
        <v>247705783.94</v>
      </c>
      <c r="K11" s="225">
        <f>J11-I11</f>
        <v>27570021.544999987</v>
      </c>
      <c r="L11" s="225">
        <f>(J11*100)/I11-100</f>
        <v>12.524099330816497</v>
      </c>
      <c r="M11" s="225">
        <f t="shared" ref="M11:M23" si="0">(J11*100)/D11</f>
        <v>84.393074498112369</v>
      </c>
    </row>
    <row r="12" spans="1:13">
      <c r="A12" s="2" t="s">
        <v>8</v>
      </c>
      <c r="B12" s="103" t="s">
        <v>9</v>
      </c>
      <c r="C12" s="3">
        <v>692550</v>
      </c>
      <c r="D12" s="3">
        <v>740850</v>
      </c>
      <c r="E12" s="28">
        <f t="shared" ref="E12:E22" si="1">D12-C12</f>
        <v>48300</v>
      </c>
      <c r="F12" s="28">
        <v>784066.81</v>
      </c>
      <c r="G12" s="177">
        <v>462842.84999999986</v>
      </c>
      <c r="H12" s="52">
        <v>0</v>
      </c>
      <c r="I12" s="29">
        <f t="shared" ref="I12:I22" si="2">(D12/12)*9</f>
        <v>555637.5</v>
      </c>
      <c r="J12" s="30">
        <f>'ผลการดำเนินงาน Planfin 62'!C7</f>
        <v>433700</v>
      </c>
      <c r="K12" s="225">
        <f>J12-I12</f>
        <v>-121937.5</v>
      </c>
      <c r="L12" s="225">
        <f t="shared" ref="L12:L22" si="3">(J12*100)/I12-100</f>
        <v>-21.945513036827066</v>
      </c>
      <c r="M12" s="225">
        <f t="shared" si="0"/>
        <v>58.540865222379701</v>
      </c>
    </row>
    <row r="13" spans="1:13">
      <c r="A13" s="2" t="s">
        <v>10</v>
      </c>
      <c r="B13" s="103" t="s">
        <v>11</v>
      </c>
      <c r="C13" s="3">
        <v>3303787</v>
      </c>
      <c r="D13" s="3">
        <v>2200000</v>
      </c>
      <c r="E13" s="28">
        <f t="shared" si="1"/>
        <v>-1103787</v>
      </c>
      <c r="F13" s="28">
        <v>2649692.5699999998</v>
      </c>
      <c r="G13" s="177">
        <v>1977728.5000000005</v>
      </c>
      <c r="H13" s="52">
        <v>0</v>
      </c>
      <c r="I13" s="29">
        <f t="shared" si="2"/>
        <v>1650000</v>
      </c>
      <c r="J13" s="30">
        <f>'ผลการดำเนินงาน Planfin 62'!C8</f>
        <v>1598159</v>
      </c>
      <c r="K13" s="225">
        <f t="shared" ref="K13:K23" si="4">J13-I13</f>
        <v>-51841</v>
      </c>
      <c r="L13" s="225">
        <f t="shared" si="3"/>
        <v>-3.1418787878787811</v>
      </c>
      <c r="M13" s="225">
        <f t="shared" si="0"/>
        <v>72.643590909090904</v>
      </c>
    </row>
    <row r="14" spans="1:13">
      <c r="A14" s="2" t="s">
        <v>12</v>
      </c>
      <c r="B14" s="103" t="s">
        <v>13</v>
      </c>
      <c r="C14" s="3">
        <v>11357538.529999999</v>
      </c>
      <c r="D14" s="3">
        <v>12500000</v>
      </c>
      <c r="E14" s="28">
        <f t="shared" si="1"/>
        <v>1142461.4700000007</v>
      </c>
      <c r="F14" s="28">
        <v>0</v>
      </c>
      <c r="G14" s="177">
        <v>0</v>
      </c>
      <c r="H14" s="52">
        <v>0</v>
      </c>
      <c r="I14" s="29">
        <f t="shared" si="2"/>
        <v>9375000</v>
      </c>
      <c r="J14" s="30">
        <f>'ผลการดำเนินงาน Planfin 62'!C9</f>
        <v>10610790.890000001</v>
      </c>
      <c r="K14" s="225">
        <f t="shared" si="4"/>
        <v>1235790.8900000006</v>
      </c>
      <c r="L14" s="225">
        <f t="shared" si="3"/>
        <v>13.181769493333334</v>
      </c>
      <c r="M14" s="225">
        <f t="shared" si="0"/>
        <v>84.886327120000004</v>
      </c>
    </row>
    <row r="15" spans="1:13">
      <c r="A15" s="2" t="s">
        <v>14</v>
      </c>
      <c r="B15" s="103" t="s">
        <v>15</v>
      </c>
      <c r="C15" s="3">
        <v>89199970.670000002</v>
      </c>
      <c r="D15" s="3">
        <v>83900000</v>
      </c>
      <c r="E15" s="28">
        <f t="shared" si="1"/>
        <v>-5299970.6700000018</v>
      </c>
      <c r="F15" s="28">
        <v>89986035.540000007</v>
      </c>
      <c r="G15" s="177">
        <v>29787544.859999999</v>
      </c>
      <c r="H15" s="52">
        <v>0</v>
      </c>
      <c r="I15" s="29">
        <f t="shared" si="2"/>
        <v>62925000</v>
      </c>
      <c r="J15" s="30">
        <f>'ผลการดำเนินงาน Planfin 62'!C10</f>
        <v>73370817.700000018</v>
      </c>
      <c r="K15" s="225">
        <f t="shared" si="4"/>
        <v>10445817.700000018</v>
      </c>
      <c r="L15" s="225">
        <f t="shared" si="3"/>
        <v>16.600425427095786</v>
      </c>
      <c r="M15" s="225">
        <f t="shared" si="0"/>
        <v>87.450319070321839</v>
      </c>
    </row>
    <row r="16" spans="1:13">
      <c r="A16" s="2" t="s">
        <v>16</v>
      </c>
      <c r="B16" s="103" t="s">
        <v>17</v>
      </c>
      <c r="C16" s="3">
        <v>58136519.359999999</v>
      </c>
      <c r="D16" s="3">
        <v>64400000</v>
      </c>
      <c r="E16" s="28">
        <f t="shared" si="1"/>
        <v>6263480.6400000006</v>
      </c>
      <c r="F16" s="28">
        <v>39987183.579999998</v>
      </c>
      <c r="G16" s="177">
        <v>22800521.030000001</v>
      </c>
      <c r="H16" s="52">
        <v>2</v>
      </c>
      <c r="I16" s="29">
        <f t="shared" si="2"/>
        <v>48300000</v>
      </c>
      <c r="J16" s="30">
        <f>'ผลการดำเนินงาน Planfin 62'!C11</f>
        <v>75367445.450000018</v>
      </c>
      <c r="K16" s="225">
        <f t="shared" si="4"/>
        <v>27067445.450000018</v>
      </c>
      <c r="L16" s="225">
        <f t="shared" si="3"/>
        <v>56.040259730848902</v>
      </c>
      <c r="M16" s="225">
        <f t="shared" si="0"/>
        <v>117.03019479813668</v>
      </c>
    </row>
    <row r="17" spans="1:13">
      <c r="A17" s="2" t="s">
        <v>18</v>
      </c>
      <c r="B17" s="103" t="s">
        <v>19</v>
      </c>
      <c r="C17" s="3">
        <v>6307754</v>
      </c>
      <c r="D17" s="3">
        <v>6000000</v>
      </c>
      <c r="E17" s="28">
        <f t="shared" si="1"/>
        <v>-307754</v>
      </c>
      <c r="F17" s="28">
        <v>7223648.29</v>
      </c>
      <c r="G17" s="177">
        <v>9644751.3500000015</v>
      </c>
      <c r="H17" s="52">
        <v>0</v>
      </c>
      <c r="I17" s="29">
        <f t="shared" si="2"/>
        <v>4500000</v>
      </c>
      <c r="J17" s="30">
        <f>'ผลการดำเนินงาน Planfin 62'!C12</f>
        <v>6715193.2200000007</v>
      </c>
      <c r="K17" s="225">
        <f t="shared" si="4"/>
        <v>2215193.2200000007</v>
      </c>
      <c r="L17" s="225">
        <f t="shared" si="3"/>
        <v>49.226516000000032</v>
      </c>
      <c r="M17" s="225">
        <f t="shared" si="0"/>
        <v>111.91988700000002</v>
      </c>
    </row>
    <row r="18" spans="1:13">
      <c r="A18" s="2" t="s">
        <v>20</v>
      </c>
      <c r="B18" s="103" t="s">
        <v>21</v>
      </c>
      <c r="C18" s="3">
        <v>121899967.62</v>
      </c>
      <c r="D18" s="3">
        <v>92100000</v>
      </c>
      <c r="E18" s="28">
        <f t="shared" si="1"/>
        <v>-29799967.620000005</v>
      </c>
      <c r="F18" s="28">
        <v>83773946.599999994</v>
      </c>
      <c r="G18" s="177">
        <v>41747637.550000012</v>
      </c>
      <c r="H18" s="52">
        <v>1</v>
      </c>
      <c r="I18" s="29">
        <f t="shared" si="2"/>
        <v>69075000</v>
      </c>
      <c r="J18" s="30">
        <f>'ผลการดำเนินงาน Planfin 62'!C13</f>
        <v>87197004.320000008</v>
      </c>
      <c r="K18" s="225">
        <f t="shared" si="4"/>
        <v>18122004.320000008</v>
      </c>
      <c r="L18" s="225">
        <f t="shared" si="3"/>
        <v>26.235257792254799</v>
      </c>
      <c r="M18" s="225">
        <f t="shared" si="0"/>
        <v>94.6764433441911</v>
      </c>
    </row>
    <row r="19" spans="1:13">
      <c r="A19" s="2" t="s">
        <v>22</v>
      </c>
      <c r="B19" s="103" t="s">
        <v>23</v>
      </c>
      <c r="C19" s="3">
        <v>169802812.53999999</v>
      </c>
      <c r="D19" s="3">
        <v>173965000</v>
      </c>
      <c r="E19" s="28">
        <f t="shared" si="1"/>
        <v>4162187.4600000083</v>
      </c>
      <c r="F19" s="28">
        <v>194101356.81</v>
      </c>
      <c r="G19" s="177">
        <v>48736558.189999998</v>
      </c>
      <c r="H19" s="52">
        <v>0</v>
      </c>
      <c r="I19" s="29">
        <f t="shared" si="2"/>
        <v>130473750</v>
      </c>
      <c r="J19" s="30">
        <f>'ผลการดำเนินงาน Planfin 62'!C14</f>
        <v>132419457.20999999</v>
      </c>
      <c r="K19" s="225">
        <f t="shared" si="4"/>
        <v>1945707.2099999934</v>
      </c>
      <c r="L19" s="225">
        <f t="shared" si="3"/>
        <v>1.4912633460753568</v>
      </c>
      <c r="M19" s="225">
        <f t="shared" si="0"/>
        <v>76.118447509556518</v>
      </c>
    </row>
    <row r="20" spans="1:13">
      <c r="A20" s="2" t="s">
        <v>24</v>
      </c>
      <c r="B20" s="103" t="s">
        <v>25</v>
      </c>
      <c r="C20" s="3">
        <v>35312408.880000003</v>
      </c>
      <c r="D20" s="3">
        <v>51462000</v>
      </c>
      <c r="E20" s="28">
        <f t="shared" si="1"/>
        <v>16149591.119999997</v>
      </c>
      <c r="F20" s="28">
        <v>60021458.299999997</v>
      </c>
      <c r="G20" s="177">
        <v>51764373.890000001</v>
      </c>
      <c r="H20" s="52">
        <v>0</v>
      </c>
      <c r="I20" s="29">
        <f t="shared" si="2"/>
        <v>38596500</v>
      </c>
      <c r="J20" s="30">
        <f>'ผลการดำเนินงาน Planfin 62'!C15</f>
        <v>34373628.210000001</v>
      </c>
      <c r="K20" s="225">
        <f t="shared" si="4"/>
        <v>-4222871.7899999991</v>
      </c>
      <c r="L20" s="225">
        <f t="shared" si="3"/>
        <v>-10.941074423846729</v>
      </c>
      <c r="M20" s="225">
        <f t="shared" si="0"/>
        <v>66.794194182114964</v>
      </c>
    </row>
    <row r="21" spans="1:13">
      <c r="A21" s="246" t="s">
        <v>1810</v>
      </c>
      <c r="B21" s="247" t="s">
        <v>1811</v>
      </c>
      <c r="C21" s="6">
        <v>0</v>
      </c>
      <c r="D21" s="3">
        <v>325000</v>
      </c>
      <c r="E21" s="28">
        <f t="shared" ref="E21" si="5">D21-C21</f>
        <v>325000</v>
      </c>
      <c r="F21" s="28">
        <v>0</v>
      </c>
      <c r="G21" s="177">
        <v>0</v>
      </c>
      <c r="H21" s="52">
        <v>0</v>
      </c>
      <c r="I21" s="29">
        <f t="shared" si="2"/>
        <v>243750</v>
      </c>
      <c r="J21" s="30">
        <f>'ผลการดำเนินงาน Planfin 62'!C16</f>
        <v>145000</v>
      </c>
      <c r="K21" s="225">
        <f t="shared" ref="K21" si="6">J21-I21</f>
        <v>-98750</v>
      </c>
      <c r="L21" s="225">
        <f t="shared" ref="L21" si="7">(J21*100)/I21-100</f>
        <v>-40.512820512820511</v>
      </c>
      <c r="M21" s="225">
        <f t="shared" ref="M21" si="8">(J21*100)/D21</f>
        <v>44.615384615384613</v>
      </c>
    </row>
    <row r="22" spans="1:13">
      <c r="A22" s="2" t="s">
        <v>26</v>
      </c>
      <c r="B22" s="103" t="s">
        <v>27</v>
      </c>
      <c r="C22" s="3">
        <v>17970176.899999999</v>
      </c>
      <c r="D22" s="3">
        <v>139137386.59999999</v>
      </c>
      <c r="E22" s="28">
        <f t="shared" si="1"/>
        <v>121167209.69999999</v>
      </c>
      <c r="F22" s="28">
        <v>69947990.140000001</v>
      </c>
      <c r="G22" s="177">
        <v>50476403.280000001</v>
      </c>
      <c r="H22" s="52">
        <v>2</v>
      </c>
      <c r="I22" s="29">
        <f t="shared" si="2"/>
        <v>104353039.95</v>
      </c>
      <c r="J22" s="30">
        <f>'ผลการดำเนินงาน Planfin 62'!C17</f>
        <v>35874670.600000001</v>
      </c>
      <c r="K22" s="225">
        <f>J22-I22</f>
        <v>-68478369.349999994</v>
      </c>
      <c r="L22" s="225">
        <f t="shared" si="3"/>
        <v>-65.621825088000236</v>
      </c>
      <c r="M22" s="225">
        <f t="shared" si="0"/>
        <v>25.78363118399983</v>
      </c>
    </row>
    <row r="23" spans="1:13">
      <c r="A23" s="123" t="s">
        <v>28</v>
      </c>
      <c r="B23" s="65" t="s">
        <v>29</v>
      </c>
      <c r="C23" s="5">
        <f>SUM(C11:C22)</f>
        <v>840790067.14999986</v>
      </c>
      <c r="D23" s="5">
        <f>SUM(D11:D22)</f>
        <v>920244586.46000004</v>
      </c>
      <c r="E23" s="31">
        <f>D23-C23</f>
        <v>79454519.310000181</v>
      </c>
      <c r="F23" s="31">
        <v>744621055.45000005</v>
      </c>
      <c r="G23" s="178">
        <v>191722950.50999999</v>
      </c>
      <c r="H23" s="53">
        <v>1</v>
      </c>
      <c r="I23" s="32">
        <f>(D23/12)*9</f>
        <v>690183439.84500003</v>
      </c>
      <c r="J23" s="35">
        <f>'ผลการดำเนินงาน Planfin 62'!C18</f>
        <v>705811650.54000008</v>
      </c>
      <c r="K23" s="33">
        <f t="shared" si="4"/>
        <v>15628210.695000052</v>
      </c>
      <c r="L23" s="33">
        <f>(J23*100)/I23-100</f>
        <v>2.2643560816976276</v>
      </c>
      <c r="M23" s="33">
        <f t="shared" si="0"/>
        <v>76.698267061273214</v>
      </c>
    </row>
    <row r="24" spans="1:13">
      <c r="A24" s="102" t="s">
        <v>1664</v>
      </c>
      <c r="B24" s="94" t="s">
        <v>159</v>
      </c>
      <c r="C24" s="95">
        <f>C23-C22</f>
        <v>822819890.24999988</v>
      </c>
      <c r="D24" s="95">
        <f>D23-D22</f>
        <v>781107199.86000001</v>
      </c>
      <c r="E24" s="96">
        <f>D24-C24</f>
        <v>-41712690.389999866</v>
      </c>
      <c r="F24" s="97"/>
      <c r="G24" s="98"/>
      <c r="H24" s="99"/>
      <c r="I24" s="100">
        <f>(D24/12)*9</f>
        <v>585830399.89499998</v>
      </c>
      <c r="J24" s="101">
        <f>'ผลการดำเนินงาน Planfin 62'!C19</f>
        <v>669936979.94000006</v>
      </c>
      <c r="K24" s="226">
        <f>J24-I24</f>
        <v>84106580.045000076</v>
      </c>
      <c r="L24" s="226">
        <f>(J24*100)/I24-100</f>
        <v>14.356813859450583</v>
      </c>
      <c r="M24" s="226">
        <f>(J24*100)/D24</f>
        <v>85.767610394587933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132880384.40000001</v>
      </c>
      <c r="D26" s="3">
        <v>121000000</v>
      </c>
      <c r="E26" s="28">
        <f t="shared" ref="E26:E41" si="9">D26-C26</f>
        <v>-11880384.400000006</v>
      </c>
      <c r="F26" s="28">
        <v>103854985.04000001</v>
      </c>
      <c r="G26" s="177">
        <v>39522561.980000004</v>
      </c>
      <c r="H26" s="52">
        <v>1</v>
      </c>
      <c r="I26" s="29">
        <f>(D26/12)*9</f>
        <v>90750000</v>
      </c>
      <c r="J26" s="30">
        <f>'ผลการดำเนินงาน Planfin 62'!C21</f>
        <v>98178070.159999996</v>
      </c>
      <c r="K26" s="225">
        <f t="shared" ref="K26:K40" si="10">J26-I26</f>
        <v>7428070.1599999964</v>
      </c>
      <c r="L26" s="225">
        <f>(J26*100)/I26-100</f>
        <v>8.1852012782369172</v>
      </c>
      <c r="M26" s="225">
        <f t="shared" ref="M26:M41" si="11">(J26*100)/D26</f>
        <v>81.138900958677681</v>
      </c>
    </row>
    <row r="27" spans="1:13">
      <c r="A27" s="2" t="s">
        <v>33</v>
      </c>
      <c r="B27" s="103" t="s">
        <v>34</v>
      </c>
      <c r="C27" s="3">
        <v>50312090.710000001</v>
      </c>
      <c r="D27" s="3">
        <v>52195834.07</v>
      </c>
      <c r="E27" s="28">
        <f t="shared" si="9"/>
        <v>1883743.3599999994</v>
      </c>
      <c r="F27" s="28">
        <v>48465942.560000002</v>
      </c>
      <c r="G27" s="177">
        <v>19621129.920000002</v>
      </c>
      <c r="H27" s="52">
        <v>1</v>
      </c>
      <c r="I27" s="29">
        <f t="shared" ref="I27:I40" si="12">(D27/12)*9</f>
        <v>39146875.552499995</v>
      </c>
      <c r="J27" s="30">
        <f>'ผลการดำเนินงาน Planfin 62'!C22</f>
        <v>34965832.289999999</v>
      </c>
      <c r="K27" s="225">
        <f t="shared" si="10"/>
        <v>-4181043.2624999955</v>
      </c>
      <c r="L27" s="225">
        <f t="shared" ref="L27:L41" si="13">(J27*100)/I27-100</f>
        <v>-10.680400934916975</v>
      </c>
      <c r="M27" s="225">
        <f t="shared" si="11"/>
        <v>66.989699298812255</v>
      </c>
    </row>
    <row r="28" spans="1:13">
      <c r="A28" s="2" t="s">
        <v>35</v>
      </c>
      <c r="B28" s="103" t="s">
        <v>36</v>
      </c>
      <c r="C28" s="3">
        <v>1847896.41</v>
      </c>
      <c r="D28" s="3">
        <v>2250877.25</v>
      </c>
      <c r="E28" s="28">
        <f t="shared" si="9"/>
        <v>402980.84000000008</v>
      </c>
      <c r="F28" s="28">
        <v>1607462.74</v>
      </c>
      <c r="G28" s="177">
        <v>807297.09999999986</v>
      </c>
      <c r="H28" s="52">
        <v>1</v>
      </c>
      <c r="I28" s="29">
        <f t="shared" si="12"/>
        <v>1688157.9375</v>
      </c>
      <c r="J28" s="30">
        <f>'ผลการดำเนินงาน Planfin 62'!C23</f>
        <v>1317134.24</v>
      </c>
      <c r="K28" s="225">
        <f t="shared" si="10"/>
        <v>-371023.69750000001</v>
      </c>
      <c r="L28" s="225">
        <f t="shared" si="13"/>
        <v>-21.978020495490512</v>
      </c>
      <c r="M28" s="225">
        <f t="shared" si="11"/>
        <v>58.516484628382109</v>
      </c>
    </row>
    <row r="29" spans="1:13">
      <c r="A29" s="2" t="s">
        <v>37</v>
      </c>
      <c r="B29" s="103" t="s">
        <v>38</v>
      </c>
      <c r="C29" s="3">
        <v>28109395.59</v>
      </c>
      <c r="D29" s="3">
        <v>27101032.030000001</v>
      </c>
      <c r="E29" s="28">
        <f t="shared" si="9"/>
        <v>-1008363.5599999987</v>
      </c>
      <c r="F29" s="28">
        <v>19526867.420000002</v>
      </c>
      <c r="G29" s="177">
        <v>5964883.2199999988</v>
      </c>
      <c r="H29" s="52">
        <v>2</v>
      </c>
      <c r="I29" s="29">
        <f t="shared" si="12"/>
        <v>20325774.022500001</v>
      </c>
      <c r="J29" s="30">
        <f>'ผลการดำเนินงาน Planfin 62'!C24</f>
        <v>20817121.539999999</v>
      </c>
      <c r="K29" s="225">
        <f t="shared" si="10"/>
        <v>491347.51749999821</v>
      </c>
      <c r="L29" s="225">
        <f t="shared" si="13"/>
        <v>2.4173619019678796</v>
      </c>
      <c r="M29" s="225">
        <f t="shared" si="11"/>
        <v>76.813021426475913</v>
      </c>
    </row>
    <row r="30" spans="1:13">
      <c r="A30" s="2" t="s">
        <v>39</v>
      </c>
      <c r="B30" s="103" t="s">
        <v>40</v>
      </c>
      <c r="C30" s="3">
        <v>169735767.16</v>
      </c>
      <c r="D30" s="3">
        <v>173965000</v>
      </c>
      <c r="E30" s="28">
        <f t="shared" si="9"/>
        <v>4229232.8400000036</v>
      </c>
      <c r="F30" s="28">
        <v>194898365.03999999</v>
      </c>
      <c r="G30" s="177">
        <v>48597541.25</v>
      </c>
      <c r="H30" s="52">
        <v>0</v>
      </c>
      <c r="I30" s="29">
        <f t="shared" si="12"/>
        <v>130473750</v>
      </c>
      <c r="J30" s="30">
        <f>'ผลการดำเนินงาน Planfin 62'!C25</f>
        <v>132432557.73</v>
      </c>
      <c r="K30" s="225">
        <f t="shared" si="10"/>
        <v>1958807.7300000042</v>
      </c>
      <c r="L30" s="225">
        <f t="shared" si="13"/>
        <v>1.5013040784065765</v>
      </c>
      <c r="M30" s="225">
        <f t="shared" si="11"/>
        <v>76.125978058804932</v>
      </c>
    </row>
    <row r="31" spans="1:13">
      <c r="A31" s="2" t="s">
        <v>41</v>
      </c>
      <c r="B31" s="103" t="s">
        <v>42</v>
      </c>
      <c r="C31" s="3">
        <v>75430162</v>
      </c>
      <c r="D31" s="3">
        <v>78747000</v>
      </c>
      <c r="E31" s="28">
        <f t="shared" si="9"/>
        <v>3316838</v>
      </c>
      <c r="F31" s="28">
        <v>48649437.460000001</v>
      </c>
      <c r="G31" s="177">
        <v>17610267.68</v>
      </c>
      <c r="H31" s="52">
        <v>2</v>
      </c>
      <c r="I31" s="29">
        <f t="shared" si="12"/>
        <v>59060250</v>
      </c>
      <c r="J31" s="30">
        <f>'ผลการดำเนินงาน Planfin 62'!C26</f>
        <v>57004830.140000001</v>
      </c>
      <c r="K31" s="225">
        <f t="shared" si="10"/>
        <v>-2055419.8599999994</v>
      </c>
      <c r="L31" s="225">
        <f t="shared" si="13"/>
        <v>-3.4802085328118295</v>
      </c>
      <c r="M31" s="225">
        <f t="shared" si="11"/>
        <v>72.389843600391131</v>
      </c>
    </row>
    <row r="32" spans="1:13">
      <c r="A32" s="2" t="s">
        <v>43</v>
      </c>
      <c r="B32" s="103" t="s">
        <v>44</v>
      </c>
      <c r="C32" s="3">
        <v>140474649.46000001</v>
      </c>
      <c r="D32" s="3">
        <v>150027000</v>
      </c>
      <c r="E32" s="28">
        <f t="shared" si="9"/>
        <v>9552350.5399999917</v>
      </c>
      <c r="F32" s="28">
        <v>95847960.140000001</v>
      </c>
      <c r="G32" s="177">
        <v>26658705.150000006</v>
      </c>
      <c r="H32" s="52">
        <v>3</v>
      </c>
      <c r="I32" s="29">
        <f t="shared" si="12"/>
        <v>112520250</v>
      </c>
      <c r="J32" s="30">
        <f>'ผลการดำเนินงาน Planfin 62'!C27</f>
        <v>120892678.90000002</v>
      </c>
      <c r="K32" s="225">
        <f t="shared" si="10"/>
        <v>8372428.9000000209</v>
      </c>
      <c r="L32" s="225">
        <f t="shared" si="13"/>
        <v>7.440819674680796</v>
      </c>
      <c r="M32" s="225">
        <f t="shared" si="11"/>
        <v>80.580614756010604</v>
      </c>
    </row>
    <row r="33" spans="1:13">
      <c r="A33" s="2" t="s">
        <v>45</v>
      </c>
      <c r="B33" s="103" t="s">
        <v>46</v>
      </c>
      <c r="C33" s="3">
        <v>18800670.550000001</v>
      </c>
      <c r="D33" s="3">
        <v>17478400</v>
      </c>
      <c r="E33" s="28">
        <f t="shared" si="9"/>
        <v>-1322270.5500000007</v>
      </c>
      <c r="F33" s="28">
        <v>15790908.93</v>
      </c>
      <c r="G33" s="177">
        <v>4351684.5599999987</v>
      </c>
      <c r="H33" s="52">
        <v>1</v>
      </c>
      <c r="I33" s="29">
        <f t="shared" si="12"/>
        <v>13108800</v>
      </c>
      <c r="J33" s="30">
        <f>'ผลการดำเนินงาน Planfin 62'!C28</f>
        <v>13227518.02</v>
      </c>
      <c r="K33" s="225">
        <f t="shared" si="10"/>
        <v>118718.01999999955</v>
      </c>
      <c r="L33" s="225">
        <f t="shared" si="13"/>
        <v>0.90563606127182084</v>
      </c>
      <c r="M33" s="225">
        <f t="shared" si="11"/>
        <v>75.679227045953866</v>
      </c>
    </row>
    <row r="34" spans="1:13">
      <c r="A34" s="2" t="s">
        <v>47</v>
      </c>
      <c r="B34" s="103" t="s">
        <v>48</v>
      </c>
      <c r="C34" s="3">
        <v>37799811.920000002</v>
      </c>
      <c r="D34" s="3">
        <v>54870000</v>
      </c>
      <c r="E34" s="28">
        <f t="shared" si="9"/>
        <v>17070188.079999998</v>
      </c>
      <c r="F34" s="28">
        <v>41212735.670000002</v>
      </c>
      <c r="G34" s="177">
        <v>16804479.589999996</v>
      </c>
      <c r="H34" s="52">
        <v>1</v>
      </c>
      <c r="I34" s="29">
        <f t="shared" si="12"/>
        <v>41152500</v>
      </c>
      <c r="J34" s="30">
        <f>'ผลการดำเนินงาน Planfin 62'!C29</f>
        <v>52046804.170000002</v>
      </c>
      <c r="K34" s="225">
        <f t="shared" si="10"/>
        <v>10894304.170000002</v>
      </c>
      <c r="L34" s="225">
        <f t="shared" si="13"/>
        <v>26.473006913310243</v>
      </c>
      <c r="M34" s="225">
        <f t="shared" si="11"/>
        <v>94.854755184982693</v>
      </c>
    </row>
    <row r="35" spans="1:13">
      <c r="A35" s="2" t="s">
        <v>49</v>
      </c>
      <c r="B35" s="103" t="s">
        <v>50</v>
      </c>
      <c r="C35" s="3">
        <v>23913710.5</v>
      </c>
      <c r="D35" s="3">
        <v>25570000</v>
      </c>
      <c r="E35" s="28">
        <f t="shared" si="9"/>
        <v>1656289.5</v>
      </c>
      <c r="F35" s="28">
        <v>17672090.82</v>
      </c>
      <c r="G35" s="177">
        <v>5326555.0599999987</v>
      </c>
      <c r="H35" s="52">
        <v>2</v>
      </c>
      <c r="I35" s="29">
        <f t="shared" si="12"/>
        <v>19177500</v>
      </c>
      <c r="J35" s="30">
        <f>'ผลการดำเนินงาน Planfin 62'!C30</f>
        <v>21660447.190000001</v>
      </c>
      <c r="K35" s="225">
        <f t="shared" si="10"/>
        <v>2482947.1900000013</v>
      </c>
      <c r="L35" s="225">
        <f t="shared" si="13"/>
        <v>12.947189101812015</v>
      </c>
      <c r="M35" s="225">
        <f t="shared" si="11"/>
        <v>84.710391826359015</v>
      </c>
    </row>
    <row r="36" spans="1:13">
      <c r="A36" s="2" t="s">
        <v>51</v>
      </c>
      <c r="B36" s="103" t="s">
        <v>52</v>
      </c>
      <c r="C36" s="3">
        <v>21513632.649999999</v>
      </c>
      <c r="D36" s="3">
        <v>19827100.379999999</v>
      </c>
      <c r="E36" s="28">
        <f t="shared" si="9"/>
        <v>-1686532.2699999996</v>
      </c>
      <c r="F36" s="28">
        <v>21245064.600000001</v>
      </c>
      <c r="G36" s="177">
        <v>6521414.2799999975</v>
      </c>
      <c r="H36" s="52">
        <v>0</v>
      </c>
      <c r="I36" s="29">
        <f t="shared" si="12"/>
        <v>14870325.285</v>
      </c>
      <c r="J36" s="30">
        <f>'ผลการดำเนินงาน Planfin 62'!C31</f>
        <v>16878587.099999998</v>
      </c>
      <c r="K36" s="225">
        <f t="shared" si="10"/>
        <v>2008261.8149999976</v>
      </c>
      <c r="L36" s="225">
        <f t="shared" si="13"/>
        <v>13.505163986061362</v>
      </c>
      <c r="M36" s="225">
        <f t="shared" si="11"/>
        <v>85.128872989546025</v>
      </c>
    </row>
    <row r="37" spans="1:13">
      <c r="A37" s="2" t="s">
        <v>53</v>
      </c>
      <c r="B37" s="103" t="s">
        <v>54</v>
      </c>
      <c r="C37" s="3">
        <v>76479846.269999996</v>
      </c>
      <c r="D37" s="3">
        <v>72310400</v>
      </c>
      <c r="E37" s="28">
        <f t="shared" si="9"/>
        <v>-4169446.2699999958</v>
      </c>
      <c r="F37" s="28">
        <v>58511474.259999998</v>
      </c>
      <c r="G37" s="177">
        <v>16348103.539999999</v>
      </c>
      <c r="H37" s="52">
        <v>1</v>
      </c>
      <c r="I37" s="29">
        <f t="shared" si="12"/>
        <v>54232800</v>
      </c>
      <c r="J37" s="30">
        <f>'ผลการดำเนินงาน Planfin 62'!C32</f>
        <v>57024290.940000013</v>
      </c>
      <c r="K37" s="225">
        <f t="shared" si="10"/>
        <v>2791490.9400000125</v>
      </c>
      <c r="L37" s="225">
        <f t="shared" si="13"/>
        <v>5.1472373545161076</v>
      </c>
      <c r="M37" s="225">
        <f t="shared" si="11"/>
        <v>78.860428015887081</v>
      </c>
    </row>
    <row r="38" spans="1:13">
      <c r="A38" s="2" t="s">
        <v>55</v>
      </c>
      <c r="B38" s="103" t="s">
        <v>56</v>
      </c>
      <c r="C38" s="3">
        <v>11659221.49</v>
      </c>
      <c r="D38" s="3">
        <v>11900000</v>
      </c>
      <c r="E38" s="28">
        <f t="shared" si="9"/>
        <v>240778.50999999978</v>
      </c>
      <c r="F38" s="28">
        <v>9526264.6099999994</v>
      </c>
      <c r="G38" s="177">
        <v>10050473.740000002</v>
      </c>
      <c r="H38" s="52">
        <v>1</v>
      </c>
      <c r="I38" s="29">
        <f t="shared" si="12"/>
        <v>8925000</v>
      </c>
      <c r="J38" s="30">
        <f>'ผลการดำเนินงาน Planfin 62'!C33</f>
        <v>8989172.2699999996</v>
      </c>
      <c r="K38" s="225">
        <f t="shared" si="10"/>
        <v>64172.269999999553</v>
      </c>
      <c r="L38" s="225">
        <f t="shared" si="13"/>
        <v>0.71901703081232426</v>
      </c>
      <c r="M38" s="225">
        <f t="shared" si="11"/>
        <v>75.539262773109243</v>
      </c>
    </row>
    <row r="39" spans="1:13">
      <c r="A39" s="246" t="s">
        <v>57</v>
      </c>
      <c r="B39" s="249" t="s">
        <v>58</v>
      </c>
      <c r="C39" s="3">
        <v>11631148.460000001</v>
      </c>
      <c r="D39" s="3">
        <v>11635450</v>
      </c>
      <c r="E39" s="28">
        <f t="shared" ref="E39" si="14">D39-C39</f>
        <v>4301.5399999991059</v>
      </c>
      <c r="F39" s="28">
        <v>35472034.420000002</v>
      </c>
      <c r="G39" s="177">
        <v>49241178.359999999</v>
      </c>
      <c r="H39" s="52">
        <v>0</v>
      </c>
      <c r="I39" s="29">
        <f t="shared" si="12"/>
        <v>8726587.5</v>
      </c>
      <c r="J39" s="30">
        <f>'ผลการดำเนินงาน Planfin 62'!C34</f>
        <v>25942350.890000001</v>
      </c>
      <c r="K39" s="225">
        <f t="shared" ref="K39" si="15">J39-I39</f>
        <v>17215763.390000001</v>
      </c>
      <c r="L39" s="225">
        <f t="shared" ref="L39" si="16">(J39*100)/I39-100</f>
        <v>197.27944502934281</v>
      </c>
      <c r="M39" s="225">
        <f t="shared" ref="M39" si="17">(J39*100)/D39</f>
        <v>222.95958377200711</v>
      </c>
    </row>
    <row r="40" spans="1:13">
      <c r="A40" s="2" t="s">
        <v>1812</v>
      </c>
      <c r="B40" s="247" t="s">
        <v>1813</v>
      </c>
      <c r="C40" s="3">
        <v>506398.97</v>
      </c>
      <c r="D40" s="3">
        <v>325000</v>
      </c>
      <c r="E40" s="28">
        <f t="shared" si="9"/>
        <v>-181398.96999999997</v>
      </c>
      <c r="F40" s="28">
        <v>0</v>
      </c>
      <c r="G40" s="177">
        <v>0</v>
      </c>
      <c r="H40" s="52">
        <v>0</v>
      </c>
      <c r="I40" s="29">
        <f t="shared" si="12"/>
        <v>243750</v>
      </c>
      <c r="J40" s="30">
        <f>'ผลการดำเนินงาน Planfin 62'!C35</f>
        <v>1316499.45</v>
      </c>
      <c r="K40" s="225">
        <f t="shared" si="10"/>
        <v>1072749.45</v>
      </c>
      <c r="L40" s="225">
        <f t="shared" si="13"/>
        <v>440.10233846153847</v>
      </c>
      <c r="M40" s="225">
        <f t="shared" si="11"/>
        <v>405.07675384615385</v>
      </c>
    </row>
    <row r="41" spans="1:13">
      <c r="A41" s="34" t="s">
        <v>59</v>
      </c>
      <c r="B41" s="4" t="s">
        <v>60</v>
      </c>
      <c r="C41" s="5">
        <f>SUM(C26:C40)</f>
        <v>801094786.53999996</v>
      </c>
      <c r="D41" s="5">
        <f>SUM(D26:D40)</f>
        <v>819203093.73000002</v>
      </c>
      <c r="E41" s="31">
        <f t="shared" si="9"/>
        <v>18108307.190000057</v>
      </c>
      <c r="F41" s="31">
        <v>711941369.99000001</v>
      </c>
      <c r="G41" s="178">
        <v>162110597.26999998</v>
      </c>
      <c r="H41" s="53">
        <v>1</v>
      </c>
      <c r="I41" s="32">
        <f>(D41/12)*9</f>
        <v>614402320.29750001</v>
      </c>
      <c r="J41" s="35">
        <f>'ผลการดำเนินงาน Planfin 62'!C36</f>
        <v>662693895.03000009</v>
      </c>
      <c r="K41" s="33">
        <f>J41-I41</f>
        <v>48291574.732500076</v>
      </c>
      <c r="L41" s="33">
        <f t="shared" si="13"/>
        <v>7.8599271417329248</v>
      </c>
      <c r="M41" s="33">
        <f t="shared" si="11"/>
        <v>80.894945356299687</v>
      </c>
    </row>
    <row r="42" spans="1:13" ht="25.5">
      <c r="A42" s="102" t="s">
        <v>1665</v>
      </c>
      <c r="B42" s="94" t="s">
        <v>160</v>
      </c>
      <c r="C42" s="95">
        <f>C41-C37</f>
        <v>724614940.26999998</v>
      </c>
      <c r="D42" s="95">
        <f>D41-D37</f>
        <v>746892693.73000002</v>
      </c>
      <c r="E42" s="96">
        <f>D42-C42</f>
        <v>22277753.460000038</v>
      </c>
      <c r="F42" s="97"/>
      <c r="G42" s="98"/>
      <c r="H42" s="99"/>
      <c r="I42" s="100">
        <f>(D42/12)*9</f>
        <v>560169520.29750001</v>
      </c>
      <c r="J42" s="101">
        <f>'ผลการดำเนินงาน Planfin 62'!C37</f>
        <v>605669604.09000003</v>
      </c>
      <c r="K42" s="314">
        <f>J42-I42</f>
        <v>45500083.792500019</v>
      </c>
      <c r="L42" s="226">
        <f t="shared" ref="L42" si="18">(J42*100)/I42-100</f>
        <v>8.122556144849753</v>
      </c>
      <c r="M42" s="226">
        <f t="shared" ref="M42" si="19">(J42*100)/D42</f>
        <v>81.091917108637318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39695280.609999895</v>
      </c>
      <c r="D44" s="5">
        <f>D23-D41</f>
        <v>101041492.73000002</v>
      </c>
      <c r="E44" s="31">
        <f>E27-E43</f>
        <v>1883743.3599999994</v>
      </c>
      <c r="F44" s="106"/>
      <c r="G44" s="107"/>
      <c r="H44" s="53">
        <v>2</v>
      </c>
      <c r="I44" s="32">
        <f>(D44/12)*9</f>
        <v>75781119.547500014</v>
      </c>
      <c r="J44" s="33">
        <f>J23-J41</f>
        <v>43117755.50999999</v>
      </c>
      <c r="K44" s="31">
        <f>J44-I44</f>
        <v>-32663364.037500024</v>
      </c>
      <c r="L44" s="33">
        <f>(J44*100)/I44-100</f>
        <v>-43.102245298746809</v>
      </c>
      <c r="M44" s="33">
        <f>(J44*100)/D44</f>
        <v>42.67331602593989</v>
      </c>
    </row>
    <row r="45" spans="1:13" s="122" customFormat="1">
      <c r="A45" s="34" t="s">
        <v>63</v>
      </c>
      <c r="B45" s="4" t="s">
        <v>64</v>
      </c>
      <c r="C45" s="5">
        <f>C44-C22+C37</f>
        <v>98204949.9799999</v>
      </c>
      <c r="D45" s="5">
        <f>D44-D22+D37</f>
        <v>34214506.130000025</v>
      </c>
      <c r="E45" s="118">
        <f>E44-E22-E37</f>
        <v>-115114020.06999999</v>
      </c>
      <c r="F45" s="119"/>
      <c r="G45" s="120"/>
      <c r="H45" s="121">
        <v>1</v>
      </c>
      <c r="I45" s="32">
        <f>(D45/12)*9</f>
        <v>25660879.597500019</v>
      </c>
      <c r="J45" s="118">
        <f>J44-J22+J37</f>
        <v>64267375.850000001</v>
      </c>
      <c r="K45" s="118">
        <f>J45-I45</f>
        <v>38606496.252499983</v>
      </c>
      <c r="L45" s="33">
        <f>(J45*100)/I45-100</f>
        <v>150.44884219892904</v>
      </c>
      <c r="M45" s="227">
        <f>(J45*100)/D45</f>
        <v>187.83663164919679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34214506.129999995</v>
      </c>
      <c r="E46" s="74"/>
      <c r="H46" s="59"/>
      <c r="J46" s="59"/>
    </row>
    <row r="47" spans="1:13">
      <c r="A47" s="2"/>
      <c r="B47" s="103" t="s">
        <v>67</v>
      </c>
      <c r="C47" s="173"/>
      <c r="D47" s="3">
        <v>6842901.2300000004</v>
      </c>
      <c r="E47" s="58"/>
      <c r="H47" s="59"/>
      <c r="J47" s="59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6842901.2300000004</v>
      </c>
      <c r="E48" s="58"/>
      <c r="H48" s="59"/>
      <c r="J48" s="59"/>
    </row>
    <row r="49" spans="1:13">
      <c r="A49" s="2" t="s">
        <v>69</v>
      </c>
      <c r="B49" s="103" t="s">
        <v>1680</v>
      </c>
      <c r="C49" s="3">
        <v>146814796.66999999</v>
      </c>
      <c r="D49" s="3">
        <f>C49</f>
        <v>146814796.66999999</v>
      </c>
      <c r="E49" s="58"/>
      <c r="H49" s="59"/>
      <c r="J49" s="59"/>
    </row>
    <row r="50" spans="1:13">
      <c r="A50" s="2" t="s">
        <v>70</v>
      </c>
      <c r="B50" s="103" t="s">
        <v>1681</v>
      </c>
      <c r="C50" s="3">
        <v>202378875.90000001</v>
      </c>
      <c r="D50" s="3">
        <f>C50</f>
        <v>202378875.90000001</v>
      </c>
      <c r="E50" s="58"/>
      <c r="H50" s="59"/>
      <c r="J50" s="59"/>
    </row>
    <row r="51" spans="1:13">
      <c r="A51" s="2" t="s">
        <v>71</v>
      </c>
      <c r="B51" s="103" t="s">
        <v>1682</v>
      </c>
      <c r="C51" s="7">
        <v>228353463.37</v>
      </c>
      <c r="D51" s="7">
        <f>C51</f>
        <v>228353463.37</v>
      </c>
      <c r="E51" s="58"/>
      <c r="H51" s="59"/>
      <c r="J51" s="59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4" t="s">
        <v>1835</v>
      </c>
      <c r="B54" s="344"/>
      <c r="C54" s="344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>
      <c r="B62" s="60"/>
    </row>
    <row r="63" spans="1:13">
      <c r="A63" s="1"/>
      <c r="B63" s="329" t="s">
        <v>72</v>
      </c>
      <c r="C63" s="330"/>
      <c r="D63" s="330"/>
      <c r="E63" s="330"/>
    </row>
    <row r="64" spans="1:13">
      <c r="A64" s="1"/>
      <c r="B64" s="10" t="s">
        <v>2</v>
      </c>
      <c r="C64" s="10" t="s">
        <v>1666</v>
      </c>
      <c r="D64" s="1"/>
      <c r="E64" s="1"/>
    </row>
    <row r="65" spans="1:5">
      <c r="A65" s="1"/>
      <c r="B65" s="103" t="s">
        <v>73</v>
      </c>
      <c r="C65" s="3">
        <v>108156539.53</v>
      </c>
      <c r="D65" s="1"/>
      <c r="E65" s="1"/>
    </row>
    <row r="66" spans="1:5" ht="25.5">
      <c r="A66" s="1"/>
      <c r="B66" s="103" t="s">
        <v>74</v>
      </c>
      <c r="C66" s="3">
        <v>55815848.530000001</v>
      </c>
      <c r="D66" s="1"/>
      <c r="E66" s="1"/>
    </row>
    <row r="67" spans="1:5" ht="25.5">
      <c r="A67" s="1"/>
      <c r="B67" s="103" t="s">
        <v>75</v>
      </c>
      <c r="C67" s="3">
        <v>31396261.670000002</v>
      </c>
      <c r="D67" s="1"/>
      <c r="E67" s="1"/>
    </row>
    <row r="68" spans="1:5">
      <c r="A68" s="1"/>
      <c r="B68" s="108" t="s">
        <v>166</v>
      </c>
      <c r="C68" s="109">
        <f>SUM(C65:C67)</f>
        <v>195368649.73000002</v>
      </c>
      <c r="D68" s="1"/>
      <c r="E68" s="1"/>
    </row>
    <row r="69" spans="1:5">
      <c r="A69" s="1"/>
      <c r="B69" s="112"/>
      <c r="C69" s="113"/>
      <c r="D69" s="1"/>
      <c r="E69" s="1"/>
    </row>
    <row r="70" spans="1:5">
      <c r="A70" s="1"/>
      <c r="B70" s="112"/>
      <c r="C70" s="113"/>
      <c r="D70" s="1"/>
      <c r="E70" s="1"/>
    </row>
    <row r="71" spans="1:5">
      <c r="A71" s="1"/>
      <c r="B71" s="329" t="s">
        <v>76</v>
      </c>
      <c r="C71" s="330"/>
      <c r="D71" s="330"/>
      <c r="E71" s="330"/>
    </row>
    <row r="72" spans="1:5">
      <c r="A72" s="1"/>
      <c r="B72" s="10" t="s">
        <v>2</v>
      </c>
      <c r="C72" s="10" t="s">
        <v>1666</v>
      </c>
      <c r="D72" s="1"/>
      <c r="E72" s="1"/>
    </row>
    <row r="73" spans="1:5">
      <c r="A73" s="1"/>
      <c r="B73" s="103" t="s">
        <v>77</v>
      </c>
      <c r="C73" s="3">
        <v>2082930.89</v>
      </c>
      <c r="D73" s="1"/>
      <c r="E73" s="1"/>
    </row>
    <row r="74" spans="1:5">
      <c r="A74" s="1"/>
      <c r="B74" s="103" t="s">
        <v>78</v>
      </c>
      <c r="C74" s="3">
        <v>157873.39000000001</v>
      </c>
      <c r="D74" s="1"/>
      <c r="E74" s="1"/>
    </row>
    <row r="75" spans="1:5">
      <c r="A75" s="1"/>
      <c r="B75" s="103" t="s">
        <v>79</v>
      </c>
      <c r="C75" s="3">
        <v>2729486.73</v>
      </c>
      <c r="D75" s="1"/>
      <c r="E75" s="1"/>
    </row>
    <row r="76" spans="1:5">
      <c r="A76" s="1"/>
      <c r="B76" s="103" t="s">
        <v>80</v>
      </c>
      <c r="C76" s="3">
        <v>138747.26999999999</v>
      </c>
      <c r="D76" s="1"/>
      <c r="E76" s="1"/>
    </row>
    <row r="77" spans="1:5">
      <c r="A77" s="1"/>
      <c r="B77" s="103" t="s">
        <v>81</v>
      </c>
      <c r="C77" s="3">
        <v>4349.45</v>
      </c>
      <c r="D77" s="1"/>
      <c r="E77" s="1"/>
    </row>
    <row r="78" spans="1:5">
      <c r="A78" s="1"/>
      <c r="B78" s="103" t="s">
        <v>82</v>
      </c>
      <c r="C78" s="3">
        <v>165503.67000000001</v>
      </c>
      <c r="D78" s="1"/>
      <c r="E78" s="1"/>
    </row>
    <row r="79" spans="1:5">
      <c r="A79" s="1"/>
      <c r="B79" s="103" t="s">
        <v>83</v>
      </c>
      <c r="C79" s="3">
        <v>3636275.26</v>
      </c>
      <c r="D79" s="1"/>
      <c r="E79" s="1"/>
    </row>
    <row r="80" spans="1:5">
      <c r="A80" s="1"/>
      <c r="B80" s="103" t="s">
        <v>84</v>
      </c>
      <c r="C80" s="3">
        <v>9595082.8100000005</v>
      </c>
      <c r="D80" s="1"/>
      <c r="E80" s="1"/>
    </row>
    <row r="81" spans="1:5">
      <c r="A81" s="1"/>
      <c r="B81" s="103" t="s">
        <v>85</v>
      </c>
      <c r="C81" s="3">
        <v>3899</v>
      </c>
      <c r="D81" s="1"/>
      <c r="E81" s="1"/>
    </row>
    <row r="82" spans="1:5">
      <c r="A82" s="1"/>
      <c r="B82" s="103" t="s">
        <v>86</v>
      </c>
      <c r="C82" s="6">
        <v>0</v>
      </c>
      <c r="D82" s="1"/>
      <c r="E82" s="1"/>
    </row>
    <row r="83" spans="1:5">
      <c r="A83" s="1"/>
      <c r="B83" s="103" t="s">
        <v>87</v>
      </c>
      <c r="C83" s="3">
        <v>2439631.94</v>
      </c>
      <c r="D83" s="1"/>
      <c r="E83" s="1"/>
    </row>
    <row r="84" spans="1:5">
      <c r="A84" s="1"/>
      <c r="B84" s="108" t="s">
        <v>166</v>
      </c>
      <c r="C84" s="114">
        <f>SUM(C73:C83)</f>
        <v>20953780.41</v>
      </c>
      <c r="D84" s="1"/>
      <c r="E84" s="1"/>
    </row>
    <row r="85" spans="1:5">
      <c r="A85" s="1"/>
      <c r="B85" s="112"/>
      <c r="C85" s="115"/>
      <c r="D85" s="1"/>
      <c r="E85" s="1"/>
    </row>
    <row r="86" spans="1:5">
      <c r="A86" s="1"/>
      <c r="B86" s="8"/>
      <c r="C86" s="1"/>
      <c r="D86" s="1"/>
      <c r="E86" s="1"/>
    </row>
    <row r="87" spans="1:5">
      <c r="A87" s="1"/>
      <c r="B87" s="329" t="s">
        <v>88</v>
      </c>
      <c r="C87" s="330"/>
      <c r="D87" s="330"/>
      <c r="E87" s="330"/>
    </row>
    <row r="88" spans="1:5">
      <c r="A88" s="1"/>
      <c r="B88" s="10" t="s">
        <v>2</v>
      </c>
      <c r="C88" s="10" t="s">
        <v>89</v>
      </c>
      <c r="D88" s="1"/>
      <c r="E88" s="1"/>
    </row>
    <row r="89" spans="1:5">
      <c r="A89" s="1"/>
      <c r="B89" s="345" t="s">
        <v>1667</v>
      </c>
      <c r="C89" s="345"/>
      <c r="D89" s="11"/>
      <c r="E89" s="1"/>
    </row>
    <row r="90" spans="1:5">
      <c r="A90" s="1"/>
      <c r="B90" s="103" t="s">
        <v>1668</v>
      </c>
      <c r="C90" s="5">
        <f>SUM(C91:C98)</f>
        <v>184291405.22</v>
      </c>
      <c r="D90" s="1"/>
      <c r="E90" s="1"/>
    </row>
    <row r="91" spans="1:5">
      <c r="A91" s="1"/>
      <c r="B91" s="103" t="s">
        <v>90</v>
      </c>
      <c r="C91" s="3">
        <v>53369564.649999999</v>
      </c>
      <c r="D91" s="1"/>
      <c r="E91" s="1"/>
    </row>
    <row r="92" spans="1:5">
      <c r="A92" s="1"/>
      <c r="B92" s="103" t="s">
        <v>91</v>
      </c>
      <c r="C92" s="3">
        <v>26192371.57</v>
      </c>
      <c r="D92" s="1"/>
      <c r="E92" s="1"/>
    </row>
    <row r="93" spans="1:5">
      <c r="A93" s="1"/>
      <c r="B93" s="103" t="s">
        <v>92</v>
      </c>
      <c r="C93" s="3">
        <v>7610541.1699999999</v>
      </c>
      <c r="D93" s="1"/>
      <c r="E93" s="1"/>
    </row>
    <row r="94" spans="1:5">
      <c r="A94" s="1"/>
      <c r="B94" s="103" t="s">
        <v>93</v>
      </c>
      <c r="C94" s="3">
        <v>2211850.36</v>
      </c>
      <c r="D94" s="1"/>
      <c r="E94" s="1"/>
    </row>
    <row r="95" spans="1:5">
      <c r="A95" s="1"/>
      <c r="B95" s="103" t="s">
        <v>94</v>
      </c>
      <c r="C95" s="3">
        <v>40994191.329999998</v>
      </c>
      <c r="D95" s="1"/>
      <c r="E95" s="1"/>
    </row>
    <row r="96" spans="1:5">
      <c r="A96" s="1"/>
      <c r="B96" s="103" t="s">
        <v>95</v>
      </c>
      <c r="C96" s="3">
        <v>4547010.3</v>
      </c>
      <c r="D96" s="1"/>
      <c r="E96" s="1"/>
    </row>
    <row r="97" spans="1:5">
      <c r="A97" s="1"/>
      <c r="B97" s="103" t="s">
        <v>96</v>
      </c>
      <c r="C97" s="3">
        <v>19793490.16</v>
      </c>
      <c r="D97" s="1"/>
      <c r="E97" s="1"/>
    </row>
    <row r="98" spans="1:5">
      <c r="A98" s="1"/>
      <c r="B98" s="103" t="s">
        <v>97</v>
      </c>
      <c r="C98" s="3">
        <v>29572385.68</v>
      </c>
      <c r="D98" s="1"/>
      <c r="E98" s="1"/>
    </row>
    <row r="99" spans="1:5">
      <c r="A99" s="1"/>
      <c r="B99" s="55"/>
      <c r="C99" s="56"/>
      <c r="D99" s="1"/>
      <c r="E99" s="1"/>
    </row>
    <row r="100" spans="1:5">
      <c r="A100" s="1"/>
      <c r="B100" s="8"/>
      <c r="C100" s="1"/>
      <c r="D100" s="1"/>
      <c r="E100" s="1"/>
    </row>
    <row r="101" spans="1:5">
      <c r="A101" s="1"/>
      <c r="B101" s="329" t="s">
        <v>98</v>
      </c>
      <c r="C101" s="330"/>
      <c r="D101" s="330"/>
      <c r="E101" s="330"/>
    </row>
    <row r="102" spans="1:5">
      <c r="A102" s="1"/>
      <c r="B102" s="10" t="s">
        <v>2</v>
      </c>
      <c r="C102" s="10" t="s">
        <v>89</v>
      </c>
      <c r="D102" s="1"/>
      <c r="E102" s="1"/>
    </row>
    <row r="103" spans="1:5">
      <c r="A103" s="1"/>
      <c r="B103" s="345" t="s">
        <v>1669</v>
      </c>
      <c r="C103" s="345"/>
      <c r="D103" s="11"/>
      <c r="E103" s="1"/>
    </row>
    <row r="104" spans="1:5">
      <c r="A104" s="1"/>
      <c r="B104" s="103" t="s">
        <v>1670</v>
      </c>
      <c r="C104" s="5">
        <f>SUM(C105:C111)</f>
        <v>144122987.82999998</v>
      </c>
      <c r="D104" s="1"/>
      <c r="E104" s="1"/>
    </row>
    <row r="105" spans="1:5">
      <c r="A105" s="1"/>
      <c r="B105" s="103" t="s">
        <v>99</v>
      </c>
      <c r="C105" s="3">
        <v>75638365.489999995</v>
      </c>
      <c r="D105" s="1"/>
      <c r="E105" s="1"/>
    </row>
    <row r="106" spans="1:5">
      <c r="A106" s="1"/>
      <c r="B106" s="103" t="s">
        <v>100</v>
      </c>
      <c r="C106" s="3">
        <v>27680102.050000001</v>
      </c>
      <c r="D106" s="1"/>
      <c r="E106" s="1"/>
    </row>
    <row r="107" spans="1:5">
      <c r="A107" s="1"/>
      <c r="B107" s="103" t="s">
        <v>101</v>
      </c>
      <c r="C107" s="3">
        <v>26766429.5</v>
      </c>
      <c r="D107" s="1"/>
      <c r="E107" s="1"/>
    </row>
    <row r="108" spans="1:5">
      <c r="A108" s="1"/>
      <c r="B108" s="103" t="s">
        <v>102</v>
      </c>
      <c r="C108" s="3">
        <v>2899003.48</v>
      </c>
      <c r="D108" s="1"/>
      <c r="E108" s="1"/>
    </row>
    <row r="109" spans="1:5">
      <c r="A109" s="1"/>
      <c r="B109" s="103" t="s">
        <v>103</v>
      </c>
      <c r="C109" s="3">
        <v>1285244.1399999999</v>
      </c>
      <c r="D109" s="1"/>
      <c r="E109" s="1"/>
    </row>
    <row r="110" spans="1:5">
      <c r="A110" s="1"/>
      <c r="B110" s="103" t="s">
        <v>104</v>
      </c>
      <c r="C110" s="3">
        <v>2923949.25</v>
      </c>
      <c r="D110" s="1"/>
      <c r="E110" s="1"/>
    </row>
    <row r="111" spans="1:5">
      <c r="A111" s="1"/>
      <c r="B111" s="103" t="s">
        <v>105</v>
      </c>
      <c r="C111" s="3">
        <v>6929893.9199999999</v>
      </c>
      <c r="D111" s="1"/>
      <c r="E111" s="1"/>
    </row>
    <row r="112" spans="1:5">
      <c r="A112" s="1"/>
      <c r="B112" s="8"/>
      <c r="C112" s="1"/>
      <c r="D112" s="1"/>
      <c r="E112" s="1"/>
    </row>
    <row r="113" spans="1:5">
      <c r="A113" s="1"/>
      <c r="B113" s="329" t="s">
        <v>106</v>
      </c>
      <c r="C113" s="330"/>
      <c r="D113" s="330"/>
      <c r="E113" s="330"/>
    </row>
    <row r="114" spans="1:5">
      <c r="A114" s="1"/>
      <c r="B114" s="10" t="s">
        <v>2</v>
      </c>
      <c r="C114" s="10" t="s">
        <v>89</v>
      </c>
      <c r="D114" s="1"/>
      <c r="E114" s="1"/>
    </row>
    <row r="115" spans="1:5">
      <c r="A115" s="1"/>
      <c r="B115" s="170" t="s">
        <v>1671</v>
      </c>
      <c r="C115" s="6">
        <v>0</v>
      </c>
      <c r="D115" s="1"/>
      <c r="E115" s="1"/>
    </row>
    <row r="116" spans="1:5">
      <c r="A116" s="1"/>
      <c r="B116" s="170" t="s">
        <v>1672</v>
      </c>
      <c r="C116" s="3">
        <v>13271626.6</v>
      </c>
      <c r="D116" s="1"/>
      <c r="E116" s="1"/>
    </row>
    <row r="117" spans="1:5">
      <c r="A117" s="1"/>
      <c r="B117" s="170" t="s">
        <v>1673</v>
      </c>
      <c r="C117" s="3">
        <v>125865760</v>
      </c>
      <c r="D117" s="1"/>
      <c r="E117" s="1"/>
    </row>
    <row r="118" spans="1:5">
      <c r="A118" s="1"/>
      <c r="B118" s="170" t="s">
        <v>1674</v>
      </c>
      <c r="C118" s="6">
        <v>0</v>
      </c>
      <c r="D118" s="1"/>
      <c r="E118" s="1"/>
    </row>
    <row r="119" spans="1:5">
      <c r="A119" s="1"/>
      <c r="B119" s="176" t="s">
        <v>1675</v>
      </c>
      <c r="C119" s="5">
        <f>SUM(C115:C118)</f>
        <v>139137386.59999999</v>
      </c>
      <c r="D119" s="1"/>
      <c r="E119" s="1"/>
    </row>
    <row r="120" spans="1:5">
      <c r="A120" s="1"/>
      <c r="B120" s="180"/>
      <c r="C120" s="181"/>
      <c r="D120" s="1"/>
      <c r="E120" s="1"/>
    </row>
    <row r="121" spans="1:5">
      <c r="A121" s="1"/>
      <c r="B121" s="329" t="s">
        <v>107</v>
      </c>
      <c r="C121" s="330"/>
      <c r="D121" s="330"/>
      <c r="E121" s="330"/>
    </row>
    <row r="122" spans="1:5">
      <c r="A122" s="1"/>
      <c r="B122" s="10" t="s">
        <v>2</v>
      </c>
      <c r="C122" s="10" t="s">
        <v>108</v>
      </c>
      <c r="D122" s="1"/>
      <c r="E122" s="1"/>
    </row>
    <row r="123" spans="1:5" ht="25.5">
      <c r="A123" s="1"/>
      <c r="B123" s="174" t="s">
        <v>167</v>
      </c>
      <c r="C123" s="3">
        <v>4968000</v>
      </c>
      <c r="D123" s="1"/>
      <c r="E123" s="1"/>
    </row>
    <row r="124" spans="1:5">
      <c r="A124" s="1"/>
      <c r="B124" s="174" t="s">
        <v>1676</v>
      </c>
      <c r="C124" s="3">
        <v>9742486</v>
      </c>
      <c r="D124" s="1"/>
      <c r="E124" s="1"/>
    </row>
    <row r="125" spans="1:5" ht="25.5">
      <c r="A125" s="1"/>
      <c r="B125" s="174" t="s">
        <v>1677</v>
      </c>
      <c r="C125" s="3">
        <v>5624949.4299999997</v>
      </c>
      <c r="D125" s="1"/>
      <c r="E125" s="1"/>
    </row>
    <row r="126" spans="1:5">
      <c r="A126" s="1"/>
      <c r="B126" s="174" t="s">
        <v>1678</v>
      </c>
      <c r="C126" s="3">
        <v>3813203.82</v>
      </c>
      <c r="D126" s="1"/>
      <c r="E126" s="1"/>
    </row>
    <row r="127" spans="1:5">
      <c r="A127" s="1"/>
      <c r="B127" s="175" t="s">
        <v>1679</v>
      </c>
      <c r="C127" s="138">
        <f>SUM(C123:C126)</f>
        <v>24148639.25</v>
      </c>
      <c r="D127" s="1"/>
      <c r="E127" s="1"/>
    </row>
    <row r="128" spans="1:5">
      <c r="A128" s="1"/>
      <c r="B128" s="8"/>
      <c r="C128" s="1"/>
      <c r="D128" s="1"/>
      <c r="E128" s="1"/>
    </row>
    <row r="129" spans="1:13">
      <c r="A129" s="1"/>
      <c r="B129" s="8"/>
      <c r="C129" s="1"/>
      <c r="D129" s="1"/>
      <c r="E129" s="1"/>
    </row>
    <row r="130" spans="1:13">
      <c r="A130" s="1"/>
      <c r="B130" s="8"/>
      <c r="C130" s="1"/>
      <c r="D130" s="1"/>
      <c r="E130" s="1"/>
    </row>
    <row r="131" spans="1:13">
      <c r="A131" s="1"/>
      <c r="B131" s="8"/>
      <c r="C131" s="1"/>
      <c r="D131" s="1"/>
      <c r="E131" s="1"/>
    </row>
    <row r="132" spans="1:13" s="110" customFormat="1" ht="12.75" customHeight="1">
      <c r="B132" s="171" t="s">
        <v>161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>
      <c r="B133" s="183" t="s">
        <v>163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248" t="s">
        <v>1816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89:C89"/>
    <mergeCell ref="B101:E101"/>
    <mergeCell ref="B103:C103"/>
    <mergeCell ref="B113:E113"/>
    <mergeCell ref="B121:E121"/>
    <mergeCell ref="B6:B9"/>
    <mergeCell ref="B87:E87"/>
    <mergeCell ref="B1:E1"/>
    <mergeCell ref="B2:E2"/>
    <mergeCell ref="B3:E3"/>
    <mergeCell ref="B4:D4"/>
    <mergeCell ref="B5:E5"/>
    <mergeCell ref="B63:E63"/>
    <mergeCell ref="B71:E71"/>
    <mergeCell ref="A10:M10"/>
    <mergeCell ref="A25:M25"/>
    <mergeCell ref="A43:M43"/>
    <mergeCell ref="F6:G6"/>
    <mergeCell ref="F7:G7"/>
    <mergeCell ref="A54:C54"/>
  </mergeCells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137"/>
  <sheetViews>
    <sheetView showGridLines="0" zoomScale="81" zoomScaleNormal="81" workbookViewId="0">
      <selection activeCell="G26" sqref="G26:G40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9" bestFit="1" customWidth="1"/>
    <col min="9" max="10" width="16.5" style="49" customWidth="1"/>
    <col min="11" max="16384" width="9" style="1"/>
  </cols>
  <sheetData>
    <row r="1" spans="1:10">
      <c r="B1" s="331" t="s">
        <v>142</v>
      </c>
      <c r="C1" s="331"/>
      <c r="D1" s="331"/>
      <c r="E1" s="331"/>
    </row>
    <row r="2" spans="1:10">
      <c r="B2" s="331" t="s">
        <v>149</v>
      </c>
      <c r="C2" s="331"/>
      <c r="D2" s="331"/>
      <c r="E2" s="331"/>
    </row>
    <row r="3" spans="1:10">
      <c r="B3" s="331" t="s">
        <v>1833</v>
      </c>
      <c r="C3" s="331"/>
      <c r="D3" s="331"/>
      <c r="E3" s="331"/>
    </row>
    <row r="4" spans="1:10">
      <c r="B4" s="331"/>
      <c r="C4" s="331"/>
      <c r="D4" s="331"/>
    </row>
    <row r="5" spans="1:10" ht="12.75" customHeight="1">
      <c r="B5" s="332" t="s">
        <v>1798</v>
      </c>
      <c r="C5" s="333"/>
      <c r="D5" s="333"/>
      <c r="E5" s="333"/>
    </row>
    <row r="6" spans="1:10" s="37" customFormat="1">
      <c r="A6" s="127" t="s">
        <v>124</v>
      </c>
      <c r="B6" s="350" t="s">
        <v>2</v>
      </c>
      <c r="C6" s="13" t="s">
        <v>1658</v>
      </c>
      <c r="D6" s="13" t="s">
        <v>1660</v>
      </c>
      <c r="E6" s="168" t="s">
        <v>125</v>
      </c>
      <c r="F6" s="128" t="s">
        <v>127</v>
      </c>
      <c r="G6" s="129" t="s">
        <v>128</v>
      </c>
      <c r="H6" s="235" t="s">
        <v>125</v>
      </c>
      <c r="I6" s="236" t="s">
        <v>129</v>
      </c>
      <c r="J6" s="236" t="s">
        <v>129</v>
      </c>
    </row>
    <row r="7" spans="1:10" s="37" customFormat="1">
      <c r="A7" s="130" t="s">
        <v>2</v>
      </c>
      <c r="B7" s="351"/>
      <c r="C7" s="18" t="s">
        <v>3</v>
      </c>
      <c r="D7" s="18" t="s">
        <v>4</v>
      </c>
      <c r="E7" s="19" t="s">
        <v>1662</v>
      </c>
      <c r="F7" s="20" t="s">
        <v>1831</v>
      </c>
      <c r="G7" s="21" t="s">
        <v>1832</v>
      </c>
      <c r="H7" s="237" t="s">
        <v>128</v>
      </c>
      <c r="I7" s="238" t="s">
        <v>131</v>
      </c>
      <c r="J7" s="238" t="s">
        <v>132</v>
      </c>
    </row>
    <row r="8" spans="1:10" s="37" customFormat="1">
      <c r="A8" s="130"/>
      <c r="B8" s="351"/>
      <c r="C8" s="167" t="s">
        <v>1659</v>
      </c>
      <c r="D8" s="167" t="s">
        <v>1661</v>
      </c>
      <c r="E8" s="169" t="s">
        <v>1663</v>
      </c>
      <c r="F8" s="131"/>
      <c r="G8" s="131"/>
      <c r="H8" s="237"/>
      <c r="I8" s="238" t="s">
        <v>133</v>
      </c>
      <c r="J8" s="238" t="s">
        <v>133</v>
      </c>
    </row>
    <row r="9" spans="1:10" s="37" customFormat="1">
      <c r="A9" s="132"/>
      <c r="B9" s="352"/>
      <c r="C9" s="133" t="s">
        <v>134</v>
      </c>
      <c r="D9" s="133" t="s">
        <v>135</v>
      </c>
      <c r="E9" s="134" t="s">
        <v>136</v>
      </c>
      <c r="F9" s="135" t="s">
        <v>137</v>
      </c>
      <c r="G9" s="135" t="s">
        <v>138</v>
      </c>
      <c r="H9" s="239" t="s">
        <v>139</v>
      </c>
      <c r="I9" s="240" t="s">
        <v>140</v>
      </c>
      <c r="J9" s="240" t="s">
        <v>141</v>
      </c>
    </row>
    <row r="10" spans="1:10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6"/>
    </row>
    <row r="11" spans="1:10">
      <c r="A11" s="2" t="s">
        <v>6</v>
      </c>
      <c r="B11" s="116" t="s">
        <v>7</v>
      </c>
      <c r="C11" s="3">
        <f>'10699'!C11+'10866'!C11+'10867'!C11+'10868'!C11+'10869'!C11+'10870'!C11+'13817'!C11+'28849'!C11+'28850'!C11</f>
        <v>759038744.5</v>
      </c>
      <c r="D11" s="3">
        <f>'10699'!D11+'10866'!D11+'10867'!D11+'10868'!D11+'10869'!D11+'10870'!D11+'13817'!D11+'28849'!D11+'28850'!D11</f>
        <v>771505524.98000002</v>
      </c>
      <c r="E11" s="30">
        <f>D11-C11</f>
        <v>12466780.480000019</v>
      </c>
      <c r="F11" s="86">
        <f>(D11/12)*9</f>
        <v>578629143.73500001</v>
      </c>
      <c r="G11" s="30">
        <f>'ผลการดำเนินงาน Planfin 62'!L6</f>
        <v>655272764.70000005</v>
      </c>
      <c r="H11" s="241">
        <f>G11-F11</f>
        <v>76643620.965000033</v>
      </c>
      <c r="I11" s="241">
        <f>(G11*100)/F11-100</f>
        <v>13.245724276912881</v>
      </c>
      <c r="J11" s="241">
        <f>(G11*100)/D11</f>
        <v>84.934293207684661</v>
      </c>
    </row>
    <row r="12" spans="1:10">
      <c r="A12" s="2" t="s">
        <v>8</v>
      </c>
      <c r="B12" s="116" t="s">
        <v>9</v>
      </c>
      <c r="C12" s="3">
        <f>'10699'!C12+'10866'!C12+'10867'!C12+'10868'!C12+'10869'!C12+'10870'!C12+'13817'!C12+'28849'!C12+'28850'!C12</f>
        <v>2174650</v>
      </c>
      <c r="D12" s="3">
        <f>'10699'!D12+'10866'!D12+'10867'!D12+'10868'!D12+'10869'!D12+'10870'!D12+'13817'!D12+'28849'!D12+'28850'!D12</f>
        <v>2756100</v>
      </c>
      <c r="E12" s="30">
        <f t="shared" ref="E12:E22" si="0">D12-C12</f>
        <v>581450</v>
      </c>
      <c r="F12" s="86">
        <f t="shared" ref="F12:F22" si="1">(D12/12)*9</f>
        <v>2067075</v>
      </c>
      <c r="G12" s="30">
        <f>'ผลการดำเนินงาน Planfin 62'!L7</f>
        <v>2512530</v>
      </c>
      <c r="H12" s="241">
        <f>G12-F12</f>
        <v>445455</v>
      </c>
      <c r="I12" s="241">
        <f t="shared" ref="I12:I22" si="2">(G12*100)/F12-100</f>
        <v>21.550016327419186</v>
      </c>
      <c r="J12" s="241">
        <f t="shared" ref="J12:J23" si="3">(G12*100)/D12</f>
        <v>91.162512245564386</v>
      </c>
    </row>
    <row r="13" spans="1:10">
      <c r="A13" s="2" t="s">
        <v>10</v>
      </c>
      <c r="B13" s="116" t="s">
        <v>11</v>
      </c>
      <c r="C13" s="3">
        <f>'10699'!C13+'10866'!C13+'10867'!C13+'10868'!C13+'10869'!C13+'10870'!C13+'13817'!C13+'28849'!C13+'28850'!C13</f>
        <v>5411007.54</v>
      </c>
      <c r="D13" s="3">
        <f>'10699'!D13+'10866'!D13+'10867'!D13+'10868'!D13+'10869'!D13+'10870'!D13+'13817'!D13+'28849'!D13+'28850'!D13</f>
        <v>3005693.61</v>
      </c>
      <c r="E13" s="30">
        <f t="shared" si="0"/>
        <v>-2405313.9300000002</v>
      </c>
      <c r="F13" s="86">
        <f t="shared" si="1"/>
        <v>2254270.2075</v>
      </c>
      <c r="G13" s="30">
        <f>'ผลการดำเนินงาน Planfin 62'!L8</f>
        <v>2137971.7800000003</v>
      </c>
      <c r="H13" s="241">
        <f t="shared" ref="H13:H20" si="4">G13-F13</f>
        <v>-116298.42749999976</v>
      </c>
      <c r="I13" s="241">
        <f t="shared" si="2"/>
        <v>-5.1590278358411865</v>
      </c>
      <c r="J13" s="241">
        <f t="shared" si="3"/>
        <v>71.130729123119124</v>
      </c>
    </row>
    <row r="14" spans="1:10">
      <c r="A14" s="2" t="s">
        <v>12</v>
      </c>
      <c r="B14" s="116" t="s">
        <v>13</v>
      </c>
      <c r="C14" s="3">
        <f>'10699'!C14+'10866'!C14+'10867'!C14+'10868'!C14+'10869'!C14+'10870'!C14+'13817'!C14+'28849'!C14+'28850'!C14</f>
        <v>19436968.129999999</v>
      </c>
      <c r="D14" s="3">
        <f>'10699'!D14+'10866'!D14+'10867'!D14+'10868'!D14+'10869'!D14+'10870'!D14+'13817'!D14+'28849'!D14+'28850'!D14</f>
        <v>20593626.140000001</v>
      </c>
      <c r="E14" s="30">
        <f t="shared" si="0"/>
        <v>1156658.0100000016</v>
      </c>
      <c r="F14" s="86">
        <f t="shared" si="1"/>
        <v>15445219.605</v>
      </c>
      <c r="G14" s="30">
        <f>'ผลการดำเนินงาน Planfin 62'!L9</f>
        <v>17051990.52</v>
      </c>
      <c r="H14" s="241">
        <f t="shared" si="4"/>
        <v>1606770.9149999991</v>
      </c>
      <c r="I14" s="241">
        <f t="shared" si="2"/>
        <v>10.403030556327266</v>
      </c>
      <c r="J14" s="241">
        <f t="shared" si="3"/>
        <v>82.802272917245446</v>
      </c>
    </row>
    <row r="15" spans="1:10">
      <c r="A15" s="2" t="s">
        <v>14</v>
      </c>
      <c r="B15" s="116" t="s">
        <v>15</v>
      </c>
      <c r="C15" s="3">
        <f>'10699'!C15+'10866'!C15+'10867'!C15+'10868'!C15+'10869'!C15+'10870'!C15+'13817'!C15+'28849'!C15+'28850'!C15</f>
        <v>152522089.88</v>
      </c>
      <c r="D15" s="3">
        <f>'10699'!D15+'10866'!D15+'10867'!D15+'10868'!D15+'10869'!D15+'10870'!D15+'13817'!D15+'28849'!D15+'28850'!D15</f>
        <v>149489410.76999998</v>
      </c>
      <c r="E15" s="30">
        <f t="shared" si="0"/>
        <v>-3032679.1100000143</v>
      </c>
      <c r="F15" s="86">
        <f t="shared" si="1"/>
        <v>112117058.07749999</v>
      </c>
      <c r="G15" s="30">
        <f>'ผลการดำเนินงาน Planfin 62'!L10</f>
        <v>122683327.34</v>
      </c>
      <c r="H15" s="241">
        <f t="shared" si="4"/>
        <v>10566269.262500018</v>
      </c>
      <c r="I15" s="241">
        <f t="shared" si="2"/>
        <v>9.42431904982395</v>
      </c>
      <c r="J15" s="241">
        <f t="shared" si="3"/>
        <v>82.068239287367959</v>
      </c>
    </row>
    <row r="16" spans="1:10">
      <c r="A16" s="2" t="s">
        <v>16</v>
      </c>
      <c r="B16" s="116" t="s">
        <v>17</v>
      </c>
      <c r="C16" s="3">
        <f>'10699'!C16+'10866'!C16+'10867'!C16+'10868'!C16+'10869'!C16+'10870'!C16+'13817'!C16+'28849'!C16+'28850'!C16</f>
        <v>78781562.819999993</v>
      </c>
      <c r="D16" s="3">
        <f>'10699'!D16+'10866'!D16+'10867'!D16+'10868'!D16+'10869'!D16+'10870'!D16+'13817'!D16+'28849'!D16+'28850'!D16</f>
        <v>89051074.640000015</v>
      </c>
      <c r="E16" s="30">
        <f t="shared" si="0"/>
        <v>10269511.820000023</v>
      </c>
      <c r="F16" s="86">
        <f t="shared" si="1"/>
        <v>66788305.980000012</v>
      </c>
      <c r="G16" s="30">
        <f>'ผลการดำเนินงาน Planfin 62'!L11</f>
        <v>96306078.690000042</v>
      </c>
      <c r="H16" s="241">
        <f t="shared" si="4"/>
        <v>29517772.710000031</v>
      </c>
      <c r="I16" s="241">
        <f t="shared" si="2"/>
        <v>44.196019463106637</v>
      </c>
      <c r="J16" s="241">
        <f t="shared" si="3"/>
        <v>108.14701459732999</v>
      </c>
    </row>
    <row r="17" spans="1:10">
      <c r="A17" s="2" t="s">
        <v>18</v>
      </c>
      <c r="B17" s="116" t="s">
        <v>19</v>
      </c>
      <c r="C17" s="3">
        <f>'10699'!C17+'10866'!C17+'10867'!C17+'10868'!C17+'10869'!C17+'10870'!C17+'13817'!C17+'28849'!C17+'28850'!C17</f>
        <v>39774574.030000001</v>
      </c>
      <c r="D17" s="3">
        <f>'10699'!D17+'10866'!D17+'10867'!D17+'10868'!D17+'10869'!D17+'10870'!D17+'13817'!D17+'28849'!D17+'28850'!D17</f>
        <v>28407208.559999999</v>
      </c>
      <c r="E17" s="30">
        <f t="shared" si="0"/>
        <v>-11367365.470000003</v>
      </c>
      <c r="F17" s="86">
        <f t="shared" si="1"/>
        <v>21305406.419999998</v>
      </c>
      <c r="G17" s="30">
        <f>'ผลการดำเนินงาน Planfin 62'!L12</f>
        <v>19755164.07</v>
      </c>
      <c r="H17" s="241">
        <f t="shared" si="4"/>
        <v>-1550242.3499999978</v>
      </c>
      <c r="I17" s="241">
        <f t="shared" si="2"/>
        <v>-7.2762862131779826</v>
      </c>
      <c r="J17" s="241">
        <f t="shared" si="3"/>
        <v>69.542785340116509</v>
      </c>
    </row>
    <row r="18" spans="1:10">
      <c r="A18" s="2" t="s">
        <v>20</v>
      </c>
      <c r="B18" s="116" t="s">
        <v>21</v>
      </c>
      <c r="C18" s="3">
        <f>'10699'!C18+'10866'!C18+'10867'!C18+'10868'!C18+'10869'!C18+'10870'!C18+'13817'!C18+'28849'!C18+'28850'!C18</f>
        <v>207107003.36999997</v>
      </c>
      <c r="D18" s="3">
        <f>'10699'!D18+'10866'!D18+'10867'!D18+'10868'!D18+'10869'!D18+'10870'!D18+'13817'!D18+'28849'!D18+'28850'!D18</f>
        <v>181823529.76999998</v>
      </c>
      <c r="E18" s="30">
        <f t="shared" si="0"/>
        <v>-25283473.599999994</v>
      </c>
      <c r="F18" s="86">
        <f t="shared" si="1"/>
        <v>136367647.32749999</v>
      </c>
      <c r="G18" s="30">
        <f>'ผลการดำเนินงาน Planfin 62'!L13</f>
        <v>156515072.33999997</v>
      </c>
      <c r="H18" s="241">
        <f t="shared" si="4"/>
        <v>20147425.012499988</v>
      </c>
      <c r="I18" s="241">
        <f t="shared" si="2"/>
        <v>14.774343773867429</v>
      </c>
      <c r="J18" s="241">
        <f t="shared" si="3"/>
        <v>86.080757830400572</v>
      </c>
    </row>
    <row r="19" spans="1:10">
      <c r="A19" s="2" t="s">
        <v>22</v>
      </c>
      <c r="B19" s="116" t="s">
        <v>23</v>
      </c>
      <c r="C19" s="3">
        <f>'10699'!C19+'10866'!C19+'10867'!C19+'10868'!C19+'10869'!C19+'10870'!C19+'13817'!C19+'28849'!C19+'28850'!C19</f>
        <v>431467087.71999991</v>
      </c>
      <c r="D19" s="3">
        <f>'10699'!D19+'10866'!D19+'10867'!D19+'10868'!D19+'10869'!D19+'10870'!D19+'13817'!D19+'28849'!D19+'28850'!D19</f>
        <v>451655412.38</v>
      </c>
      <c r="E19" s="30">
        <f t="shared" si="0"/>
        <v>20188324.660000086</v>
      </c>
      <c r="F19" s="86">
        <f t="shared" si="1"/>
        <v>338741559.28499997</v>
      </c>
      <c r="G19" s="30">
        <f>'ผลการดำเนินงาน Planfin 62'!L14</f>
        <v>342291227.76999998</v>
      </c>
      <c r="H19" s="241">
        <f t="shared" si="4"/>
        <v>3549668.4850000143</v>
      </c>
      <c r="I19" s="241">
        <f t="shared" si="2"/>
        <v>1.0478987262420674</v>
      </c>
      <c r="J19" s="241">
        <f t="shared" si="3"/>
        <v>75.785924044681551</v>
      </c>
    </row>
    <row r="20" spans="1:10">
      <c r="A20" s="2" t="s">
        <v>24</v>
      </c>
      <c r="B20" s="116" t="s">
        <v>25</v>
      </c>
      <c r="C20" s="3">
        <f>'10699'!C20+'10866'!C20+'10867'!C20+'10868'!C20+'10869'!C20+'10870'!C20+'13817'!C20+'28849'!C20+'28850'!C20</f>
        <v>203648532.93999997</v>
      </c>
      <c r="D20" s="3">
        <f>'10699'!D20+'10866'!D20+'10867'!D20+'10868'!D20+'10869'!D20+'10870'!D20+'13817'!D20+'28849'!D20+'28850'!D20</f>
        <v>112934925.43999998</v>
      </c>
      <c r="E20" s="30">
        <f t="shared" si="0"/>
        <v>-90713607.499999985</v>
      </c>
      <c r="F20" s="86">
        <f t="shared" si="1"/>
        <v>84701194.079999983</v>
      </c>
      <c r="G20" s="30">
        <f>'ผลการดำเนินงาน Planfin 62'!L15</f>
        <v>85695199.400000021</v>
      </c>
      <c r="H20" s="241">
        <f t="shared" si="4"/>
        <v>994005.32000003755</v>
      </c>
      <c r="I20" s="241">
        <f t="shared" si="2"/>
        <v>1.1735434556698294</v>
      </c>
      <c r="J20" s="241">
        <f t="shared" si="3"/>
        <v>75.880157591752365</v>
      </c>
    </row>
    <row r="21" spans="1:10">
      <c r="A21" s="246" t="s">
        <v>1810</v>
      </c>
      <c r="B21" s="247" t="s">
        <v>1811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325000</v>
      </c>
      <c r="E21" s="30">
        <f t="shared" ref="E21" si="5">D21-C21</f>
        <v>325000</v>
      </c>
      <c r="F21" s="86">
        <f t="shared" si="1"/>
        <v>243750</v>
      </c>
      <c r="G21" s="30">
        <f>'ผลการดำเนินงาน Planfin 62'!L16</f>
        <v>145000</v>
      </c>
      <c r="H21" s="241">
        <f t="shared" ref="H21" si="6">G21-F21</f>
        <v>-98750</v>
      </c>
      <c r="I21" s="241">
        <f t="shared" ref="I21" si="7">(G21*100)/F21-100</f>
        <v>-40.512820512820511</v>
      </c>
      <c r="J21" s="241">
        <f t="shared" ref="J21" si="8">(G21*100)/D21</f>
        <v>44.615384615384613</v>
      </c>
    </row>
    <row r="22" spans="1:10">
      <c r="A22" s="2" t="s">
        <v>26</v>
      </c>
      <c r="B22" s="116" t="s">
        <v>27</v>
      </c>
      <c r="C22" s="3">
        <f>'10699'!C22+'10866'!C22+'10867'!C22+'10868'!C22+'10869'!C22+'10870'!C22+'13817'!C22+'28849'!C22+'28850'!C22</f>
        <v>142947301.84999999</v>
      </c>
      <c r="D22" s="3">
        <f>'10699'!D22+'10866'!D22+'10867'!D22+'10868'!D22+'10869'!D22+'10870'!D22+'13817'!D22+'28849'!D22+'28850'!D22</f>
        <v>310094998.63</v>
      </c>
      <c r="E22" s="30">
        <f t="shared" si="0"/>
        <v>167147696.78</v>
      </c>
      <c r="F22" s="86">
        <f t="shared" si="1"/>
        <v>232571248.9725</v>
      </c>
      <c r="G22" s="30">
        <f>'ผลการดำเนินงาน Planfin 62'!L17</f>
        <v>61699072.680000007</v>
      </c>
      <c r="H22" s="241">
        <f>G22-F22</f>
        <v>-170872176.29249999</v>
      </c>
      <c r="I22" s="241">
        <f t="shared" si="2"/>
        <v>-73.470894208726762</v>
      </c>
      <c r="J22" s="241">
        <f t="shared" si="3"/>
        <v>19.896829343454932</v>
      </c>
    </row>
    <row r="23" spans="1:10" s="36" customFormat="1">
      <c r="A23" s="123" t="s">
        <v>28</v>
      </c>
      <c r="B23" s="65" t="s">
        <v>29</v>
      </c>
      <c r="C23" s="5">
        <f>SUM(C11:C22)</f>
        <v>2042309522.7799997</v>
      </c>
      <c r="D23" s="5">
        <f>SUM(D11:D22)</f>
        <v>2121642504.9200001</v>
      </c>
      <c r="E23" s="35">
        <f>D23-C23</f>
        <v>79332982.140000343</v>
      </c>
      <c r="F23" s="136">
        <f>(D23/12)*9</f>
        <v>1591231878.6900001</v>
      </c>
      <c r="G23" s="35">
        <f>'ผลการดำเนินงาน Planfin 62'!L18</f>
        <v>1562065399.2900002</v>
      </c>
      <c r="H23" s="138">
        <f>G23-F23</f>
        <v>-29166479.399999857</v>
      </c>
      <c r="I23" s="138">
        <f>(G23*100)/F23-100</f>
        <v>-1.8329496656396458</v>
      </c>
      <c r="J23" s="138">
        <f t="shared" si="3"/>
        <v>73.625287750770269</v>
      </c>
    </row>
    <row r="24" spans="1:10" s="36" customFormat="1">
      <c r="A24" s="102" t="s">
        <v>1664</v>
      </c>
      <c r="B24" s="94" t="s">
        <v>159</v>
      </c>
      <c r="C24" s="95">
        <f>C23-C22</f>
        <v>1899362220.9299998</v>
      </c>
      <c r="D24" s="95">
        <f>D23-D22</f>
        <v>1811547506.29</v>
      </c>
      <c r="E24" s="101">
        <f>D24-C24</f>
        <v>-87814714.639999866</v>
      </c>
      <c r="F24" s="137">
        <f>(D24/12)*9</f>
        <v>1358660629.7175</v>
      </c>
      <c r="G24" s="101">
        <f>'ผลการดำเนินงาน Planfin 62'!L19</f>
        <v>1500366326.6100001</v>
      </c>
      <c r="H24" s="242">
        <f>G24-F24</f>
        <v>141705696.89250016</v>
      </c>
      <c r="I24" s="242">
        <f>(G24*100)/F24-100</f>
        <v>10.429808135528603</v>
      </c>
      <c r="J24" s="242">
        <f t="shared" ref="J24" si="9">(G24*100)/D24</f>
        <v>82.822356101646463</v>
      </c>
    </row>
    <row r="25" spans="1:10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6"/>
    </row>
    <row r="26" spans="1:10">
      <c r="A26" s="2" t="s">
        <v>31</v>
      </c>
      <c r="B26" s="116" t="s">
        <v>32</v>
      </c>
      <c r="C26" s="3">
        <f>'10699'!C26+'10866'!C26+'10867'!C26+'10868'!C26+'10869'!C26+'10870'!C26+'13817'!C26+'28849'!C26+'28850'!C26</f>
        <v>233312888.88</v>
      </c>
      <c r="D26" s="3">
        <f>'10699'!D26+'10866'!D26+'10867'!D26+'10868'!D26+'10869'!D26+'10870'!D26+'13817'!D26+'28849'!D26+'28850'!D26</f>
        <v>219280293.63999999</v>
      </c>
      <c r="E26" s="30">
        <f t="shared" ref="E26:E41" si="10">D26-C26</f>
        <v>-14032595.24000001</v>
      </c>
      <c r="F26" s="86">
        <f>(D26/12)*9</f>
        <v>164460220.22999999</v>
      </c>
      <c r="G26" s="30">
        <f>'ผลการดำเนินงาน Planfin 62'!L21</f>
        <v>174178550.71000001</v>
      </c>
      <c r="H26" s="241">
        <f t="shared" ref="H26:H40" si="11">G26-F26</f>
        <v>9718330.4800000191</v>
      </c>
      <c r="I26" s="241">
        <f t="shared" ref="I26:I40" si="12">(G26*100)/F26-100</f>
        <v>5.9092286672173913</v>
      </c>
      <c r="J26" s="241">
        <f t="shared" ref="J26:J41" si="13">(G26*100)/D26</f>
        <v>79.43192150041304</v>
      </c>
    </row>
    <row r="27" spans="1:10">
      <c r="A27" s="2" t="s">
        <v>33</v>
      </c>
      <c r="B27" s="116" t="s">
        <v>34</v>
      </c>
      <c r="C27" s="3">
        <f>'10699'!C27+'10866'!C27+'10867'!C27+'10868'!C27+'10869'!C27+'10870'!C27+'13817'!C27+'28849'!C27+'28850'!C27</f>
        <v>78439569.239999995</v>
      </c>
      <c r="D27" s="3">
        <f>'10699'!D27+'10866'!D27+'10867'!D27+'10868'!D27+'10869'!D27+'10870'!D27+'13817'!D27+'28849'!D27+'28850'!D27</f>
        <v>83314924.269999981</v>
      </c>
      <c r="E27" s="30">
        <f t="shared" si="10"/>
        <v>4875355.0299999863</v>
      </c>
      <c r="F27" s="86">
        <f t="shared" ref="F27:F40" si="14">(D27/12)*9</f>
        <v>62486193.202499986</v>
      </c>
      <c r="G27" s="30">
        <f>'ผลการดำเนินงาน Planfin 62'!L22</f>
        <v>57092039.539999999</v>
      </c>
      <c r="H27" s="241">
        <f t="shared" si="11"/>
        <v>-5394153.6624999866</v>
      </c>
      <c r="I27" s="241">
        <f t="shared" si="12"/>
        <v>-8.6325528665493607</v>
      </c>
      <c r="J27" s="241">
        <f t="shared" si="13"/>
        <v>68.525585350087979</v>
      </c>
    </row>
    <row r="28" spans="1:10">
      <c r="A28" s="2" t="s">
        <v>35</v>
      </c>
      <c r="B28" s="116" t="s">
        <v>36</v>
      </c>
      <c r="C28" s="3">
        <f>'10699'!C28+'10866'!C28+'10867'!C28+'10868'!C28+'10869'!C28+'10870'!C28+'13817'!C28+'28849'!C28+'28850'!C28</f>
        <v>4751697.3600000003</v>
      </c>
      <c r="D28" s="3">
        <f>'10699'!D28+'10866'!D28+'10867'!D28+'10868'!D28+'10869'!D28+'10870'!D28+'13817'!D28+'28849'!D28+'28850'!D28</f>
        <v>6407475.7799999993</v>
      </c>
      <c r="E28" s="30">
        <f t="shared" si="10"/>
        <v>1655778.419999999</v>
      </c>
      <c r="F28" s="86">
        <f t="shared" si="14"/>
        <v>4805606.834999999</v>
      </c>
      <c r="G28" s="30">
        <f>'ผลการดำเนินงาน Planfin 62'!L23</f>
        <v>3565943.4400000004</v>
      </c>
      <c r="H28" s="241">
        <f t="shared" si="11"/>
        <v>-1239663.3949999986</v>
      </c>
      <c r="I28" s="241">
        <f t="shared" si="12"/>
        <v>-25.796188443285303</v>
      </c>
      <c r="J28" s="241">
        <f t="shared" si="13"/>
        <v>55.652858667536016</v>
      </c>
    </row>
    <row r="29" spans="1:10">
      <c r="A29" s="2" t="s">
        <v>37</v>
      </c>
      <c r="B29" s="116" t="s">
        <v>38</v>
      </c>
      <c r="C29" s="3">
        <f>'10699'!C29+'10866'!C29+'10867'!C29+'10868'!C29+'10869'!C29+'10870'!C29+'13817'!C29+'28849'!C29+'28850'!C29</f>
        <v>64910115.82</v>
      </c>
      <c r="D29" s="3">
        <f>'10699'!D29+'10866'!D29+'10867'!D29+'10868'!D29+'10869'!D29+'10870'!D29+'13817'!D29+'28849'!D29+'28850'!D29</f>
        <v>62014648.079999998</v>
      </c>
      <c r="E29" s="30">
        <f t="shared" si="10"/>
        <v>-2895467.7400000021</v>
      </c>
      <c r="F29" s="86">
        <f t="shared" si="14"/>
        <v>46510986.060000002</v>
      </c>
      <c r="G29" s="30">
        <f>'ผลการดำเนินงาน Planfin 62'!L24</f>
        <v>44171665.370000005</v>
      </c>
      <c r="H29" s="241">
        <f t="shared" si="11"/>
        <v>-2339320.6899999976</v>
      </c>
      <c r="I29" s="241">
        <f t="shared" si="12"/>
        <v>-5.0296088906441128</v>
      </c>
      <c r="J29" s="241">
        <f t="shared" si="13"/>
        <v>71.22779333201693</v>
      </c>
    </row>
    <row r="30" spans="1:10">
      <c r="A30" s="2" t="s">
        <v>39</v>
      </c>
      <c r="B30" s="116" t="s">
        <v>40</v>
      </c>
      <c r="C30" s="3">
        <f>'10699'!C30+'10866'!C30+'10867'!C30+'10868'!C30+'10869'!C30+'10870'!C30+'13817'!C30+'28849'!C30+'28850'!C30</f>
        <v>431410736.8599999</v>
      </c>
      <c r="D30" s="3">
        <f>'10699'!D30+'10866'!D30+'10867'!D30+'10868'!D30+'10869'!D30+'10870'!D30+'13817'!D30+'28849'!D30+'28850'!D30</f>
        <v>451228268.36000001</v>
      </c>
      <c r="E30" s="30">
        <f t="shared" si="10"/>
        <v>19817531.500000119</v>
      </c>
      <c r="F30" s="86">
        <f t="shared" si="14"/>
        <v>338421201.26999998</v>
      </c>
      <c r="G30" s="30">
        <f>'ผลการดำเนินงาน Planfin 62'!L25</f>
        <v>342313328.28999996</v>
      </c>
      <c r="H30" s="241">
        <f t="shared" si="11"/>
        <v>3892127.0199999809</v>
      </c>
      <c r="I30" s="241">
        <f t="shared" si="12"/>
        <v>1.1500836842945716</v>
      </c>
      <c r="J30" s="241">
        <f t="shared" si="13"/>
        <v>75.862562763220922</v>
      </c>
    </row>
    <row r="31" spans="1:10">
      <c r="A31" s="2" t="s">
        <v>41</v>
      </c>
      <c r="B31" s="116" t="s">
        <v>42</v>
      </c>
      <c r="C31" s="3">
        <f>'10699'!C31+'10866'!C31+'10867'!C31+'10868'!C31+'10869'!C31+'10870'!C31+'13817'!C31+'28849'!C31+'28850'!C31</f>
        <v>171228315.13000003</v>
      </c>
      <c r="D31" s="3">
        <f>'10699'!D31+'10866'!D31+'10867'!D31+'10868'!D31+'10869'!D31+'10870'!D31+'13817'!D31+'28849'!D31+'28850'!D31</f>
        <v>178139324.39000002</v>
      </c>
      <c r="E31" s="30">
        <f t="shared" si="10"/>
        <v>6911009.2599999905</v>
      </c>
      <c r="F31" s="86">
        <f t="shared" si="14"/>
        <v>133604493.29250002</v>
      </c>
      <c r="G31" s="30">
        <f>'ผลการดำเนินงาน Planfin 62'!L26</f>
        <v>130254032.62</v>
      </c>
      <c r="H31" s="241">
        <f t="shared" si="11"/>
        <v>-3350460.6725000143</v>
      </c>
      <c r="I31" s="241">
        <f t="shared" si="12"/>
        <v>-2.5077455031133269</v>
      </c>
      <c r="J31" s="241">
        <f t="shared" si="13"/>
        <v>73.119190872665001</v>
      </c>
    </row>
    <row r="32" spans="1:10">
      <c r="A32" s="2" t="s">
        <v>43</v>
      </c>
      <c r="B32" s="116" t="s">
        <v>44</v>
      </c>
      <c r="C32" s="3">
        <f>'10699'!C32+'10866'!C32+'10867'!C32+'10868'!C32+'10869'!C32+'10870'!C32+'13817'!C32+'28849'!C32+'28850'!C32</f>
        <v>290399308.10000002</v>
      </c>
      <c r="D32" s="3">
        <f>'10699'!D32+'10866'!D32+'10867'!D32+'10868'!D32+'10869'!D32+'10870'!D32+'13817'!D32+'28849'!D32+'28850'!D32</f>
        <v>305240958.15999997</v>
      </c>
      <c r="E32" s="30">
        <f t="shared" si="10"/>
        <v>14841650.059999943</v>
      </c>
      <c r="F32" s="86">
        <f t="shared" si="14"/>
        <v>228930718.61999997</v>
      </c>
      <c r="G32" s="30">
        <f>'ผลการดำเนินงาน Planfin 62'!L27</f>
        <v>242235768.46000004</v>
      </c>
      <c r="H32" s="241">
        <f t="shared" si="11"/>
        <v>13305049.840000063</v>
      </c>
      <c r="I32" s="241">
        <f t="shared" si="12"/>
        <v>5.8118237343608712</v>
      </c>
      <c r="J32" s="241">
        <f t="shared" si="13"/>
        <v>79.358867800770653</v>
      </c>
    </row>
    <row r="33" spans="1:10">
      <c r="A33" s="2" t="s">
        <v>45</v>
      </c>
      <c r="B33" s="116" t="s">
        <v>46</v>
      </c>
      <c r="C33" s="3">
        <f>'10699'!C33+'10866'!C33+'10867'!C33+'10868'!C33+'10869'!C33+'10870'!C33+'13817'!C33+'28849'!C33+'28850'!C33</f>
        <v>37874526.70000001</v>
      </c>
      <c r="D33" s="3">
        <f>'10699'!D33+'10866'!D33+'10867'!D33+'10868'!D33+'10869'!D33+'10870'!D33+'13817'!D33+'28849'!D33+'28850'!D33</f>
        <v>35184765.5</v>
      </c>
      <c r="E33" s="30">
        <f t="shared" si="10"/>
        <v>-2689761.2000000104</v>
      </c>
      <c r="F33" s="86">
        <f t="shared" si="14"/>
        <v>26388574.125</v>
      </c>
      <c r="G33" s="30">
        <f>'ผลการดำเนินงาน Planfin 62'!L28</f>
        <v>27436709.300000004</v>
      </c>
      <c r="H33" s="241">
        <f t="shared" si="11"/>
        <v>1048135.1750000045</v>
      </c>
      <c r="I33" s="241">
        <f t="shared" si="12"/>
        <v>3.9719280398974774</v>
      </c>
      <c r="J33" s="241">
        <f t="shared" si="13"/>
        <v>77.978946029923108</v>
      </c>
    </row>
    <row r="34" spans="1:10">
      <c r="A34" s="2" t="s">
        <v>47</v>
      </c>
      <c r="B34" s="116" t="s">
        <v>48</v>
      </c>
      <c r="C34" s="3">
        <f>'10699'!C34+'10866'!C34+'10867'!C34+'10868'!C34+'10869'!C34+'10870'!C34+'13817'!C34+'28849'!C34+'28850'!C34</f>
        <v>86937188.060000002</v>
      </c>
      <c r="D34" s="3">
        <f>'10699'!D34+'10866'!D34+'10867'!D34+'10868'!D34+'10869'!D34+'10870'!D34+'13817'!D34+'28849'!D34+'28850'!D34</f>
        <v>106442431.03</v>
      </c>
      <c r="E34" s="30">
        <f t="shared" si="10"/>
        <v>19505242.969999999</v>
      </c>
      <c r="F34" s="86">
        <f t="shared" si="14"/>
        <v>79831823.272500008</v>
      </c>
      <c r="G34" s="30">
        <f>'ผลการดำเนินงาน Planfin 62'!L29</f>
        <v>84228069.329999998</v>
      </c>
      <c r="H34" s="241">
        <f t="shared" si="11"/>
        <v>4396246.0574999899</v>
      </c>
      <c r="I34" s="241">
        <f t="shared" si="12"/>
        <v>5.5068841939056483</v>
      </c>
      <c r="J34" s="241">
        <f t="shared" si="13"/>
        <v>79.130163145429236</v>
      </c>
    </row>
    <row r="35" spans="1:10">
      <c r="A35" s="2" t="s">
        <v>49</v>
      </c>
      <c r="B35" s="116" t="s">
        <v>50</v>
      </c>
      <c r="C35" s="3">
        <f>'10699'!C35+'10866'!C35+'10867'!C35+'10868'!C35+'10869'!C35+'10870'!C35+'13817'!C35+'28849'!C35+'28850'!C35</f>
        <v>51443227.099999994</v>
      </c>
      <c r="D35" s="3">
        <f>'10699'!D35+'10866'!D35+'10867'!D35+'10868'!D35+'10869'!D35+'10870'!D35+'13817'!D35+'28849'!D35+'28850'!D35</f>
        <v>53717392.789999999</v>
      </c>
      <c r="E35" s="30">
        <f t="shared" si="10"/>
        <v>2274165.6900000051</v>
      </c>
      <c r="F35" s="86">
        <f t="shared" si="14"/>
        <v>40288044.592500001</v>
      </c>
      <c r="G35" s="30">
        <f>'ผลการดำเนินงาน Planfin 62'!L30</f>
        <v>44003318.810000002</v>
      </c>
      <c r="H35" s="241">
        <f t="shared" si="11"/>
        <v>3715274.2175000012</v>
      </c>
      <c r="I35" s="241">
        <f t="shared" si="12"/>
        <v>9.2217784582963702</v>
      </c>
      <c r="J35" s="241">
        <f t="shared" si="13"/>
        <v>81.916333843722285</v>
      </c>
    </row>
    <row r="36" spans="1:10">
      <c r="A36" s="2" t="s">
        <v>51</v>
      </c>
      <c r="B36" s="116" t="s">
        <v>52</v>
      </c>
      <c r="C36" s="3">
        <f>'10699'!C36+'10866'!C36+'10867'!C36+'10868'!C36+'10869'!C36+'10870'!C36+'13817'!C36+'28849'!C36+'28850'!C36</f>
        <v>47727089.799999997</v>
      </c>
      <c r="D36" s="3">
        <f>'10699'!D36+'10866'!D36+'10867'!D36+'10868'!D36+'10869'!D36+'10870'!D36+'13817'!D36+'28849'!D36+'28850'!D36</f>
        <v>48717245.509999998</v>
      </c>
      <c r="E36" s="30">
        <f t="shared" si="10"/>
        <v>990155.71000000089</v>
      </c>
      <c r="F36" s="86">
        <f t="shared" si="14"/>
        <v>36537934.1325</v>
      </c>
      <c r="G36" s="30">
        <f>'ผลการดำเนินงาน Planfin 62'!L31</f>
        <v>37363950.869999997</v>
      </c>
      <c r="H36" s="241">
        <f t="shared" si="11"/>
        <v>826016.73749999702</v>
      </c>
      <c r="I36" s="241">
        <f t="shared" si="12"/>
        <v>2.2607100185373241</v>
      </c>
      <c r="J36" s="241">
        <f t="shared" si="13"/>
        <v>76.69553251390299</v>
      </c>
    </row>
    <row r="37" spans="1:10">
      <c r="A37" s="2" t="s">
        <v>53</v>
      </c>
      <c r="B37" s="116" t="s">
        <v>54</v>
      </c>
      <c r="C37" s="3">
        <f>'10699'!C37+'10866'!C37+'10867'!C37+'10868'!C37+'10869'!C37+'10870'!C37+'13817'!C37+'28849'!C37+'28850'!C37</f>
        <v>134782211.52000001</v>
      </c>
      <c r="D37" s="3">
        <f>'10699'!D37+'10866'!D37+'10867'!D37+'10868'!D37+'10869'!D37+'10870'!D37+'13817'!D37+'28849'!D37+'28850'!D37</f>
        <v>135566970.11000001</v>
      </c>
      <c r="E37" s="30">
        <f t="shared" si="10"/>
        <v>784758.59000000358</v>
      </c>
      <c r="F37" s="86">
        <f t="shared" si="14"/>
        <v>101675227.58250001</v>
      </c>
      <c r="G37" s="30">
        <f>'ผลการดำเนินงาน Planfin 62'!L32</f>
        <v>108781862.62000002</v>
      </c>
      <c r="H37" s="241">
        <f t="shared" si="11"/>
        <v>7106635.0375000089</v>
      </c>
      <c r="I37" s="241">
        <f t="shared" si="12"/>
        <v>6.9895442640968071</v>
      </c>
      <c r="J37" s="241">
        <f t="shared" si="13"/>
        <v>80.242158198072602</v>
      </c>
    </row>
    <row r="38" spans="1:10">
      <c r="A38" s="2" t="s">
        <v>55</v>
      </c>
      <c r="B38" s="116" t="s">
        <v>56</v>
      </c>
      <c r="C38" s="3">
        <f>'10699'!C38+'10866'!C38+'10867'!C38+'10868'!C38+'10869'!C38+'10870'!C38+'13817'!C38+'28849'!C38+'28850'!C38</f>
        <v>19792585.639999997</v>
      </c>
      <c r="D38" s="3">
        <f>'10699'!D38+'10866'!D38+'10867'!D38+'10868'!D38+'10869'!D38+'10870'!D38+'13817'!D38+'28849'!D38+'28850'!D38</f>
        <v>21637197.09</v>
      </c>
      <c r="E38" s="30">
        <f t="shared" si="10"/>
        <v>1844611.450000003</v>
      </c>
      <c r="F38" s="86">
        <f t="shared" si="14"/>
        <v>16227897.817500001</v>
      </c>
      <c r="G38" s="30">
        <f>'ผลการดำเนินงาน Planfin 62'!L33</f>
        <v>19555893.809999999</v>
      </c>
      <c r="H38" s="241">
        <f t="shared" si="11"/>
        <v>3327995.9924999978</v>
      </c>
      <c r="I38" s="241">
        <f t="shared" si="12"/>
        <v>20.507868794386411</v>
      </c>
      <c r="J38" s="241">
        <f t="shared" si="13"/>
        <v>90.380901595789823</v>
      </c>
    </row>
    <row r="39" spans="1:10">
      <c r="A39" s="246" t="s">
        <v>57</v>
      </c>
      <c r="B39" s="247" t="s">
        <v>58</v>
      </c>
      <c r="C39" s="3">
        <f>'10699'!C39+'10866'!C39+'10867'!C39+'10868'!C39+'10869'!C39+'10870'!C39+'13817'!C39+'28849'!C39+'28850'!C39</f>
        <v>91074599.109999985</v>
      </c>
      <c r="D39" s="3">
        <f>'10699'!D39+'10866'!D39+'10867'!D39+'10868'!D39+'10869'!D39+'10870'!D39+'13817'!D39+'28849'!D39+'28850'!D39</f>
        <v>79815043.559999987</v>
      </c>
      <c r="E39" s="30">
        <f t="shared" ref="E39" si="15">D39-C39</f>
        <v>-11259555.549999997</v>
      </c>
      <c r="F39" s="86">
        <f t="shared" si="14"/>
        <v>59861282.669999987</v>
      </c>
      <c r="G39" s="30">
        <f>'ผลการดำเนินงาน Planfin 62'!L34</f>
        <v>90407353.49000001</v>
      </c>
      <c r="H39" s="241">
        <f t="shared" ref="H39" si="16">G39-F39</f>
        <v>30546070.820000023</v>
      </c>
      <c r="I39" s="241">
        <f t="shared" ref="I39" si="17">(G39*100)/F39-100</f>
        <v>51.028092712935546</v>
      </c>
      <c r="J39" s="241">
        <f t="shared" ref="J39" si="18">(G39*100)/D39</f>
        <v>113.27106953470165</v>
      </c>
    </row>
    <row r="40" spans="1:10">
      <c r="A40" s="2" t="s">
        <v>1812</v>
      </c>
      <c r="B40" s="250" t="s">
        <v>1813</v>
      </c>
      <c r="C40" s="3">
        <f>'10699'!C40+'10866'!C40+'10867'!C40+'10868'!C40+'10869'!C40+'10870'!C40+'13817'!C40+'28849'!C40+'28850'!C40</f>
        <v>506398.97</v>
      </c>
      <c r="D40" s="3">
        <f>'10699'!D40+'10866'!D40+'10867'!D40+'10868'!D40+'10869'!D40+'10870'!D40+'13817'!D40+'28849'!D40+'28850'!D40</f>
        <v>325000</v>
      </c>
      <c r="E40" s="30">
        <f t="shared" si="10"/>
        <v>-181398.96999999997</v>
      </c>
      <c r="F40" s="86">
        <f t="shared" si="14"/>
        <v>243750</v>
      </c>
      <c r="G40" s="30">
        <f>'ผลการดำเนินงาน Planfin 62'!L35</f>
        <v>1316499.45</v>
      </c>
      <c r="H40" s="241">
        <f t="shared" si="11"/>
        <v>1072749.45</v>
      </c>
      <c r="I40" s="241">
        <f t="shared" si="12"/>
        <v>440.10233846153847</v>
      </c>
      <c r="J40" s="241">
        <f t="shared" si="13"/>
        <v>405.07675384615385</v>
      </c>
    </row>
    <row r="41" spans="1:10">
      <c r="A41" s="34" t="s">
        <v>59</v>
      </c>
      <c r="B41" s="4" t="s">
        <v>60</v>
      </c>
      <c r="C41" s="5">
        <f>SUM(C26:C40)</f>
        <v>1744590458.2899997</v>
      </c>
      <c r="D41" s="5">
        <f>SUM(D26:D40)</f>
        <v>1787031938.2699997</v>
      </c>
      <c r="E41" s="35">
        <f t="shared" si="10"/>
        <v>42441479.980000019</v>
      </c>
      <c r="F41" s="136">
        <f>(D41/12)*9</f>
        <v>1340273953.7024996</v>
      </c>
      <c r="G41" s="35">
        <f>'ผลการดำเนินงาน Planfin 62'!L36</f>
        <v>1406904986.1099999</v>
      </c>
      <c r="H41" s="138">
        <f>G41-F41</f>
        <v>66631032.407500267</v>
      </c>
      <c r="I41" s="138">
        <f>(G41*100)/F41-100</f>
        <v>4.9714487268391991</v>
      </c>
      <c r="J41" s="138">
        <f t="shared" si="13"/>
        <v>78.728586545129389</v>
      </c>
    </row>
    <row r="42" spans="1:10">
      <c r="A42" s="102" t="s">
        <v>1665</v>
      </c>
      <c r="B42" s="94" t="s">
        <v>160</v>
      </c>
      <c r="C42" s="95">
        <f>C41-C37</f>
        <v>1609808246.7699997</v>
      </c>
      <c r="D42" s="95">
        <f>D41-D37</f>
        <v>1651464968.1599998</v>
      </c>
      <c r="E42" s="101">
        <f>D42-C42</f>
        <v>41656721.390000105</v>
      </c>
      <c r="F42" s="137">
        <f>(D42/12)*9</f>
        <v>1238598726.1199999</v>
      </c>
      <c r="G42" s="101">
        <f>'ผลการดำเนินงาน Planfin 62'!L37</f>
        <v>1298123123.4899998</v>
      </c>
      <c r="H42" s="242">
        <f>G42-F42</f>
        <v>59524397.369999886</v>
      </c>
      <c r="I42" s="242">
        <f>(G42*100)/F42-100</f>
        <v>4.8057854505037483</v>
      </c>
      <c r="J42" s="242">
        <f t="shared" ref="J42" si="19">(G42*100)/D42</f>
        <v>78.604339087877818</v>
      </c>
    </row>
    <row r="43" spans="1:10">
      <c r="A43" s="353"/>
      <c r="B43" s="354"/>
      <c r="C43" s="354"/>
      <c r="D43" s="354"/>
      <c r="E43" s="354"/>
      <c r="F43" s="354"/>
      <c r="G43" s="354"/>
      <c r="H43" s="354"/>
      <c r="I43" s="354"/>
      <c r="J43" s="355"/>
    </row>
    <row r="44" spans="1:10">
      <c r="A44" s="2" t="s">
        <v>61</v>
      </c>
      <c r="B44" s="4" t="s">
        <v>62</v>
      </c>
      <c r="C44" s="5">
        <f>C23-C41</f>
        <v>297719064.49000001</v>
      </c>
      <c r="D44" s="5">
        <f>D23-D41</f>
        <v>334610566.65000033</v>
      </c>
      <c r="E44" s="35">
        <f>E27-E43</f>
        <v>4875355.0299999863</v>
      </c>
      <c r="F44" s="136">
        <f>(D44/12)*9</f>
        <v>250957924.98750025</v>
      </c>
      <c r="G44" s="138">
        <f>G23-G41</f>
        <v>155160413.18000031</v>
      </c>
      <c r="H44" s="35">
        <f>G44-F44</f>
        <v>-95797511.807499945</v>
      </c>
      <c r="I44" s="138">
        <f>(G44*100)/F44-100</f>
        <v>-38.172738243779882</v>
      </c>
      <c r="J44" s="138">
        <f>(G44*100)/D44</f>
        <v>46.370446317165083</v>
      </c>
    </row>
    <row r="45" spans="1:10" s="36" customFormat="1">
      <c r="A45" s="34" t="s">
        <v>63</v>
      </c>
      <c r="B45" s="4" t="s">
        <v>64</v>
      </c>
      <c r="C45" s="5">
        <f>C44-C22+C37</f>
        <v>289553974.16000003</v>
      </c>
      <c r="D45" s="5">
        <f>D44-D22+D37</f>
        <v>160082538.13000035</v>
      </c>
      <c r="E45" s="139">
        <f>E44-E26+E40</f>
        <v>18726551.299999997</v>
      </c>
      <c r="F45" s="136">
        <f>(D45/12)*9</f>
        <v>120061903.59750026</v>
      </c>
      <c r="G45" s="139">
        <f>G44-G22+G37</f>
        <v>202243203.1200003</v>
      </c>
      <c r="H45" s="139">
        <f>G45-F45</f>
        <v>82181299.522500038</v>
      </c>
      <c r="I45" s="138">
        <f>(G45*100)/F45-100</f>
        <v>68.449105886249725</v>
      </c>
      <c r="J45" s="138">
        <f>(G45*100)/D45</f>
        <v>126.3368294146873</v>
      </c>
    </row>
    <row r="46" spans="1:10">
      <c r="A46" s="2" t="s">
        <v>65</v>
      </c>
      <c r="B46" s="116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160082538.13000011</v>
      </c>
      <c r="E46" s="58"/>
    </row>
    <row r="47" spans="1:10">
      <c r="A47" s="2"/>
      <c r="B47" s="116" t="s">
        <v>67</v>
      </c>
      <c r="C47" s="173"/>
      <c r="D47" s="182">
        <f>D46*20/100</f>
        <v>32016507.626000024</v>
      </c>
      <c r="E47" s="58"/>
    </row>
    <row r="48" spans="1:10">
      <c r="A48" s="2"/>
      <c r="B48" s="116" t="s">
        <v>68</v>
      </c>
      <c r="C48" s="173" t="str">
        <f>IF(D48&gt;=0,"ไม่เกิน","เกิน")</f>
        <v>ไม่เกิน</v>
      </c>
      <c r="D48" s="3">
        <f>D47-C115</f>
        <v>13060051.396000024</v>
      </c>
      <c r="E48" s="58"/>
    </row>
    <row r="49" spans="1:10">
      <c r="A49" s="2" t="s">
        <v>69</v>
      </c>
      <c r="B49" s="170" t="s">
        <v>1680</v>
      </c>
      <c r="C49" s="3">
        <f>'10699'!C49+'10866'!C49+'10867'!C49+'10868'!C49+'10869'!C49+'10870'!C49+'13817'!C49+'28849'!C49+'28850'!C49</f>
        <v>294770097</v>
      </c>
      <c r="D49" s="3">
        <f>C49</f>
        <v>294770097</v>
      </c>
      <c r="E49" s="58"/>
    </row>
    <row r="50" spans="1:10">
      <c r="A50" s="2" t="s">
        <v>70</v>
      </c>
      <c r="B50" s="170" t="s">
        <v>1681</v>
      </c>
      <c r="C50" s="3">
        <f>'10699'!C50+'10866'!C50+'10867'!C50+'10868'!C50+'10869'!C50+'10870'!C50+'13817'!C50+'28849'!C50+'28850'!C50</f>
        <v>407339449.98000002</v>
      </c>
      <c r="D50" s="3">
        <f>C50</f>
        <v>407339449.98000002</v>
      </c>
      <c r="E50" s="58"/>
    </row>
    <row r="51" spans="1:10">
      <c r="A51" s="2" t="s">
        <v>71</v>
      </c>
      <c r="B51" s="170" t="s">
        <v>1682</v>
      </c>
      <c r="C51" s="7">
        <f>'10699'!C51+'10866'!C51+'10867'!C51+'10868'!C51+'10869'!C51+'10870'!C51+'13817'!C51+'28849'!C51+'28850'!C51</f>
        <v>430560711.01999998</v>
      </c>
      <c r="D51" s="7">
        <f>C51</f>
        <v>430560711.01999998</v>
      </c>
      <c r="E51" s="58"/>
    </row>
    <row r="52" spans="1:10">
      <c r="A52" s="54"/>
      <c r="B52" s="55"/>
      <c r="C52" s="56"/>
      <c r="D52" s="56"/>
      <c r="E52" s="58"/>
    </row>
    <row r="53" spans="1:10">
      <c r="A53" s="9" t="s">
        <v>158</v>
      </c>
      <c r="B53" s="8"/>
      <c r="H53" s="234"/>
    </row>
    <row r="54" spans="1:10">
      <c r="A54" s="344" t="s">
        <v>1834</v>
      </c>
      <c r="B54" s="344"/>
      <c r="C54" s="344"/>
      <c r="H54" s="234"/>
    </row>
    <row r="55" spans="1:10">
      <c r="A55" s="9"/>
      <c r="B55" s="8"/>
      <c r="H55" s="234"/>
    </row>
    <row r="56" spans="1:10">
      <c r="A56" s="9"/>
      <c r="B56" s="8"/>
      <c r="H56" s="234"/>
    </row>
    <row r="57" spans="1:10">
      <c r="A57" s="9"/>
      <c r="B57" s="8"/>
      <c r="H57" s="234"/>
    </row>
    <row r="58" spans="1:10">
      <c r="A58" s="9"/>
      <c r="B58" s="8"/>
      <c r="G58" s="40"/>
      <c r="H58" s="234"/>
    </row>
    <row r="59" spans="1:10">
      <c r="A59" s="9"/>
      <c r="B59" s="8"/>
      <c r="H59" s="234"/>
    </row>
    <row r="60" spans="1:10">
      <c r="A60" s="9"/>
      <c r="B60" s="8"/>
      <c r="H60" s="234"/>
    </row>
    <row r="61" spans="1:10">
      <c r="A61" s="9"/>
      <c r="B61" s="8"/>
      <c r="H61" s="234"/>
    </row>
    <row r="62" spans="1:10" s="9" customFormat="1">
      <c r="B62" s="60"/>
      <c r="H62" s="218"/>
      <c r="I62" s="218"/>
      <c r="J62" s="218"/>
    </row>
    <row r="63" spans="1:10" s="9" customFormat="1" ht="12.75" customHeight="1">
      <c r="A63" s="1"/>
      <c r="B63" s="329" t="s">
        <v>72</v>
      </c>
      <c r="C63" s="330"/>
      <c r="D63" s="330"/>
      <c r="E63" s="330"/>
      <c r="H63" s="218"/>
      <c r="I63" s="218"/>
      <c r="J63" s="218"/>
    </row>
    <row r="64" spans="1:10" s="9" customFormat="1">
      <c r="A64" s="1"/>
      <c r="B64" s="10" t="s">
        <v>2</v>
      </c>
      <c r="C64" s="10" t="s">
        <v>1666</v>
      </c>
      <c r="D64" s="1"/>
      <c r="E64" s="1"/>
      <c r="H64" s="218"/>
      <c r="I64" s="218"/>
      <c r="J64" s="218"/>
    </row>
    <row r="65" spans="1:10" s="9" customFormat="1">
      <c r="A65" s="1"/>
      <c r="B65" s="170" t="s">
        <v>73</v>
      </c>
      <c r="C65" s="3">
        <f>'10699'!C65+'10866'!C65+'10867'!C65+'10868'!C65+'10869'!C65+'10870'!C65+'13817'!C65+'28849'!C65+'28850'!C65</f>
        <v>208300593.65000001</v>
      </c>
      <c r="D65" s="1"/>
      <c r="E65" s="1"/>
      <c r="H65" s="218"/>
      <c r="I65" s="218"/>
      <c r="J65" s="218"/>
    </row>
    <row r="66" spans="1:10" s="9" customFormat="1">
      <c r="A66" s="1"/>
      <c r="B66" s="170" t="s">
        <v>74</v>
      </c>
      <c r="C66" s="3">
        <f>'10699'!C66+'10866'!C66+'10867'!C66+'10868'!C66+'10869'!C66+'10870'!C66+'13817'!C66+'28849'!C66+'28850'!C66</f>
        <v>91311756.809999973</v>
      </c>
      <c r="D66" s="1"/>
      <c r="E66" s="1"/>
      <c r="H66" s="218"/>
      <c r="I66" s="218"/>
      <c r="J66" s="218"/>
    </row>
    <row r="67" spans="1:10" s="9" customFormat="1">
      <c r="A67" s="1"/>
      <c r="B67" s="170" t="s">
        <v>75</v>
      </c>
      <c r="C67" s="3">
        <f>'10699'!C67+'10866'!C67+'10867'!C67+'10868'!C67+'10869'!C67+'10870'!C67+'13817'!C67+'28849'!C67+'28850'!C67</f>
        <v>67796621.579999998</v>
      </c>
      <c r="D67" s="1"/>
      <c r="E67" s="1"/>
      <c r="H67" s="218"/>
      <c r="I67" s="218"/>
      <c r="J67" s="218"/>
    </row>
    <row r="68" spans="1:10" s="9" customFormat="1">
      <c r="A68" s="1"/>
      <c r="B68" s="108" t="s">
        <v>166</v>
      </c>
      <c r="C68" s="109">
        <f>SUM(C65:C67)</f>
        <v>367408972.03999996</v>
      </c>
      <c r="D68" s="1"/>
      <c r="E68" s="1"/>
      <c r="H68" s="218"/>
      <c r="I68" s="218"/>
      <c r="J68" s="218"/>
    </row>
    <row r="69" spans="1:10" s="9" customFormat="1">
      <c r="A69" s="1"/>
      <c r="B69" s="112"/>
      <c r="C69" s="113"/>
      <c r="D69" s="1"/>
      <c r="E69" s="1"/>
      <c r="H69" s="218"/>
      <c r="I69" s="218"/>
      <c r="J69" s="218"/>
    </row>
    <row r="70" spans="1:10" s="9" customFormat="1">
      <c r="A70" s="1"/>
      <c r="B70" s="112"/>
      <c r="C70" s="113"/>
      <c r="D70" s="1"/>
      <c r="E70" s="1"/>
      <c r="H70" s="218"/>
      <c r="I70" s="218"/>
      <c r="J70" s="218"/>
    </row>
    <row r="71" spans="1:10" s="9" customFormat="1">
      <c r="A71" s="1"/>
      <c r="B71" s="329" t="s">
        <v>76</v>
      </c>
      <c r="C71" s="330"/>
      <c r="D71" s="330"/>
      <c r="E71" s="330"/>
      <c r="H71" s="218"/>
      <c r="I71" s="218"/>
      <c r="J71" s="218"/>
    </row>
    <row r="72" spans="1:10" s="9" customFormat="1">
      <c r="A72" s="1"/>
      <c r="B72" s="10" t="s">
        <v>2</v>
      </c>
      <c r="C72" s="10" t="s">
        <v>1666</v>
      </c>
      <c r="D72" s="1"/>
      <c r="E72" s="1"/>
      <c r="H72" s="218"/>
      <c r="I72" s="218"/>
      <c r="J72" s="218"/>
    </row>
    <row r="73" spans="1:10" s="9" customFormat="1">
      <c r="A73" s="1"/>
      <c r="B73" s="170" t="s">
        <v>77</v>
      </c>
      <c r="C73" s="3">
        <f>'10699'!C73+'10866'!C73+'10867'!C73+'10868'!C73+'10869'!C73+'10870'!C73+'13817'!C73+'28849'!C73+'28850'!C73</f>
        <v>6585195.04</v>
      </c>
      <c r="D73" s="1"/>
      <c r="E73" s="1"/>
      <c r="H73" s="218"/>
      <c r="I73" s="218"/>
      <c r="J73" s="218"/>
    </row>
    <row r="74" spans="1:10" s="9" customFormat="1">
      <c r="A74" s="1"/>
      <c r="B74" s="170" t="s">
        <v>78</v>
      </c>
      <c r="C74" s="3">
        <f>'10699'!C74+'10866'!C74+'10867'!C74+'10868'!C74+'10869'!C74+'10870'!C74+'13817'!C74+'28849'!C74+'28850'!C74</f>
        <v>439280.66000000003</v>
      </c>
      <c r="D74" s="1"/>
      <c r="E74" s="1"/>
      <c r="H74" s="218"/>
      <c r="I74" s="218"/>
      <c r="J74" s="218"/>
    </row>
    <row r="75" spans="1:10" s="9" customFormat="1">
      <c r="A75" s="1"/>
      <c r="B75" s="170" t="s">
        <v>79</v>
      </c>
      <c r="C75" s="3">
        <f>'10699'!C75+'10866'!C75+'10867'!C75+'10868'!C75+'10869'!C75+'10870'!C75+'13817'!C75+'28849'!C75+'28850'!C75</f>
        <v>8657836.6500000004</v>
      </c>
      <c r="D75" s="1"/>
      <c r="E75" s="1"/>
      <c r="H75" s="218"/>
      <c r="I75" s="218"/>
      <c r="J75" s="218"/>
    </row>
    <row r="76" spans="1:10" s="9" customFormat="1">
      <c r="A76" s="1"/>
      <c r="B76" s="170" t="s">
        <v>80</v>
      </c>
      <c r="C76" s="3">
        <f>'10699'!C76+'10866'!C76+'10867'!C76+'10868'!C76+'10869'!C76+'10870'!C76+'13817'!C76+'28849'!C76+'28850'!C76</f>
        <v>1406776.33</v>
      </c>
      <c r="D76" s="1"/>
      <c r="E76" s="1"/>
      <c r="H76" s="218"/>
      <c r="I76" s="218"/>
      <c r="J76" s="218"/>
    </row>
    <row r="77" spans="1:10" s="9" customFormat="1">
      <c r="A77" s="1"/>
      <c r="B77" s="170" t="s">
        <v>81</v>
      </c>
      <c r="C77" s="3">
        <f>'10699'!C77+'10866'!C77+'10867'!C77+'10868'!C77+'10869'!C77+'10870'!C77+'13817'!C77+'28849'!C77+'28850'!C77</f>
        <v>149280.45000000001</v>
      </c>
      <c r="D77" s="1"/>
      <c r="E77" s="1"/>
      <c r="H77" s="218"/>
      <c r="I77" s="218"/>
      <c r="J77" s="218"/>
    </row>
    <row r="78" spans="1:10" s="9" customFormat="1">
      <c r="A78" s="1"/>
      <c r="B78" s="170" t="s">
        <v>82</v>
      </c>
      <c r="C78" s="3">
        <f>'10699'!C78+'10866'!C78+'10867'!C78+'10868'!C78+'10869'!C78+'10870'!C78+'13817'!C78+'28849'!C78+'28850'!C78</f>
        <v>3079381.27</v>
      </c>
      <c r="D78" s="1"/>
      <c r="E78" s="1"/>
      <c r="H78" s="218"/>
      <c r="I78" s="218"/>
      <c r="J78" s="218"/>
    </row>
    <row r="79" spans="1:10" s="9" customFormat="1">
      <c r="A79" s="1"/>
      <c r="B79" s="170" t="s">
        <v>83</v>
      </c>
      <c r="C79" s="3">
        <f>'10699'!C79+'10866'!C79+'10867'!C79+'10868'!C79+'10869'!C79+'10870'!C79+'13817'!C79+'28849'!C79+'28850'!C79</f>
        <v>9534900.9800000004</v>
      </c>
      <c r="D79" s="1"/>
      <c r="E79" s="1"/>
      <c r="H79" s="218"/>
      <c r="I79" s="218"/>
      <c r="J79" s="218"/>
    </row>
    <row r="80" spans="1:10" s="9" customFormat="1">
      <c r="A80" s="1"/>
      <c r="B80" s="170" t="s">
        <v>84</v>
      </c>
      <c r="C80" s="3">
        <f>'10699'!C80+'10866'!C80+'10867'!C80+'10868'!C80+'10869'!C80+'10870'!C80+'13817'!C80+'28849'!C80+'28850'!C80</f>
        <v>16501362.040000001</v>
      </c>
      <c r="D80" s="1"/>
      <c r="E80" s="1"/>
      <c r="H80" s="218"/>
      <c r="I80" s="218"/>
      <c r="J80" s="218"/>
    </row>
    <row r="81" spans="1:10" s="9" customFormat="1">
      <c r="A81" s="1"/>
      <c r="B81" s="170" t="s">
        <v>85</v>
      </c>
      <c r="C81" s="3">
        <f>'10699'!C81+'10866'!C81+'10867'!C81+'10868'!C81+'10869'!C81+'10870'!C81+'13817'!C81+'28849'!C81+'28850'!C81</f>
        <v>2685850.44</v>
      </c>
      <c r="D81" s="1"/>
      <c r="E81" s="1"/>
      <c r="H81" s="218"/>
      <c r="I81" s="218"/>
      <c r="J81" s="218"/>
    </row>
    <row r="82" spans="1:10" s="9" customFormat="1">
      <c r="A82" s="1"/>
      <c r="B82" s="170" t="s">
        <v>86</v>
      </c>
      <c r="C82" s="3">
        <f>'10699'!C82+'10866'!C82+'10867'!C82+'10868'!C82+'10869'!C82+'10870'!C82+'13817'!C82+'28849'!C82+'28850'!C82</f>
        <v>2100010.69</v>
      </c>
      <c r="D82" s="1"/>
      <c r="E82" s="1"/>
      <c r="H82" s="218"/>
      <c r="I82" s="218"/>
      <c r="J82" s="218"/>
    </row>
    <row r="83" spans="1:10" s="9" customFormat="1">
      <c r="A83" s="1"/>
      <c r="B83" s="170" t="s">
        <v>87</v>
      </c>
      <c r="C83" s="3">
        <f>'10699'!C83+'10866'!C83+'10867'!C83+'10868'!C83+'10869'!C83+'10870'!C83+'13817'!C83+'28849'!C83+'28850'!C83</f>
        <v>4941273.58</v>
      </c>
      <c r="D83" s="1"/>
      <c r="E83" s="1"/>
      <c r="H83" s="218"/>
      <c r="I83" s="218"/>
      <c r="J83" s="218"/>
    </row>
    <row r="84" spans="1:10" s="9" customFormat="1">
      <c r="A84" s="1"/>
      <c r="B84" s="108" t="s">
        <v>166</v>
      </c>
      <c r="C84" s="114">
        <f>SUM(C73:C83)</f>
        <v>56081148.129999995</v>
      </c>
      <c r="D84" s="1"/>
      <c r="E84" s="1"/>
      <c r="H84" s="218"/>
      <c r="I84" s="218"/>
      <c r="J84" s="218"/>
    </row>
    <row r="85" spans="1:10" s="9" customFormat="1">
      <c r="A85" s="1"/>
      <c r="B85" s="112"/>
      <c r="C85" s="115"/>
      <c r="D85" s="1"/>
      <c r="E85" s="1"/>
      <c r="H85" s="218"/>
      <c r="I85" s="218"/>
      <c r="J85" s="218"/>
    </row>
    <row r="86" spans="1:10" s="9" customFormat="1">
      <c r="A86" s="1"/>
      <c r="B86" s="8"/>
      <c r="C86" s="1"/>
      <c r="D86" s="1"/>
      <c r="E86" s="1"/>
      <c r="H86" s="218"/>
      <c r="I86" s="218"/>
      <c r="J86" s="218"/>
    </row>
    <row r="87" spans="1:10" s="9" customFormat="1">
      <c r="A87" s="1"/>
      <c r="B87" s="329" t="s">
        <v>88</v>
      </c>
      <c r="C87" s="330"/>
      <c r="D87" s="330"/>
      <c r="E87" s="330"/>
      <c r="H87" s="218"/>
      <c r="I87" s="218"/>
      <c r="J87" s="218"/>
    </row>
    <row r="88" spans="1:10" s="9" customFormat="1">
      <c r="A88" s="1"/>
      <c r="B88" s="10" t="s">
        <v>2</v>
      </c>
      <c r="C88" s="10" t="s">
        <v>89</v>
      </c>
      <c r="D88" s="1"/>
      <c r="E88" s="1"/>
      <c r="H88" s="218"/>
      <c r="I88" s="218"/>
      <c r="J88" s="218"/>
    </row>
    <row r="89" spans="1:10" s="9" customFormat="1">
      <c r="A89" s="1"/>
      <c r="B89" s="345" t="s">
        <v>1667</v>
      </c>
      <c r="C89" s="345"/>
      <c r="D89" s="11"/>
      <c r="E89" s="1"/>
      <c r="H89" s="218"/>
      <c r="I89" s="218"/>
      <c r="J89" s="218"/>
    </row>
    <row r="90" spans="1:10" s="9" customFormat="1">
      <c r="A90" s="1"/>
      <c r="B90" s="170" t="s">
        <v>1668</v>
      </c>
      <c r="C90" s="5">
        <f>SUM(C91:C98)</f>
        <v>653023295.66000009</v>
      </c>
      <c r="D90" s="1"/>
      <c r="E90" s="1"/>
      <c r="H90" s="218"/>
      <c r="I90" s="218"/>
      <c r="J90" s="218"/>
    </row>
    <row r="91" spans="1:10" s="9" customFormat="1">
      <c r="A91" s="1"/>
      <c r="B91" s="170" t="s">
        <v>90</v>
      </c>
      <c r="C91" s="3">
        <f>'10699'!C91+'10866'!C91+'10867'!C91+'10868'!C91+'10869'!C91+'10870'!C91+'13817'!C91+'28849'!C91+'28850'!C91</f>
        <v>161161161.20999998</v>
      </c>
      <c r="D91" s="1"/>
      <c r="E91" s="1"/>
      <c r="H91" s="218"/>
      <c r="I91" s="218"/>
      <c r="J91" s="218"/>
    </row>
    <row r="92" spans="1:10" s="9" customFormat="1">
      <c r="A92" s="1"/>
      <c r="B92" s="170" t="s">
        <v>91</v>
      </c>
      <c r="C92" s="3">
        <f>'10699'!C92+'10866'!C92+'10867'!C92+'10868'!C92+'10869'!C92+'10870'!C92+'13817'!C92+'28849'!C92+'28850'!C92</f>
        <v>63760083.520000003</v>
      </c>
      <c r="D92" s="1"/>
      <c r="E92" s="1"/>
      <c r="H92" s="218"/>
      <c r="I92" s="218"/>
      <c r="J92" s="218"/>
    </row>
    <row r="93" spans="1:10" s="9" customFormat="1">
      <c r="A93" s="1"/>
      <c r="B93" s="170" t="s">
        <v>92</v>
      </c>
      <c r="C93" s="3">
        <f>'10699'!C93+'10866'!C93+'10867'!C93+'10868'!C93+'10869'!C93+'10870'!C93+'13817'!C93+'28849'!C93+'28850'!C93</f>
        <v>38970710.570000008</v>
      </c>
      <c r="D93" s="1"/>
      <c r="E93" s="1"/>
      <c r="H93" s="218"/>
      <c r="I93" s="218"/>
      <c r="J93" s="218"/>
    </row>
    <row r="94" spans="1:10" s="9" customFormat="1">
      <c r="A94" s="1"/>
      <c r="B94" s="170" t="s">
        <v>93</v>
      </c>
      <c r="C94" s="3">
        <f>'10699'!C94+'10866'!C94+'10867'!C94+'10868'!C94+'10869'!C94+'10870'!C94+'13817'!C94+'28849'!C94+'28850'!C94</f>
        <v>54130572.259999998</v>
      </c>
      <c r="D94" s="1"/>
      <c r="E94" s="1"/>
      <c r="H94" s="218"/>
      <c r="I94" s="218"/>
      <c r="J94" s="218"/>
    </row>
    <row r="95" spans="1:10" s="9" customFormat="1">
      <c r="A95" s="1"/>
      <c r="B95" s="170" t="s">
        <v>94</v>
      </c>
      <c r="C95" s="3">
        <f>'10699'!C95+'10866'!C95+'10867'!C95+'10868'!C95+'10869'!C95+'10870'!C95+'13817'!C95+'28849'!C95+'28850'!C95</f>
        <v>158007046.16999999</v>
      </c>
      <c r="D95" s="1"/>
      <c r="E95" s="1"/>
      <c r="H95" s="218"/>
      <c r="I95" s="218"/>
      <c r="J95" s="218"/>
    </row>
    <row r="96" spans="1:10" s="9" customFormat="1">
      <c r="A96" s="1"/>
      <c r="B96" s="170" t="s">
        <v>95</v>
      </c>
      <c r="C96" s="3">
        <f>'10699'!C96+'10866'!C96+'10867'!C96+'10868'!C96+'10869'!C96+'10870'!C96+'13817'!C96+'28849'!C96+'28850'!C96</f>
        <v>22135979.669999998</v>
      </c>
      <c r="D96" s="1"/>
      <c r="E96" s="1"/>
      <c r="H96" s="218"/>
      <c r="I96" s="218"/>
      <c r="J96" s="218"/>
    </row>
    <row r="97" spans="1:10" s="9" customFormat="1">
      <c r="A97" s="1"/>
      <c r="B97" s="170" t="s">
        <v>96</v>
      </c>
      <c r="C97" s="3">
        <f>'10699'!C97+'10866'!C97+'10867'!C97+'10868'!C97+'10869'!C97+'10870'!C97+'13817'!C97+'28849'!C97+'28850'!C97</f>
        <v>57034908.439999998</v>
      </c>
      <c r="D97" s="1"/>
      <c r="E97" s="1"/>
      <c r="H97" s="218"/>
      <c r="I97" s="218"/>
      <c r="J97" s="218"/>
    </row>
    <row r="98" spans="1:10" s="9" customFormat="1">
      <c r="A98" s="1"/>
      <c r="B98" s="170" t="s">
        <v>97</v>
      </c>
      <c r="C98" s="3">
        <f>'10699'!C98+'10866'!C98+'10867'!C98+'10868'!C98+'10869'!C98+'10870'!C98+'13817'!C98+'28849'!C98+'28850'!C98</f>
        <v>97822833.819999993</v>
      </c>
      <c r="D98" s="1"/>
      <c r="E98" s="1"/>
      <c r="H98" s="218"/>
      <c r="I98" s="218"/>
      <c r="J98" s="218"/>
    </row>
    <row r="99" spans="1:10" s="9" customFormat="1">
      <c r="A99" s="1"/>
      <c r="B99" s="55"/>
      <c r="C99" s="56"/>
      <c r="D99" s="1"/>
      <c r="E99" s="1"/>
      <c r="H99" s="218"/>
      <c r="I99" s="218"/>
      <c r="J99" s="218"/>
    </row>
    <row r="100" spans="1:10" s="9" customFormat="1">
      <c r="A100" s="1"/>
      <c r="B100" s="8"/>
      <c r="C100" s="1"/>
      <c r="D100" s="1"/>
      <c r="E100" s="1"/>
      <c r="H100" s="218"/>
      <c r="I100" s="218"/>
      <c r="J100" s="218"/>
    </row>
    <row r="101" spans="1:10" s="9" customFormat="1">
      <c r="A101" s="1"/>
      <c r="B101" s="329" t="s">
        <v>98</v>
      </c>
      <c r="C101" s="330"/>
      <c r="D101" s="330"/>
      <c r="E101" s="330"/>
      <c r="H101" s="218"/>
      <c r="I101" s="218"/>
      <c r="J101" s="218"/>
    </row>
    <row r="102" spans="1:10" s="9" customFormat="1">
      <c r="A102" s="1"/>
      <c r="B102" s="10" t="s">
        <v>2</v>
      </c>
      <c r="C102" s="10" t="s">
        <v>89</v>
      </c>
      <c r="D102" s="1"/>
      <c r="E102" s="1"/>
      <c r="H102" s="218"/>
      <c r="I102" s="218"/>
      <c r="J102" s="218"/>
    </row>
    <row r="103" spans="1:10" s="9" customFormat="1">
      <c r="A103" s="1"/>
      <c r="B103" s="345" t="s">
        <v>1669</v>
      </c>
      <c r="C103" s="345"/>
      <c r="D103" s="11"/>
      <c r="E103" s="1"/>
      <c r="H103" s="218"/>
      <c r="I103" s="218"/>
      <c r="J103" s="218"/>
    </row>
    <row r="104" spans="1:10" s="9" customFormat="1">
      <c r="A104" s="1"/>
      <c r="B104" s="170" t="s">
        <v>1670</v>
      </c>
      <c r="C104" s="5">
        <f>SUM(C105:C111)</f>
        <v>578148704.51999998</v>
      </c>
      <c r="D104" s="1"/>
      <c r="E104" s="1"/>
      <c r="H104" s="218"/>
      <c r="I104" s="218"/>
      <c r="J104" s="218"/>
    </row>
    <row r="105" spans="1:10" s="9" customFormat="1">
      <c r="A105" s="1"/>
      <c r="B105" s="170" t="s">
        <v>99</v>
      </c>
      <c r="C105" s="3">
        <f>'10699'!C105+'10866'!C105+'10867'!C105+'10868'!C105+'10869'!C105+'10870'!C105+'13817'!C105+'28849'!C105+'28850'!C105</f>
        <v>386325227.44000006</v>
      </c>
      <c r="D105" s="1"/>
      <c r="E105" s="1"/>
      <c r="H105" s="218"/>
      <c r="I105" s="218"/>
      <c r="J105" s="218"/>
    </row>
    <row r="106" spans="1:10" s="9" customFormat="1">
      <c r="A106" s="1"/>
      <c r="B106" s="170" t="s">
        <v>100</v>
      </c>
      <c r="C106" s="3">
        <f>'10699'!C106+'10866'!C106+'10867'!C106+'10868'!C106+'10869'!C106+'10870'!C106+'13817'!C106+'28849'!C106+'28850'!C106</f>
        <v>52048736.170000002</v>
      </c>
      <c r="D106" s="1"/>
      <c r="E106" s="1"/>
      <c r="H106" s="218"/>
      <c r="I106" s="218"/>
      <c r="J106" s="218"/>
    </row>
    <row r="107" spans="1:10" s="9" customFormat="1">
      <c r="A107" s="1"/>
      <c r="B107" s="170" t="s">
        <v>101</v>
      </c>
      <c r="C107" s="3">
        <f>'10699'!C107+'10866'!C107+'10867'!C107+'10868'!C107+'10869'!C107+'10870'!C107+'13817'!C107+'28849'!C107+'28850'!C107</f>
        <v>85472608.269999996</v>
      </c>
      <c r="D107" s="1"/>
      <c r="E107" s="1"/>
      <c r="H107" s="218"/>
      <c r="I107" s="218"/>
      <c r="J107" s="218"/>
    </row>
    <row r="108" spans="1:10" s="9" customFormat="1">
      <c r="A108" s="1"/>
      <c r="B108" s="170" t="s">
        <v>102</v>
      </c>
      <c r="C108" s="3">
        <f>'10699'!C108+'10866'!C108+'10867'!C108+'10868'!C108+'10869'!C108+'10870'!C108+'13817'!C108+'28849'!C108+'28850'!C108</f>
        <v>10035231.120000001</v>
      </c>
      <c r="D108" s="1"/>
      <c r="E108" s="1"/>
      <c r="H108" s="218"/>
      <c r="I108" s="218"/>
      <c r="J108" s="218"/>
    </row>
    <row r="109" spans="1:10" s="9" customFormat="1">
      <c r="A109" s="1"/>
      <c r="B109" s="170" t="s">
        <v>103</v>
      </c>
      <c r="C109" s="3">
        <f>'10699'!C109+'10866'!C109+'10867'!C109+'10868'!C109+'10869'!C109+'10870'!C109+'13817'!C109+'28849'!C109+'28850'!C109</f>
        <v>2027947.4000000001</v>
      </c>
      <c r="D109" s="1"/>
      <c r="E109" s="1"/>
      <c r="H109" s="218"/>
      <c r="I109" s="218"/>
      <c r="J109" s="218"/>
    </row>
    <row r="110" spans="1:10" s="9" customFormat="1">
      <c r="A110" s="1"/>
      <c r="B110" s="170" t="s">
        <v>104</v>
      </c>
      <c r="C110" s="3">
        <f>'10699'!C110+'10866'!C110+'10867'!C110+'10868'!C110+'10869'!C110+'10870'!C110+'13817'!C110+'28849'!C110+'28850'!C110</f>
        <v>11019461.240000002</v>
      </c>
      <c r="D110" s="1"/>
      <c r="E110" s="1"/>
      <c r="H110" s="218"/>
      <c r="I110" s="218"/>
      <c r="J110" s="218"/>
    </row>
    <row r="111" spans="1:10" s="9" customFormat="1">
      <c r="A111" s="1"/>
      <c r="B111" s="170" t="s">
        <v>105</v>
      </c>
      <c r="C111" s="3">
        <f>'10699'!C111+'10866'!C111+'10867'!C111+'10868'!C111+'10869'!C111+'10870'!C111+'13817'!C111+'28849'!C111+'28850'!C111</f>
        <v>31219492.879999999</v>
      </c>
      <c r="D111" s="1"/>
      <c r="E111" s="1"/>
      <c r="H111" s="218"/>
      <c r="I111" s="218"/>
      <c r="J111" s="218"/>
    </row>
    <row r="112" spans="1:10" s="9" customFormat="1">
      <c r="A112" s="1"/>
      <c r="B112" s="8"/>
      <c r="C112" s="1"/>
      <c r="D112" s="1"/>
      <c r="E112" s="1"/>
      <c r="H112" s="218"/>
      <c r="I112" s="218"/>
      <c r="J112" s="218"/>
    </row>
    <row r="113" spans="1:10" s="9" customFormat="1">
      <c r="A113" s="1"/>
      <c r="B113" s="329" t="s">
        <v>106</v>
      </c>
      <c r="C113" s="330"/>
      <c r="D113" s="330"/>
      <c r="E113" s="330"/>
      <c r="H113" s="218"/>
      <c r="I113" s="218"/>
      <c r="J113" s="218"/>
    </row>
    <row r="114" spans="1:10" s="9" customFormat="1">
      <c r="A114" s="1"/>
      <c r="B114" s="10" t="s">
        <v>2</v>
      </c>
      <c r="C114" s="10" t="s">
        <v>89</v>
      </c>
      <c r="D114" s="1"/>
      <c r="E114" s="1"/>
      <c r="H114" s="218"/>
      <c r="I114" s="218"/>
      <c r="J114" s="218"/>
    </row>
    <row r="115" spans="1:10" s="9" customFormat="1">
      <c r="A115" s="1"/>
      <c r="B115" s="170" t="s">
        <v>1671</v>
      </c>
      <c r="C115" s="3">
        <f>'10699'!C115+'10866'!C115+'10867'!C115+'10868'!C115+'10869'!C115+'10870'!C115+'13817'!C115+'28849'!C115+'28850'!C115</f>
        <v>18956456.23</v>
      </c>
      <c r="D115" s="1"/>
      <c r="E115" s="1"/>
      <c r="H115" s="218"/>
      <c r="I115" s="218"/>
      <c r="J115" s="218"/>
    </row>
    <row r="116" spans="1:10" s="9" customFormat="1">
      <c r="A116" s="1"/>
      <c r="B116" s="170" t="s">
        <v>1672</v>
      </c>
      <c r="C116" s="3">
        <f>'10699'!C116+'10866'!C116+'10867'!C116+'10868'!C116+'10869'!C116+'10870'!C116+'13817'!C116+'28849'!C116+'28850'!C116</f>
        <v>37761411.909999996</v>
      </c>
      <c r="D116" s="1"/>
      <c r="E116" s="1"/>
      <c r="H116" s="218"/>
      <c r="I116" s="218"/>
      <c r="J116" s="218"/>
    </row>
    <row r="117" spans="1:10" s="9" customFormat="1">
      <c r="A117" s="1"/>
      <c r="B117" s="170" t="s">
        <v>1673</v>
      </c>
      <c r="C117" s="3">
        <f>'10699'!C117+'10866'!C117+'10867'!C117+'10868'!C117+'10869'!C117+'10870'!C117+'13817'!C117+'28849'!C117+'28850'!C117</f>
        <v>271434560</v>
      </c>
      <c r="D117" s="1"/>
      <c r="E117" s="1"/>
      <c r="H117" s="218"/>
      <c r="I117" s="218"/>
      <c r="J117" s="218"/>
    </row>
    <row r="118" spans="1:10" s="9" customFormat="1">
      <c r="A118" s="1"/>
      <c r="B118" s="170" t="s">
        <v>1674</v>
      </c>
      <c r="C118" s="3">
        <f>'10699'!C118+'10866'!C118+'10867'!C118+'10868'!C118+'10869'!C118+'10870'!C118+'13817'!C118+'28849'!C118+'28850'!C118</f>
        <v>5173160</v>
      </c>
      <c r="D118" s="1"/>
      <c r="E118" s="1"/>
      <c r="H118" s="218"/>
      <c r="I118" s="218"/>
      <c r="J118" s="218"/>
    </row>
    <row r="119" spans="1:10" s="9" customFormat="1">
      <c r="A119" s="1"/>
      <c r="B119" s="176" t="s">
        <v>1675</v>
      </c>
      <c r="C119" s="5">
        <f>SUM(C115:C118)</f>
        <v>333325588.13999999</v>
      </c>
      <c r="D119" s="1"/>
      <c r="E119" s="1"/>
      <c r="H119" s="218"/>
      <c r="I119" s="218"/>
      <c r="J119" s="218"/>
    </row>
    <row r="120" spans="1:10" s="9" customFormat="1">
      <c r="A120" s="1"/>
      <c r="B120" s="180"/>
      <c r="C120" s="181"/>
      <c r="D120" s="1"/>
      <c r="E120" s="1"/>
      <c r="H120" s="218"/>
      <c r="I120" s="218"/>
      <c r="J120" s="218"/>
    </row>
    <row r="121" spans="1:10" s="9" customFormat="1">
      <c r="A121" s="1"/>
      <c r="B121" s="329" t="s">
        <v>107</v>
      </c>
      <c r="C121" s="330"/>
      <c r="D121" s="330"/>
      <c r="E121" s="330"/>
      <c r="H121" s="218"/>
      <c r="I121" s="218"/>
      <c r="J121" s="218"/>
    </row>
    <row r="122" spans="1:10" s="9" customFormat="1">
      <c r="A122" s="1"/>
      <c r="B122" s="10" t="s">
        <v>2</v>
      </c>
      <c r="C122" s="10" t="s">
        <v>108</v>
      </c>
      <c r="D122" s="1"/>
      <c r="E122" s="1"/>
      <c r="H122" s="218"/>
      <c r="I122" s="218"/>
      <c r="J122" s="218"/>
    </row>
    <row r="123" spans="1:10" s="9" customFormat="1">
      <c r="A123" s="1"/>
      <c r="B123" s="174" t="s">
        <v>167</v>
      </c>
      <c r="C123" s="3">
        <f>'10699'!C123+'10866'!C123+'10867'!C123+'10868'!C123+'10869'!C123+'10870'!C123+'13817'!C123+'28849'!C123+'28850'!C123</f>
        <v>38259531.840000004</v>
      </c>
      <c r="D123" s="1"/>
      <c r="E123" s="1"/>
      <c r="H123" s="218"/>
      <c r="I123" s="218"/>
      <c r="J123" s="218"/>
    </row>
    <row r="124" spans="1:10" s="9" customFormat="1">
      <c r="A124" s="1"/>
      <c r="B124" s="174" t="s">
        <v>1676</v>
      </c>
      <c r="C124" s="3">
        <f>'10699'!C124+'10866'!C124+'10867'!C124+'10868'!C124+'10869'!C124+'10870'!C124+'13817'!C124+'28849'!C124+'28850'!C124</f>
        <v>66101308.699999996</v>
      </c>
      <c r="D124" s="1"/>
      <c r="E124" s="1"/>
      <c r="H124" s="218"/>
      <c r="I124" s="218"/>
      <c r="J124" s="218"/>
    </row>
    <row r="125" spans="1:10" s="9" customFormat="1" ht="25.5">
      <c r="A125" s="1"/>
      <c r="B125" s="174" t="s">
        <v>1677</v>
      </c>
      <c r="C125" s="3">
        <f>'10699'!C125+'10866'!C125+'10867'!C125+'10868'!C125+'10869'!C125+'10870'!C125+'13817'!C125+'28849'!C125+'28850'!C125</f>
        <v>22745310.870000001</v>
      </c>
      <c r="D125" s="1"/>
      <c r="E125" s="1"/>
      <c r="H125" s="218"/>
      <c r="I125" s="218"/>
      <c r="J125" s="218"/>
    </row>
    <row r="126" spans="1:10" s="9" customFormat="1">
      <c r="A126" s="1"/>
      <c r="B126" s="174" t="s">
        <v>1678</v>
      </c>
      <c r="C126" s="3">
        <f>'10699'!C126+'10866'!C126+'10867'!C126+'10868'!C126+'10869'!C126+'10870'!C126+'13817'!C126+'28849'!C126+'28850'!C126</f>
        <v>10313305.75</v>
      </c>
      <c r="D126" s="1"/>
      <c r="E126" s="1"/>
      <c r="H126" s="218"/>
      <c r="I126" s="218"/>
      <c r="J126" s="218"/>
    </row>
    <row r="127" spans="1:10" s="9" customFormat="1">
      <c r="A127" s="1"/>
      <c r="B127" s="175" t="s">
        <v>1679</v>
      </c>
      <c r="C127" s="138">
        <f>SUM(C123:C126)</f>
        <v>137419457.16</v>
      </c>
      <c r="D127" s="1"/>
      <c r="E127" s="1"/>
      <c r="H127" s="218"/>
      <c r="I127" s="218"/>
      <c r="J127" s="218"/>
    </row>
    <row r="128" spans="1:10" s="9" customFormat="1">
      <c r="A128" s="1"/>
      <c r="B128" s="8"/>
      <c r="C128" s="1"/>
      <c r="D128" s="1"/>
      <c r="E128" s="1"/>
      <c r="H128" s="218"/>
      <c r="I128" s="218"/>
      <c r="J128" s="218"/>
    </row>
    <row r="129" spans="1:10" s="9" customFormat="1">
      <c r="A129" s="1"/>
      <c r="B129" s="8"/>
      <c r="C129" s="1"/>
      <c r="D129" s="1"/>
      <c r="E129" s="1"/>
      <c r="H129" s="218"/>
      <c r="I129" s="218"/>
      <c r="J129" s="218"/>
    </row>
    <row r="130" spans="1:10" s="9" customFormat="1">
      <c r="A130" s="1"/>
      <c r="B130" s="8"/>
      <c r="C130" s="1"/>
      <c r="D130" s="1"/>
      <c r="E130" s="1"/>
      <c r="H130" s="218"/>
      <c r="I130" s="218"/>
      <c r="J130" s="218"/>
    </row>
    <row r="131" spans="1:10" s="9" customFormat="1">
      <c r="A131" s="1"/>
      <c r="B131" s="171" t="s">
        <v>1685</v>
      </c>
      <c r="C131" s="346" t="s">
        <v>162</v>
      </c>
      <c r="D131" s="346"/>
      <c r="E131" s="346"/>
      <c r="H131" s="218"/>
      <c r="I131" s="218"/>
      <c r="J131" s="218"/>
    </row>
    <row r="132" spans="1:10">
      <c r="B132" s="172" t="s">
        <v>164</v>
      </c>
      <c r="C132" s="347" t="s">
        <v>165</v>
      </c>
      <c r="D132" s="347"/>
      <c r="E132" s="347"/>
      <c r="F132" s="140"/>
      <c r="G132" s="358"/>
      <c r="H132" s="358"/>
      <c r="I132" s="358"/>
      <c r="J132" s="358"/>
    </row>
    <row r="133" spans="1:10" ht="23.25" customHeight="1">
      <c r="B133" s="248" t="s">
        <v>1815</v>
      </c>
      <c r="C133" s="346" t="s">
        <v>1814</v>
      </c>
      <c r="D133" s="346"/>
      <c r="E133" s="346"/>
      <c r="F133" s="140"/>
      <c r="G133" s="358"/>
      <c r="H133" s="358"/>
      <c r="I133" s="358"/>
      <c r="J133" s="358"/>
    </row>
    <row r="134" spans="1:10">
      <c r="B134" s="171" t="s">
        <v>110</v>
      </c>
      <c r="C134" s="346" t="s">
        <v>111</v>
      </c>
      <c r="D134" s="346"/>
      <c r="E134" s="346"/>
      <c r="F134" s="140"/>
      <c r="G134" s="141"/>
      <c r="H134" s="243"/>
      <c r="I134" s="243"/>
      <c r="J134" s="243"/>
    </row>
    <row r="135" spans="1:10">
      <c r="B135" s="171" t="s">
        <v>113</v>
      </c>
      <c r="C135" s="346" t="s">
        <v>114</v>
      </c>
      <c r="D135" s="346"/>
      <c r="E135" s="346"/>
      <c r="F135" s="142"/>
      <c r="G135" s="359"/>
      <c r="H135" s="359"/>
      <c r="I135" s="359"/>
      <c r="J135" s="359"/>
    </row>
    <row r="136" spans="1:10">
      <c r="B136" s="356"/>
      <c r="C136" s="356"/>
      <c r="D136" s="356"/>
      <c r="E136" s="356"/>
      <c r="F136" s="140"/>
      <c r="G136" s="357"/>
      <c r="H136" s="357"/>
      <c r="I136" s="357"/>
      <c r="J136" s="357"/>
    </row>
    <row r="137" spans="1:10">
      <c r="B137" s="356"/>
      <c r="C137" s="356"/>
      <c r="D137" s="356"/>
      <c r="E137" s="356"/>
      <c r="F137" s="140"/>
      <c r="G137" s="357"/>
      <c r="H137" s="357"/>
      <c r="I137" s="357"/>
      <c r="J137" s="357"/>
    </row>
  </sheetData>
  <mergeCells count="30">
    <mergeCell ref="C131:E131"/>
    <mergeCell ref="C132:E132"/>
    <mergeCell ref="B136:E136"/>
    <mergeCell ref="G136:J136"/>
    <mergeCell ref="B137:E137"/>
    <mergeCell ref="G137:J137"/>
    <mergeCell ref="G132:J132"/>
    <mergeCell ref="G133:J133"/>
    <mergeCell ref="G135:J135"/>
    <mergeCell ref="C133:E133"/>
    <mergeCell ref="C134:E134"/>
    <mergeCell ref="C135:E135"/>
    <mergeCell ref="B103:C103"/>
    <mergeCell ref="B113:E113"/>
    <mergeCell ref="B121:E121"/>
    <mergeCell ref="B6:B9"/>
    <mergeCell ref="A10:J10"/>
    <mergeCell ref="A25:J25"/>
    <mergeCell ref="A43:J43"/>
    <mergeCell ref="A54:C54"/>
    <mergeCell ref="B101:E101"/>
    <mergeCell ref="B63:E63"/>
    <mergeCell ref="B71:E71"/>
    <mergeCell ref="B87:E87"/>
    <mergeCell ref="B89:C89"/>
    <mergeCell ref="B1:E1"/>
    <mergeCell ref="B2:E2"/>
    <mergeCell ref="B3:E3"/>
    <mergeCell ref="B4:D4"/>
    <mergeCell ref="B5:E5"/>
  </mergeCells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24E6-8C0A-4F29-AD16-0503D27A9409}">
  <sheetPr>
    <tabColor rgb="FFFFC000"/>
  </sheetPr>
  <dimension ref="A1:CI789"/>
  <sheetViews>
    <sheetView zoomScale="60" zoomScaleNormal="60" workbookViewId="0">
      <pane xSplit="7" ySplit="5" topLeftCell="BT123" activePane="bottomRight" state="frozen"/>
      <selection pane="topRight" activeCell="G1" sqref="G1"/>
      <selection pane="bottomLeft" activeCell="A6" sqref="A6"/>
      <selection pane="bottomRight" activeCell="CF13" sqref="CF13"/>
    </sheetView>
  </sheetViews>
  <sheetFormatPr defaultRowHeight="23.25"/>
  <cols>
    <col min="1" max="1" width="7.5" style="200" customWidth="1"/>
    <col min="2" max="2" width="8.875" style="200" bestFit="1" customWidth="1"/>
    <col min="3" max="3" width="20.125" style="147" customWidth="1"/>
    <col min="4" max="4" width="14.375" style="146" hidden="1" customWidth="1"/>
    <col min="5" max="5" width="28.375" style="147" hidden="1" customWidth="1"/>
    <col min="6" max="6" width="15.25" style="146" customWidth="1"/>
    <col min="7" max="7" width="78.875" style="159" customWidth="1"/>
    <col min="8" max="8" width="17.375" style="146" hidden="1" customWidth="1"/>
    <col min="9" max="71" width="1.75" style="146" hidden="1" customWidth="1"/>
    <col min="72" max="72" width="19.625" style="146" customWidth="1"/>
    <col min="73" max="74" width="13.625" style="146" bestFit="1" customWidth="1"/>
    <col min="75" max="77" width="14.875" style="146" bestFit="1" customWidth="1"/>
    <col min="78" max="79" width="13.625" style="146" customWidth="1"/>
    <col min="80" max="80" width="13.625" style="146" bestFit="1" customWidth="1"/>
    <col min="81" max="81" width="23.625" style="156" hidden="1" customWidth="1"/>
    <col min="82" max="87" width="9" style="146"/>
    <col min="88" max="16384" width="9" style="147"/>
  </cols>
  <sheetData>
    <row r="1" spans="1:87">
      <c r="B1" s="392" t="s">
        <v>1825</v>
      </c>
      <c r="C1" s="392"/>
      <c r="D1" s="392"/>
      <c r="E1" s="392"/>
      <c r="F1" s="392"/>
      <c r="G1" s="392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</row>
    <row r="2" spans="1:87">
      <c r="B2" s="393" t="s">
        <v>1828</v>
      </c>
      <c r="C2" s="393"/>
      <c r="D2" s="393"/>
      <c r="E2" s="393"/>
      <c r="F2" s="393"/>
      <c r="G2" s="393"/>
    </row>
    <row r="3" spans="1:87" s="146" customFormat="1">
      <c r="A3" s="252" t="s">
        <v>124</v>
      </c>
      <c r="B3" s="253" t="s">
        <v>1799</v>
      </c>
      <c r="C3" s="254" t="s">
        <v>236</v>
      </c>
      <c r="D3" s="254" t="s">
        <v>237</v>
      </c>
      <c r="E3" s="254" t="s">
        <v>238</v>
      </c>
      <c r="F3" s="254" t="s">
        <v>239</v>
      </c>
      <c r="G3" s="255" t="s">
        <v>240</v>
      </c>
      <c r="H3" s="394" t="s">
        <v>241</v>
      </c>
      <c r="I3" s="394"/>
      <c r="J3" s="394"/>
      <c r="K3" s="394"/>
      <c r="L3" s="394"/>
      <c r="M3" s="394"/>
      <c r="N3" s="395" t="s">
        <v>242</v>
      </c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 t="s">
        <v>243</v>
      </c>
      <c r="AA3" s="396"/>
      <c r="AB3" s="396"/>
      <c r="AC3" s="396"/>
      <c r="AD3" s="396"/>
      <c r="AE3" s="396"/>
      <c r="AF3" s="396"/>
      <c r="AG3" s="396"/>
      <c r="AH3" s="396"/>
      <c r="AI3" s="397" t="s">
        <v>244</v>
      </c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86" t="s">
        <v>245</v>
      </c>
      <c r="AV3" s="386"/>
      <c r="AW3" s="386"/>
      <c r="AX3" s="386"/>
      <c r="AY3" s="386"/>
      <c r="AZ3" s="386"/>
      <c r="BA3" s="386"/>
      <c r="BB3" s="387" t="s">
        <v>246</v>
      </c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8" t="s">
        <v>247</v>
      </c>
      <c r="BN3" s="388"/>
      <c r="BO3" s="388"/>
      <c r="BP3" s="388"/>
      <c r="BQ3" s="388"/>
      <c r="BR3" s="388"/>
      <c r="BS3" s="388"/>
      <c r="BT3" s="389" t="s">
        <v>145</v>
      </c>
      <c r="BU3" s="389"/>
      <c r="BV3" s="389"/>
      <c r="BW3" s="389"/>
      <c r="BX3" s="389"/>
      <c r="BY3" s="389"/>
      <c r="BZ3" s="389"/>
      <c r="CA3" s="389"/>
      <c r="CB3" s="389"/>
      <c r="CC3" s="188" t="s">
        <v>248</v>
      </c>
    </row>
    <row r="4" spans="1:87" s="148" customFormat="1" ht="24.75" customHeight="1">
      <c r="A4" s="256" t="s">
        <v>1800</v>
      </c>
      <c r="B4" s="257" t="s">
        <v>1801</v>
      </c>
      <c r="C4" s="258"/>
      <c r="D4" s="258"/>
      <c r="E4" s="258"/>
      <c r="F4" s="258"/>
      <c r="G4" s="259"/>
      <c r="H4" s="207" t="s">
        <v>249</v>
      </c>
      <c r="I4" s="207" t="s">
        <v>250</v>
      </c>
      <c r="J4" s="207" t="s">
        <v>251</v>
      </c>
      <c r="K4" s="207" t="s">
        <v>252</v>
      </c>
      <c r="L4" s="207" t="s">
        <v>253</v>
      </c>
      <c r="M4" s="207" t="s">
        <v>254</v>
      </c>
      <c r="N4" s="208" t="s">
        <v>255</v>
      </c>
      <c r="O4" s="208" t="s">
        <v>256</v>
      </c>
      <c r="P4" s="208" t="s">
        <v>257</v>
      </c>
      <c r="Q4" s="208" t="s">
        <v>258</v>
      </c>
      <c r="R4" s="208" t="s">
        <v>259</v>
      </c>
      <c r="S4" s="208" t="s">
        <v>260</v>
      </c>
      <c r="T4" s="208" t="s">
        <v>261</v>
      </c>
      <c r="U4" s="208" t="s">
        <v>262</v>
      </c>
      <c r="V4" s="208" t="s">
        <v>263</v>
      </c>
      <c r="W4" s="208" t="s">
        <v>264</v>
      </c>
      <c r="X4" s="208" t="s">
        <v>265</v>
      </c>
      <c r="Y4" s="208" t="s">
        <v>266</v>
      </c>
      <c r="Z4" s="209" t="s">
        <v>267</v>
      </c>
      <c r="AA4" s="209" t="s">
        <v>268</v>
      </c>
      <c r="AB4" s="209" t="s">
        <v>269</v>
      </c>
      <c r="AC4" s="209" t="s">
        <v>270</v>
      </c>
      <c r="AD4" s="209" t="s">
        <v>271</v>
      </c>
      <c r="AE4" s="209" t="s">
        <v>272</v>
      </c>
      <c r="AF4" s="209" t="s">
        <v>273</v>
      </c>
      <c r="AG4" s="209" t="s">
        <v>274</v>
      </c>
      <c r="AH4" s="209" t="s">
        <v>275</v>
      </c>
      <c r="AI4" s="210" t="s">
        <v>276</v>
      </c>
      <c r="AJ4" s="210" t="s">
        <v>277</v>
      </c>
      <c r="AK4" s="210" t="s">
        <v>278</v>
      </c>
      <c r="AL4" s="210" t="s">
        <v>279</v>
      </c>
      <c r="AM4" s="210" t="s">
        <v>280</v>
      </c>
      <c r="AN4" s="210" t="s">
        <v>281</v>
      </c>
      <c r="AO4" s="210" t="s">
        <v>282</v>
      </c>
      <c r="AP4" s="210" t="s">
        <v>283</v>
      </c>
      <c r="AQ4" s="210" t="s">
        <v>284</v>
      </c>
      <c r="AR4" s="210" t="s">
        <v>285</v>
      </c>
      <c r="AS4" s="210" t="s">
        <v>286</v>
      </c>
      <c r="AT4" s="210" t="s">
        <v>287</v>
      </c>
      <c r="AU4" s="211" t="s">
        <v>288</v>
      </c>
      <c r="AV4" s="211" t="s">
        <v>289</v>
      </c>
      <c r="AW4" s="211" t="s">
        <v>290</v>
      </c>
      <c r="AX4" s="211" t="s">
        <v>291</v>
      </c>
      <c r="AY4" s="211" t="s">
        <v>292</v>
      </c>
      <c r="AZ4" s="211" t="s">
        <v>293</v>
      </c>
      <c r="BA4" s="211" t="s">
        <v>294</v>
      </c>
      <c r="BB4" s="212" t="s">
        <v>295</v>
      </c>
      <c r="BC4" s="212" t="s">
        <v>296</v>
      </c>
      <c r="BD4" s="212" t="s">
        <v>297</v>
      </c>
      <c r="BE4" s="212" t="s">
        <v>298</v>
      </c>
      <c r="BF4" s="212" t="s">
        <v>299</v>
      </c>
      <c r="BG4" s="212" t="s">
        <v>300</v>
      </c>
      <c r="BH4" s="212" t="s">
        <v>301</v>
      </c>
      <c r="BI4" s="212" t="s">
        <v>302</v>
      </c>
      <c r="BJ4" s="212" t="s">
        <v>303</v>
      </c>
      <c r="BK4" s="212" t="s">
        <v>304</v>
      </c>
      <c r="BL4" s="212" t="s">
        <v>305</v>
      </c>
      <c r="BM4" s="213" t="s">
        <v>306</v>
      </c>
      <c r="BN4" s="213" t="s">
        <v>307</v>
      </c>
      <c r="BO4" s="213" t="s">
        <v>308</v>
      </c>
      <c r="BP4" s="213" t="s">
        <v>309</v>
      </c>
      <c r="BQ4" s="213" t="s">
        <v>310</v>
      </c>
      <c r="BR4" s="213" t="s">
        <v>311</v>
      </c>
      <c r="BS4" s="213" t="s">
        <v>312</v>
      </c>
      <c r="BT4" s="214" t="s">
        <v>313</v>
      </c>
      <c r="BU4" s="214" t="s">
        <v>314</v>
      </c>
      <c r="BV4" s="214" t="s">
        <v>315</v>
      </c>
      <c r="BW4" s="214" t="s">
        <v>316</v>
      </c>
      <c r="BX4" s="214" t="s">
        <v>317</v>
      </c>
      <c r="BY4" s="214" t="s">
        <v>318</v>
      </c>
      <c r="BZ4" s="214" t="s">
        <v>319</v>
      </c>
      <c r="CA4" s="214" t="s">
        <v>320</v>
      </c>
      <c r="CB4" s="214" t="s">
        <v>321</v>
      </c>
      <c r="CC4" s="390" t="s">
        <v>243</v>
      </c>
    </row>
    <row r="5" spans="1:87" s="149" customFormat="1">
      <c r="A5" s="260"/>
      <c r="B5" s="261" t="s">
        <v>322</v>
      </c>
      <c r="C5" s="262" t="s">
        <v>323</v>
      </c>
      <c r="D5" s="262" t="s">
        <v>324</v>
      </c>
      <c r="E5" s="262" t="s">
        <v>325</v>
      </c>
      <c r="F5" s="262" t="s">
        <v>326</v>
      </c>
      <c r="G5" s="263" t="s">
        <v>327</v>
      </c>
      <c r="H5" s="322" t="s">
        <v>328</v>
      </c>
      <c r="I5" s="322" t="s">
        <v>329</v>
      </c>
      <c r="J5" s="322" t="s">
        <v>330</v>
      </c>
      <c r="K5" s="322" t="s">
        <v>331</v>
      </c>
      <c r="L5" s="322" t="s">
        <v>332</v>
      </c>
      <c r="M5" s="322" t="s">
        <v>333</v>
      </c>
      <c r="N5" s="323" t="s">
        <v>334</v>
      </c>
      <c r="O5" s="323" t="s">
        <v>335</v>
      </c>
      <c r="P5" s="323" t="s">
        <v>336</v>
      </c>
      <c r="Q5" s="323" t="s">
        <v>337</v>
      </c>
      <c r="R5" s="323" t="s">
        <v>338</v>
      </c>
      <c r="S5" s="323" t="s">
        <v>339</v>
      </c>
      <c r="T5" s="323" t="s">
        <v>340</v>
      </c>
      <c r="U5" s="323" t="s">
        <v>341</v>
      </c>
      <c r="V5" s="323" t="s">
        <v>342</v>
      </c>
      <c r="W5" s="323" t="s">
        <v>343</v>
      </c>
      <c r="X5" s="323" t="s">
        <v>344</v>
      </c>
      <c r="Y5" s="323" t="s">
        <v>345</v>
      </c>
      <c r="Z5" s="324" t="s">
        <v>346</v>
      </c>
      <c r="AA5" s="324" t="s">
        <v>347</v>
      </c>
      <c r="AB5" s="324" t="s">
        <v>348</v>
      </c>
      <c r="AC5" s="324" t="s">
        <v>349</v>
      </c>
      <c r="AD5" s="324" t="s">
        <v>350</v>
      </c>
      <c r="AE5" s="324">
        <v>10831</v>
      </c>
      <c r="AF5" s="324" t="s">
        <v>351</v>
      </c>
      <c r="AG5" s="324" t="s">
        <v>352</v>
      </c>
      <c r="AH5" s="324" t="s">
        <v>353</v>
      </c>
      <c r="AI5" s="325" t="s">
        <v>354</v>
      </c>
      <c r="AJ5" s="325" t="s">
        <v>355</v>
      </c>
      <c r="AK5" s="325" t="s">
        <v>356</v>
      </c>
      <c r="AL5" s="325" t="s">
        <v>357</v>
      </c>
      <c r="AM5" s="325" t="s">
        <v>358</v>
      </c>
      <c r="AN5" s="325" t="s">
        <v>359</v>
      </c>
      <c r="AO5" s="325" t="s">
        <v>360</v>
      </c>
      <c r="AP5" s="325" t="s">
        <v>361</v>
      </c>
      <c r="AQ5" s="325" t="s">
        <v>362</v>
      </c>
      <c r="AR5" s="325" t="s">
        <v>363</v>
      </c>
      <c r="AS5" s="325" t="s">
        <v>364</v>
      </c>
      <c r="AT5" s="325" t="s">
        <v>365</v>
      </c>
      <c r="AU5" s="318" t="s">
        <v>366</v>
      </c>
      <c r="AV5" s="318" t="s">
        <v>367</v>
      </c>
      <c r="AW5" s="318" t="s">
        <v>368</v>
      </c>
      <c r="AX5" s="318" t="s">
        <v>369</v>
      </c>
      <c r="AY5" s="318" t="s">
        <v>370</v>
      </c>
      <c r="AZ5" s="318" t="s">
        <v>371</v>
      </c>
      <c r="BA5" s="318" t="s">
        <v>372</v>
      </c>
      <c r="BB5" s="319" t="s">
        <v>373</v>
      </c>
      <c r="BC5" s="319" t="s">
        <v>374</v>
      </c>
      <c r="BD5" s="319" t="s">
        <v>375</v>
      </c>
      <c r="BE5" s="319" t="s">
        <v>376</v>
      </c>
      <c r="BF5" s="319" t="s">
        <v>377</v>
      </c>
      <c r="BG5" s="319" t="s">
        <v>378</v>
      </c>
      <c r="BH5" s="319" t="s">
        <v>379</v>
      </c>
      <c r="BI5" s="319" t="s">
        <v>380</v>
      </c>
      <c r="BJ5" s="319" t="s">
        <v>381</v>
      </c>
      <c r="BK5" s="319" t="s">
        <v>382</v>
      </c>
      <c r="BL5" s="319" t="s">
        <v>383</v>
      </c>
      <c r="BM5" s="320" t="s">
        <v>384</v>
      </c>
      <c r="BN5" s="320" t="s">
        <v>385</v>
      </c>
      <c r="BO5" s="320" t="s">
        <v>386</v>
      </c>
      <c r="BP5" s="320" t="s">
        <v>387</v>
      </c>
      <c r="BQ5" s="320" t="s">
        <v>388</v>
      </c>
      <c r="BR5" s="320" t="s">
        <v>389</v>
      </c>
      <c r="BS5" s="320" t="s">
        <v>390</v>
      </c>
      <c r="BT5" s="321" t="s">
        <v>391</v>
      </c>
      <c r="BU5" s="321" t="s">
        <v>392</v>
      </c>
      <c r="BV5" s="321" t="s">
        <v>393</v>
      </c>
      <c r="BW5" s="321" t="s">
        <v>394</v>
      </c>
      <c r="BX5" s="321" t="s">
        <v>395</v>
      </c>
      <c r="BY5" s="321" t="s">
        <v>396</v>
      </c>
      <c r="BZ5" s="321" t="s">
        <v>397</v>
      </c>
      <c r="CA5" s="321" t="s">
        <v>398</v>
      </c>
      <c r="CB5" s="321" t="s">
        <v>399</v>
      </c>
      <c r="CC5" s="391"/>
      <c r="CD5" s="148"/>
      <c r="CE5" s="148"/>
      <c r="CF5" s="148"/>
      <c r="CG5" s="148"/>
      <c r="CH5" s="148"/>
      <c r="CI5" s="148"/>
    </row>
    <row r="6" spans="1:87" s="149" customFormat="1">
      <c r="A6" s="201" t="s">
        <v>1802</v>
      </c>
      <c r="B6" s="264" t="s">
        <v>6</v>
      </c>
      <c r="C6" s="265" t="s">
        <v>7</v>
      </c>
      <c r="D6" s="266">
        <v>41010</v>
      </c>
      <c r="E6" s="265" t="s">
        <v>400</v>
      </c>
      <c r="F6" s="267" t="s">
        <v>401</v>
      </c>
      <c r="G6" s="268" t="s">
        <v>402</v>
      </c>
      <c r="H6" s="269">
        <v>237178519.24000001</v>
      </c>
      <c r="I6" s="269">
        <v>55161556.850000001</v>
      </c>
      <c r="J6" s="269">
        <v>70468588</v>
      </c>
      <c r="K6" s="269">
        <v>31365897</v>
      </c>
      <c r="L6" s="269">
        <v>39262317.719999999</v>
      </c>
      <c r="M6" s="269">
        <v>11386554.41</v>
      </c>
      <c r="N6" s="269">
        <v>167221724.40000001</v>
      </c>
      <c r="O6" s="269">
        <v>52853546.909999996</v>
      </c>
      <c r="P6" s="269">
        <v>12005950.550000001</v>
      </c>
      <c r="Q6" s="269">
        <v>86944704.409999996</v>
      </c>
      <c r="R6" s="269">
        <v>10877722.1</v>
      </c>
      <c r="S6" s="269">
        <v>42712683.5</v>
      </c>
      <c r="T6" s="269">
        <v>78956643.5</v>
      </c>
      <c r="U6" s="269">
        <v>78021460.400000006</v>
      </c>
      <c r="V6" s="269">
        <v>4861294</v>
      </c>
      <c r="W6" s="269">
        <v>35087823.659999996</v>
      </c>
      <c r="X6" s="269">
        <v>25097633.640000001</v>
      </c>
      <c r="Y6" s="269">
        <v>14496898.82</v>
      </c>
      <c r="Z6" s="269">
        <v>166074803.12</v>
      </c>
      <c r="AA6" s="269">
        <v>34813176.07</v>
      </c>
      <c r="AB6" s="269">
        <v>32905938.420000002</v>
      </c>
      <c r="AC6" s="269">
        <v>69219986.590000004</v>
      </c>
      <c r="AD6" s="269">
        <v>18356562.5</v>
      </c>
      <c r="AE6" s="269">
        <v>33862721.859999999</v>
      </c>
      <c r="AF6" s="269">
        <v>33534607.93</v>
      </c>
      <c r="AG6" s="269">
        <v>16354484.6</v>
      </c>
      <c r="AH6" s="269">
        <v>15106817</v>
      </c>
      <c r="AI6" s="269">
        <v>101404377</v>
      </c>
      <c r="AJ6" s="269">
        <v>22100962.5</v>
      </c>
      <c r="AK6" s="269">
        <v>17095793</v>
      </c>
      <c r="AL6" s="269">
        <v>12920874</v>
      </c>
      <c r="AM6" s="269">
        <v>13684583</v>
      </c>
      <c r="AN6" s="269">
        <v>11125382</v>
      </c>
      <c r="AO6" s="269">
        <v>18316442</v>
      </c>
      <c r="AP6" s="269">
        <v>17589899</v>
      </c>
      <c r="AQ6" s="269">
        <v>26961364</v>
      </c>
      <c r="AR6" s="269">
        <v>23721724</v>
      </c>
      <c r="AS6" s="269">
        <v>23658245.170000002</v>
      </c>
      <c r="AT6" s="269">
        <v>18262251</v>
      </c>
      <c r="AU6" s="269">
        <v>57506952.5</v>
      </c>
      <c r="AV6" s="269">
        <v>14401153</v>
      </c>
      <c r="AW6" s="269">
        <v>15947299</v>
      </c>
      <c r="AX6" s="269">
        <v>17989825</v>
      </c>
      <c r="AY6" s="269">
        <v>14073651</v>
      </c>
      <c r="AZ6" s="269">
        <v>1237906</v>
      </c>
      <c r="BA6" s="269">
        <v>4993306</v>
      </c>
      <c r="BB6" s="269">
        <v>94075212</v>
      </c>
      <c r="BC6" s="269">
        <v>29027703.190000001</v>
      </c>
      <c r="BD6" s="269">
        <v>21956855</v>
      </c>
      <c r="BE6" s="269">
        <v>46900627.5</v>
      </c>
      <c r="BF6" s="269">
        <v>39498995.700000003</v>
      </c>
      <c r="BG6" s="269">
        <v>24046941</v>
      </c>
      <c r="BH6" s="269">
        <v>44556097</v>
      </c>
      <c r="BI6" s="269">
        <v>28555298.25</v>
      </c>
      <c r="BJ6" s="269">
        <v>24516295.800000001</v>
      </c>
      <c r="BK6" s="269">
        <v>8343243.8499999996</v>
      </c>
      <c r="BL6" s="269">
        <v>7083818</v>
      </c>
      <c r="BM6" s="269">
        <v>82134373.785999998</v>
      </c>
      <c r="BN6" s="269">
        <v>75236717.75</v>
      </c>
      <c r="BO6" s="269">
        <v>20526649</v>
      </c>
      <c r="BP6" s="269">
        <v>16863217</v>
      </c>
      <c r="BQ6" s="269">
        <v>16777136</v>
      </c>
      <c r="BR6" s="269">
        <v>21444879.109999999</v>
      </c>
      <c r="BS6" s="269">
        <v>10190497</v>
      </c>
      <c r="BT6" s="269">
        <v>59744854.509999998</v>
      </c>
      <c r="BU6" s="269">
        <v>20828752</v>
      </c>
      <c r="BV6" s="269">
        <v>24356733</v>
      </c>
      <c r="BW6" s="269">
        <v>21751100.030000001</v>
      </c>
      <c r="BX6" s="269">
        <v>44019016.439999998</v>
      </c>
      <c r="BY6" s="269">
        <v>49608241</v>
      </c>
      <c r="BZ6" s="269">
        <v>25060291</v>
      </c>
      <c r="CA6" s="269">
        <v>14342551.25</v>
      </c>
      <c r="CB6" s="269">
        <v>12429994.470000001</v>
      </c>
      <c r="CC6" s="270">
        <f>SUM(H6:CB6)</f>
        <v>2791058697.0060005</v>
      </c>
      <c r="CD6" s="148"/>
      <c r="CE6" s="148"/>
      <c r="CF6" s="148"/>
      <c r="CG6" s="148"/>
      <c r="CH6" s="148"/>
      <c r="CI6" s="148"/>
    </row>
    <row r="7" spans="1:87" s="149" customFormat="1">
      <c r="A7" s="201" t="s">
        <v>1803</v>
      </c>
      <c r="B7" s="264" t="s">
        <v>6</v>
      </c>
      <c r="C7" s="265" t="s">
        <v>7</v>
      </c>
      <c r="D7" s="266">
        <v>42010</v>
      </c>
      <c r="E7" s="265" t="s">
        <v>403</v>
      </c>
      <c r="F7" s="267" t="s">
        <v>404</v>
      </c>
      <c r="G7" s="268" t="s">
        <v>405</v>
      </c>
      <c r="H7" s="269">
        <v>344732649.73000002</v>
      </c>
      <c r="I7" s="269">
        <v>70146009.760000005</v>
      </c>
      <c r="J7" s="269">
        <v>114956419.81999999</v>
      </c>
      <c r="K7" s="269">
        <v>22707542.280000001</v>
      </c>
      <c r="L7" s="269">
        <v>15114651.210000001</v>
      </c>
      <c r="M7" s="269">
        <v>3330285.76</v>
      </c>
      <c r="N7" s="269">
        <v>653137872.55999994</v>
      </c>
      <c r="O7" s="269">
        <v>47708754.100000001</v>
      </c>
      <c r="P7" s="269">
        <v>4904490.59</v>
      </c>
      <c r="Q7" s="269">
        <v>130896519.16</v>
      </c>
      <c r="R7" s="269">
        <v>5789481</v>
      </c>
      <c r="S7" s="269">
        <v>19395841.5</v>
      </c>
      <c r="T7" s="269">
        <v>84420563.680000007</v>
      </c>
      <c r="U7" s="269">
        <v>80883902.260000005</v>
      </c>
      <c r="V7" s="269">
        <v>968992</v>
      </c>
      <c r="W7" s="269">
        <v>13423055.119999999</v>
      </c>
      <c r="X7" s="269">
        <v>10661396.75</v>
      </c>
      <c r="Y7" s="269">
        <v>5767478.7300000004</v>
      </c>
      <c r="Z7" s="269">
        <v>347536390.85000002</v>
      </c>
      <c r="AA7" s="269">
        <v>45039392.030000001</v>
      </c>
      <c r="AB7" s="269">
        <v>15799018.92</v>
      </c>
      <c r="AC7" s="269">
        <v>87182537.829999998</v>
      </c>
      <c r="AD7" s="269">
        <v>4431472</v>
      </c>
      <c r="AE7" s="269">
        <v>13234530.27</v>
      </c>
      <c r="AF7" s="269">
        <v>20851237.800000001</v>
      </c>
      <c r="AG7" s="269">
        <v>7007556.4500000002</v>
      </c>
      <c r="AH7" s="269">
        <v>4223480</v>
      </c>
      <c r="AI7" s="269">
        <v>524953996.02999997</v>
      </c>
      <c r="AJ7" s="269">
        <v>6490529</v>
      </c>
      <c r="AK7" s="269">
        <v>4063862.5</v>
      </c>
      <c r="AL7" s="269">
        <v>5514470</v>
      </c>
      <c r="AM7" s="269">
        <v>4870773</v>
      </c>
      <c r="AN7" s="269">
        <v>11869713</v>
      </c>
      <c r="AO7" s="269">
        <v>7445330.9900000002</v>
      </c>
      <c r="AP7" s="269">
        <v>5633942</v>
      </c>
      <c r="AQ7" s="269">
        <v>14615442.800000001</v>
      </c>
      <c r="AR7" s="269">
        <v>8826104</v>
      </c>
      <c r="AS7" s="269">
        <v>8543224</v>
      </c>
      <c r="AT7" s="269">
        <v>5757703.8700000001</v>
      </c>
      <c r="AU7" s="269">
        <v>125736297.40000001</v>
      </c>
      <c r="AV7" s="269">
        <v>3306057.3</v>
      </c>
      <c r="AW7" s="269">
        <v>3912260.44</v>
      </c>
      <c r="AX7" s="269">
        <v>9045659.6600000001</v>
      </c>
      <c r="AY7" s="269">
        <v>4359861</v>
      </c>
      <c r="AZ7" s="269">
        <v>365452.5</v>
      </c>
      <c r="BA7" s="269">
        <v>2187324.2599999998</v>
      </c>
      <c r="BB7" s="269">
        <v>371299487.38999999</v>
      </c>
      <c r="BC7" s="269">
        <v>11454442.640000001</v>
      </c>
      <c r="BD7" s="269">
        <v>10195379</v>
      </c>
      <c r="BE7" s="269">
        <v>20102826</v>
      </c>
      <c r="BF7" s="269">
        <v>29105175.420000002</v>
      </c>
      <c r="BG7" s="269">
        <v>10195131</v>
      </c>
      <c r="BH7" s="269">
        <v>45781838</v>
      </c>
      <c r="BI7" s="269">
        <v>48886678.5</v>
      </c>
      <c r="BJ7" s="269">
        <v>14674072.15</v>
      </c>
      <c r="BK7" s="269">
        <v>3344277.75</v>
      </c>
      <c r="BL7" s="269">
        <v>2357941.2000000002</v>
      </c>
      <c r="BM7" s="269">
        <v>275833479.27600002</v>
      </c>
      <c r="BN7" s="269">
        <v>92025801.400000006</v>
      </c>
      <c r="BO7" s="269">
        <v>8880055</v>
      </c>
      <c r="BP7" s="269">
        <v>4679378</v>
      </c>
      <c r="BQ7" s="269">
        <v>3177112</v>
      </c>
      <c r="BR7" s="269">
        <v>9267777</v>
      </c>
      <c r="BS7" s="269">
        <v>4377144.17</v>
      </c>
      <c r="BT7" s="269">
        <v>345229201.51999998</v>
      </c>
      <c r="BU7" s="269">
        <v>9706211.1699999999</v>
      </c>
      <c r="BV7" s="269">
        <v>8372620</v>
      </c>
      <c r="BW7" s="269">
        <v>14594760.939999999</v>
      </c>
      <c r="BX7" s="269">
        <v>23496139.98</v>
      </c>
      <c r="BY7" s="269">
        <v>53203658.200000003</v>
      </c>
      <c r="BZ7" s="269">
        <v>10254128.6</v>
      </c>
      <c r="CA7" s="269">
        <v>7467552.3399999999</v>
      </c>
      <c r="CB7" s="269">
        <v>3904299.62</v>
      </c>
      <c r="CC7" s="270">
        <f t="shared" ref="CC7:CC37" si="0">SUM(H7:CB7)</f>
        <v>4373616094.1759996</v>
      </c>
      <c r="CD7" s="148"/>
      <c r="CE7" s="148"/>
      <c r="CF7" s="148"/>
      <c r="CG7" s="148"/>
      <c r="CH7" s="148"/>
      <c r="CI7" s="148"/>
    </row>
    <row r="8" spans="1:87" s="149" customFormat="1">
      <c r="A8" s="201" t="s">
        <v>1802</v>
      </c>
      <c r="B8" s="264" t="s">
        <v>6</v>
      </c>
      <c r="C8" s="265" t="s">
        <v>7</v>
      </c>
      <c r="D8" s="266">
        <v>41010</v>
      </c>
      <c r="E8" s="265" t="s">
        <v>400</v>
      </c>
      <c r="F8" s="267" t="s">
        <v>406</v>
      </c>
      <c r="G8" s="268" t="s">
        <v>1690</v>
      </c>
      <c r="H8" s="269">
        <v>53994698.649999999</v>
      </c>
      <c r="I8" s="269">
        <v>787551.5</v>
      </c>
      <c r="J8" s="269">
        <v>4221612</v>
      </c>
      <c r="K8" s="269">
        <v>108878</v>
      </c>
      <c r="L8" s="269">
        <v>42539</v>
      </c>
      <c r="M8" s="269">
        <v>13192.22</v>
      </c>
      <c r="N8" s="269">
        <v>105846995.81999999</v>
      </c>
      <c r="O8" s="269">
        <v>1694259.25</v>
      </c>
      <c r="P8" s="269">
        <v>155507.79</v>
      </c>
      <c r="Q8" s="269">
        <v>10781484.109999999</v>
      </c>
      <c r="R8" s="269">
        <v>3945464</v>
      </c>
      <c r="S8" s="269">
        <v>961677.25</v>
      </c>
      <c r="T8" s="269">
        <v>1934561.54</v>
      </c>
      <c r="U8" s="269">
        <v>299325.75</v>
      </c>
      <c r="V8" s="269">
        <v>0</v>
      </c>
      <c r="W8" s="269">
        <v>65464</v>
      </c>
      <c r="X8" s="269">
        <v>302088.5</v>
      </c>
      <c r="Y8" s="269">
        <v>2314816.6800000002</v>
      </c>
      <c r="Z8" s="269">
        <v>79381686.780000001</v>
      </c>
      <c r="AA8" s="269">
        <v>1739524.99</v>
      </c>
      <c r="AB8" s="269">
        <v>2207769.73</v>
      </c>
      <c r="AC8" s="269">
        <v>3220115.68</v>
      </c>
      <c r="AD8" s="269">
        <v>1593053.5</v>
      </c>
      <c r="AE8" s="269">
        <v>403310.25</v>
      </c>
      <c r="AF8" s="269">
        <v>283769</v>
      </c>
      <c r="AG8" s="269">
        <v>134395.5</v>
      </c>
      <c r="AH8" s="269">
        <v>27216</v>
      </c>
      <c r="AI8" s="269">
        <v>84205192</v>
      </c>
      <c r="AJ8" s="269">
        <v>99638</v>
      </c>
      <c r="AK8" s="269">
        <v>453131</v>
      </c>
      <c r="AL8" s="269">
        <v>94922</v>
      </c>
      <c r="AM8" s="269">
        <v>380111</v>
      </c>
      <c r="AN8" s="269">
        <v>145276</v>
      </c>
      <c r="AO8" s="269">
        <v>608989</v>
      </c>
      <c r="AP8" s="269">
        <v>878612</v>
      </c>
      <c r="AQ8" s="269">
        <v>171592</v>
      </c>
      <c r="AR8" s="269">
        <v>63100</v>
      </c>
      <c r="AS8" s="269">
        <v>541564</v>
      </c>
      <c r="AT8" s="269">
        <v>468438</v>
      </c>
      <c r="AU8" s="269">
        <v>27059364.649999999</v>
      </c>
      <c r="AV8" s="269">
        <v>521499</v>
      </c>
      <c r="AW8" s="269">
        <v>707740</v>
      </c>
      <c r="AX8" s="269">
        <v>559080</v>
      </c>
      <c r="AY8" s="269">
        <v>366433</v>
      </c>
      <c r="AZ8" s="269">
        <v>224389</v>
      </c>
      <c r="BA8" s="269">
        <v>322832</v>
      </c>
      <c r="BB8" s="269">
        <v>65345629</v>
      </c>
      <c r="BC8" s="269">
        <v>20486</v>
      </c>
      <c r="BD8" s="269">
        <v>382877</v>
      </c>
      <c r="BE8" s="269">
        <v>100212</v>
      </c>
      <c r="BF8" s="269">
        <v>98537</v>
      </c>
      <c r="BG8" s="269">
        <v>794233</v>
      </c>
      <c r="BH8" s="269">
        <v>790480</v>
      </c>
      <c r="BI8" s="269">
        <v>2493253</v>
      </c>
      <c r="BJ8" s="269">
        <v>162163</v>
      </c>
      <c r="BK8" s="269">
        <v>27635</v>
      </c>
      <c r="BL8" s="269">
        <v>72246</v>
      </c>
      <c r="BM8" s="269">
        <v>40986105.281999998</v>
      </c>
      <c r="BN8" s="269">
        <v>4611878</v>
      </c>
      <c r="BO8" s="269">
        <v>226576</v>
      </c>
      <c r="BP8" s="269">
        <v>77131</v>
      </c>
      <c r="BQ8" s="269">
        <v>101924</v>
      </c>
      <c r="BR8" s="269">
        <v>99719</v>
      </c>
      <c r="BS8" s="269">
        <v>75338</v>
      </c>
      <c r="BT8" s="269">
        <v>59147074</v>
      </c>
      <c r="BU8" s="269">
        <v>827230</v>
      </c>
      <c r="BV8" s="269">
        <v>148065</v>
      </c>
      <c r="BW8" s="269">
        <v>6291525.9500000002</v>
      </c>
      <c r="BX8" s="269">
        <v>752423.3</v>
      </c>
      <c r="BY8" s="269">
        <v>7478875</v>
      </c>
      <c r="BZ8" s="269">
        <v>1315166</v>
      </c>
      <c r="CA8" s="269">
        <v>127496.25</v>
      </c>
      <c r="CB8" s="269">
        <v>30873</v>
      </c>
      <c r="CC8" s="270">
        <f t="shared" si="0"/>
        <v>586918010.92199993</v>
      </c>
      <c r="CD8" s="148"/>
      <c r="CE8" s="148"/>
      <c r="CF8" s="148"/>
      <c r="CG8" s="148"/>
      <c r="CH8" s="148"/>
      <c r="CI8" s="148"/>
    </row>
    <row r="9" spans="1:87" s="149" customFormat="1">
      <c r="A9" s="201" t="s">
        <v>1802</v>
      </c>
      <c r="B9" s="264" t="s">
        <v>6</v>
      </c>
      <c r="C9" s="265" t="s">
        <v>7</v>
      </c>
      <c r="D9" s="266">
        <v>41010</v>
      </c>
      <c r="E9" s="265" t="s">
        <v>400</v>
      </c>
      <c r="F9" s="267" t="s">
        <v>407</v>
      </c>
      <c r="G9" s="268" t="s">
        <v>408</v>
      </c>
      <c r="H9" s="269">
        <v>0</v>
      </c>
      <c r="I9" s="269">
        <v>1210534.06</v>
      </c>
      <c r="J9" s="269">
        <v>5932</v>
      </c>
      <c r="K9" s="269">
        <v>0</v>
      </c>
      <c r="L9" s="269">
        <v>0</v>
      </c>
      <c r="M9" s="269">
        <v>0</v>
      </c>
      <c r="N9" s="269">
        <v>15786826.32</v>
      </c>
      <c r="O9" s="269">
        <v>0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69">
        <v>0</v>
      </c>
      <c r="Y9" s="269">
        <v>159133</v>
      </c>
      <c r="Z9" s="269">
        <v>1836931</v>
      </c>
      <c r="AA9" s="269">
        <v>111606</v>
      </c>
      <c r="AB9" s="269">
        <v>91039.86</v>
      </c>
      <c r="AC9" s="269">
        <v>553925.82999999996</v>
      </c>
      <c r="AD9" s="269">
        <v>2445</v>
      </c>
      <c r="AE9" s="269">
        <v>0</v>
      </c>
      <c r="AF9" s="269">
        <v>0</v>
      </c>
      <c r="AG9" s="269">
        <v>71905.5</v>
      </c>
      <c r="AH9" s="269">
        <v>0</v>
      </c>
      <c r="AI9" s="269">
        <v>0</v>
      </c>
      <c r="AJ9" s="269">
        <v>62414</v>
      </c>
      <c r="AK9" s="269">
        <v>0</v>
      </c>
      <c r="AL9" s="269">
        <v>0</v>
      </c>
      <c r="AM9" s="269">
        <v>0</v>
      </c>
      <c r="AN9" s="269">
        <v>0</v>
      </c>
      <c r="AO9" s="269">
        <v>0</v>
      </c>
      <c r="AP9" s="269">
        <v>0</v>
      </c>
      <c r="AQ9" s="269">
        <v>0</v>
      </c>
      <c r="AR9" s="269">
        <v>0</v>
      </c>
      <c r="AS9" s="269">
        <v>0</v>
      </c>
      <c r="AT9" s="269">
        <v>113</v>
      </c>
      <c r="AU9" s="269">
        <v>150431</v>
      </c>
      <c r="AV9" s="269">
        <v>0</v>
      </c>
      <c r="AW9" s="269">
        <v>107946</v>
      </c>
      <c r="AX9" s="269">
        <v>0</v>
      </c>
      <c r="AY9" s="269">
        <v>0</v>
      </c>
      <c r="AZ9" s="269">
        <v>0</v>
      </c>
      <c r="BA9" s="269">
        <v>0</v>
      </c>
      <c r="BB9" s="269">
        <v>93464.75</v>
      </c>
      <c r="BC9" s="269">
        <v>0</v>
      </c>
      <c r="BD9" s="269">
        <v>225242</v>
      </c>
      <c r="BE9" s="269">
        <v>0</v>
      </c>
      <c r="BF9" s="269">
        <v>0</v>
      </c>
      <c r="BG9" s="269">
        <v>389483</v>
      </c>
      <c r="BH9" s="269">
        <v>2204</v>
      </c>
      <c r="BI9" s="269">
        <v>0</v>
      </c>
      <c r="BJ9" s="269">
        <v>0</v>
      </c>
      <c r="BK9" s="269">
        <v>26565</v>
      </c>
      <c r="BL9" s="269">
        <v>0</v>
      </c>
      <c r="BM9" s="269">
        <v>1119100.632</v>
      </c>
      <c r="BN9" s="269">
        <v>532785.06999999995</v>
      </c>
      <c r="BO9" s="269">
        <v>0</v>
      </c>
      <c r="BP9" s="269">
        <v>0</v>
      </c>
      <c r="BQ9" s="269">
        <v>0</v>
      </c>
      <c r="BR9" s="269">
        <v>0</v>
      </c>
      <c r="BS9" s="269">
        <v>0</v>
      </c>
      <c r="BT9" s="269">
        <v>0</v>
      </c>
      <c r="BU9" s="269">
        <v>9299</v>
      </c>
      <c r="BV9" s="269">
        <v>0</v>
      </c>
      <c r="BW9" s="269">
        <v>0</v>
      </c>
      <c r="BX9" s="269">
        <v>19074.25</v>
      </c>
      <c r="BY9" s="269">
        <v>0</v>
      </c>
      <c r="BZ9" s="269">
        <v>0</v>
      </c>
      <c r="CA9" s="269">
        <v>0</v>
      </c>
      <c r="CB9" s="269">
        <v>250</v>
      </c>
      <c r="CC9" s="270">
        <f t="shared" si="0"/>
        <v>22568650.271999996</v>
      </c>
      <c r="CD9" s="148"/>
      <c r="CE9" s="148"/>
      <c r="CF9" s="148"/>
      <c r="CG9" s="148"/>
      <c r="CH9" s="148"/>
      <c r="CI9" s="148"/>
    </row>
    <row r="10" spans="1:87" s="149" customFormat="1">
      <c r="A10" s="201" t="s">
        <v>1802</v>
      </c>
      <c r="B10" s="264" t="s">
        <v>6</v>
      </c>
      <c r="C10" s="265" t="s">
        <v>7</v>
      </c>
      <c r="D10" s="266">
        <v>41010</v>
      </c>
      <c r="E10" s="265" t="s">
        <v>400</v>
      </c>
      <c r="F10" s="267" t="s">
        <v>409</v>
      </c>
      <c r="G10" s="268" t="s">
        <v>410</v>
      </c>
      <c r="H10" s="269">
        <v>1312505</v>
      </c>
      <c r="I10" s="269">
        <v>6221</v>
      </c>
      <c r="J10" s="269">
        <v>3559255</v>
      </c>
      <c r="K10" s="269">
        <v>0</v>
      </c>
      <c r="L10" s="269">
        <v>1821</v>
      </c>
      <c r="M10" s="269">
        <v>183</v>
      </c>
      <c r="N10" s="269">
        <v>4755740.87</v>
      </c>
      <c r="O10" s="269">
        <v>40520.5</v>
      </c>
      <c r="P10" s="269">
        <v>0</v>
      </c>
      <c r="Q10" s="269">
        <v>9010850.6999999993</v>
      </c>
      <c r="R10" s="269">
        <v>0</v>
      </c>
      <c r="S10" s="269">
        <v>24197.5</v>
      </c>
      <c r="T10" s="269">
        <v>0</v>
      </c>
      <c r="U10" s="269">
        <v>469736.5</v>
      </c>
      <c r="V10" s="269">
        <v>180373</v>
      </c>
      <c r="W10" s="269">
        <v>29396.25</v>
      </c>
      <c r="X10" s="269">
        <v>0</v>
      </c>
      <c r="Y10" s="269">
        <v>37084</v>
      </c>
      <c r="Z10" s="269">
        <v>0</v>
      </c>
      <c r="AA10" s="269">
        <v>3500</v>
      </c>
      <c r="AB10" s="269">
        <v>0</v>
      </c>
      <c r="AC10" s="269">
        <v>0</v>
      </c>
      <c r="AD10" s="269">
        <v>60133.5</v>
      </c>
      <c r="AE10" s="269">
        <v>0</v>
      </c>
      <c r="AF10" s="269">
        <v>0</v>
      </c>
      <c r="AG10" s="269">
        <v>1642321.47</v>
      </c>
      <c r="AH10" s="269">
        <v>0</v>
      </c>
      <c r="AI10" s="269">
        <v>0</v>
      </c>
      <c r="AJ10" s="269">
        <v>0</v>
      </c>
      <c r="AK10" s="269">
        <v>0</v>
      </c>
      <c r="AL10" s="269">
        <v>0</v>
      </c>
      <c r="AM10" s="269">
        <v>0</v>
      </c>
      <c r="AN10" s="269">
        <v>0</v>
      </c>
      <c r="AO10" s="269">
        <v>0</v>
      </c>
      <c r="AP10" s="269">
        <v>0</v>
      </c>
      <c r="AQ10" s="269">
        <v>0</v>
      </c>
      <c r="AR10" s="269">
        <v>0</v>
      </c>
      <c r="AS10" s="269">
        <v>0</v>
      </c>
      <c r="AT10" s="269">
        <v>0</v>
      </c>
      <c r="AU10" s="269">
        <v>0</v>
      </c>
      <c r="AV10" s="269">
        <v>0</v>
      </c>
      <c r="AW10" s="269">
        <v>0</v>
      </c>
      <c r="AX10" s="269">
        <v>0</v>
      </c>
      <c r="AY10" s="269">
        <v>0</v>
      </c>
      <c r="AZ10" s="269">
        <v>28349.439999999999</v>
      </c>
      <c r="BA10" s="269">
        <v>0</v>
      </c>
      <c r="BB10" s="269">
        <v>0</v>
      </c>
      <c r="BC10" s="269">
        <v>0</v>
      </c>
      <c r="BD10" s="269">
        <v>0</v>
      </c>
      <c r="BE10" s="269">
        <v>0</v>
      </c>
      <c r="BF10" s="269">
        <v>0</v>
      </c>
      <c r="BG10" s="269">
        <v>0</v>
      </c>
      <c r="BH10" s="269">
        <v>0</v>
      </c>
      <c r="BI10" s="269">
        <v>0</v>
      </c>
      <c r="BJ10" s="269">
        <v>0</v>
      </c>
      <c r="BK10" s="269">
        <v>0</v>
      </c>
      <c r="BL10" s="269">
        <v>0</v>
      </c>
      <c r="BM10" s="269">
        <v>102233.75</v>
      </c>
      <c r="BN10" s="269">
        <v>0</v>
      </c>
      <c r="BO10" s="269">
        <v>0</v>
      </c>
      <c r="BP10" s="269">
        <v>474</v>
      </c>
      <c r="BQ10" s="269">
        <v>1875</v>
      </c>
      <c r="BR10" s="269">
        <v>0</v>
      </c>
      <c r="BS10" s="269">
        <v>295</v>
      </c>
      <c r="BT10" s="269">
        <v>27999</v>
      </c>
      <c r="BU10" s="269">
        <v>38062</v>
      </c>
      <c r="BV10" s="269">
        <v>0</v>
      </c>
      <c r="BW10" s="269">
        <v>0</v>
      </c>
      <c r="BX10" s="269">
        <v>41635.5</v>
      </c>
      <c r="BY10" s="269">
        <v>130458</v>
      </c>
      <c r="BZ10" s="269">
        <v>20672</v>
      </c>
      <c r="CA10" s="269">
        <v>0</v>
      </c>
      <c r="CB10" s="269">
        <v>4944</v>
      </c>
      <c r="CC10" s="270">
        <f t="shared" si="0"/>
        <v>21530836.98</v>
      </c>
      <c r="CD10" s="148"/>
      <c r="CE10" s="148"/>
      <c r="CF10" s="148"/>
      <c r="CG10" s="148"/>
      <c r="CH10" s="148"/>
      <c r="CI10" s="148"/>
    </row>
    <row r="11" spans="1:87" s="149" customFormat="1">
      <c r="A11" s="201" t="s">
        <v>1804</v>
      </c>
      <c r="B11" s="271" t="s">
        <v>6</v>
      </c>
      <c r="C11" s="272" t="s">
        <v>7</v>
      </c>
      <c r="D11" s="273">
        <v>44010</v>
      </c>
      <c r="E11" s="274" t="s">
        <v>411</v>
      </c>
      <c r="F11" s="275" t="s">
        <v>412</v>
      </c>
      <c r="G11" s="276" t="s">
        <v>413</v>
      </c>
      <c r="H11" s="269">
        <v>1686396.85</v>
      </c>
      <c r="I11" s="277">
        <v>7019944.3899999997</v>
      </c>
      <c r="J11" s="277">
        <v>22012385.93</v>
      </c>
      <c r="K11" s="277">
        <v>32206833.460000001</v>
      </c>
      <c r="L11" s="277">
        <v>19203298.050000001</v>
      </c>
      <c r="M11" s="277">
        <v>26601970.870000001</v>
      </c>
      <c r="N11" s="277">
        <v>9569833.4100000001</v>
      </c>
      <c r="O11" s="277">
        <v>0</v>
      </c>
      <c r="P11" s="277">
        <v>12870881.9</v>
      </c>
      <c r="Q11" s="277">
        <v>28234701.219999999</v>
      </c>
      <c r="R11" s="277">
        <v>12942698.77</v>
      </c>
      <c r="S11" s="277">
        <v>0</v>
      </c>
      <c r="T11" s="277">
        <v>0</v>
      </c>
      <c r="U11" s="277">
        <v>7304140.7400000002</v>
      </c>
      <c r="V11" s="277">
        <v>12285109.130000001</v>
      </c>
      <c r="W11" s="277">
        <v>36633936.399999999</v>
      </c>
      <c r="X11" s="277">
        <v>10603016.470000001</v>
      </c>
      <c r="Y11" s="277">
        <v>16512522.109999999</v>
      </c>
      <c r="Z11" s="277">
        <v>70238229.700000003</v>
      </c>
      <c r="AA11" s="277">
        <v>14488649.880000001</v>
      </c>
      <c r="AB11" s="277">
        <v>12091889.77</v>
      </c>
      <c r="AC11" s="277">
        <v>4481956.76</v>
      </c>
      <c r="AD11" s="277">
        <v>18292025.329999998</v>
      </c>
      <c r="AE11" s="277">
        <v>20201303.82</v>
      </c>
      <c r="AF11" s="277">
        <v>10387953.4</v>
      </c>
      <c r="AG11" s="277">
        <v>14464303.130000001</v>
      </c>
      <c r="AH11" s="277">
        <v>16912266.670000002</v>
      </c>
      <c r="AI11" s="277">
        <v>0</v>
      </c>
      <c r="AJ11" s="277">
        <v>16762761.17</v>
      </c>
      <c r="AK11" s="277">
        <v>9213403.6699999999</v>
      </c>
      <c r="AL11" s="277">
        <v>12804680.77</v>
      </c>
      <c r="AM11" s="277">
        <v>11396930.880000001</v>
      </c>
      <c r="AN11" s="277">
        <v>23283818.539999999</v>
      </c>
      <c r="AO11" s="277">
        <v>7068521.5599999996</v>
      </c>
      <c r="AP11" s="277">
        <v>12069176.09</v>
      </c>
      <c r="AQ11" s="277">
        <v>20985697.760000002</v>
      </c>
      <c r="AR11" s="277">
        <v>8532207.8300000001</v>
      </c>
      <c r="AS11" s="277">
        <v>6725437.1399999997</v>
      </c>
      <c r="AT11" s="277">
        <v>8341102.29</v>
      </c>
      <c r="AU11" s="277">
        <v>2524950.39</v>
      </c>
      <c r="AV11" s="277">
        <v>11419057.1</v>
      </c>
      <c r="AW11" s="277">
        <v>21933602.899999999</v>
      </c>
      <c r="AX11" s="277">
        <v>14112960.789999999</v>
      </c>
      <c r="AY11" s="277">
        <v>10556514.970000001</v>
      </c>
      <c r="AZ11" s="277">
        <v>8973133.5</v>
      </c>
      <c r="BA11" s="277">
        <v>10349928.08</v>
      </c>
      <c r="BB11" s="277">
        <v>0</v>
      </c>
      <c r="BC11" s="277">
        <v>11258207.630000001</v>
      </c>
      <c r="BD11" s="277">
        <v>16594266.27</v>
      </c>
      <c r="BE11" s="277">
        <v>13675642.859999999</v>
      </c>
      <c r="BF11" s="277">
        <v>18394434.550000001</v>
      </c>
      <c r="BG11" s="277">
        <v>9507584.8900000006</v>
      </c>
      <c r="BH11" s="277">
        <v>11068731.91</v>
      </c>
      <c r="BI11" s="277">
        <v>22260837.079999998</v>
      </c>
      <c r="BJ11" s="277">
        <v>10341209.98</v>
      </c>
      <c r="BK11" s="277">
        <v>12112604.83</v>
      </c>
      <c r="BL11" s="277">
        <v>5236826.5199999996</v>
      </c>
      <c r="BM11" s="277">
        <v>0</v>
      </c>
      <c r="BN11" s="277">
        <v>15165368.449999999</v>
      </c>
      <c r="BO11" s="277">
        <v>17088481.149999999</v>
      </c>
      <c r="BP11" s="277">
        <v>15708727.27</v>
      </c>
      <c r="BQ11" s="277">
        <v>4439077.97</v>
      </c>
      <c r="BR11" s="277">
        <v>25668472.609999999</v>
      </c>
      <c r="BS11" s="277">
        <v>17316032.43</v>
      </c>
      <c r="BT11" s="277">
        <v>2033675.74</v>
      </c>
      <c r="BU11" s="277">
        <v>10685500.689999999</v>
      </c>
      <c r="BV11" s="277">
        <v>0</v>
      </c>
      <c r="BW11" s="277">
        <v>21386430.73</v>
      </c>
      <c r="BX11" s="277">
        <v>15984022.09</v>
      </c>
      <c r="BY11" s="277">
        <v>2324692.87</v>
      </c>
      <c r="BZ11" s="277">
        <v>15393790.51</v>
      </c>
      <c r="CA11" s="277">
        <v>9305040.4000000004</v>
      </c>
      <c r="CB11" s="277">
        <v>0</v>
      </c>
      <c r="CC11" s="270">
        <f t="shared" si="0"/>
        <v>957249793.0200001</v>
      </c>
      <c r="CD11" s="148"/>
      <c r="CE11" s="148"/>
      <c r="CF11" s="148"/>
      <c r="CG11" s="148"/>
      <c r="CH11" s="148"/>
      <c r="CI11" s="148"/>
    </row>
    <row r="12" spans="1:87" s="149" customFormat="1">
      <c r="A12" s="201" t="s">
        <v>1804</v>
      </c>
      <c r="B12" s="264" t="s">
        <v>6</v>
      </c>
      <c r="C12" s="265" t="s">
        <v>7</v>
      </c>
      <c r="D12" s="266">
        <v>43010</v>
      </c>
      <c r="E12" s="265" t="s">
        <v>414</v>
      </c>
      <c r="F12" s="267" t="s">
        <v>415</v>
      </c>
      <c r="G12" s="268" t="s">
        <v>416</v>
      </c>
      <c r="H12" s="269">
        <v>0</v>
      </c>
      <c r="I12" s="269">
        <v>0</v>
      </c>
      <c r="J12" s="269">
        <v>0</v>
      </c>
      <c r="K12" s="269">
        <v>0</v>
      </c>
      <c r="L12" s="269">
        <v>0</v>
      </c>
      <c r="M12" s="269">
        <v>0</v>
      </c>
      <c r="N12" s="269">
        <v>288046.77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69">
        <v>0</v>
      </c>
      <c r="X12" s="269">
        <v>9205090.2899999991</v>
      </c>
      <c r="Y12" s="269">
        <v>0</v>
      </c>
      <c r="Z12" s="269">
        <v>0</v>
      </c>
      <c r="AA12" s="269">
        <v>0</v>
      </c>
      <c r="AB12" s="269">
        <v>0</v>
      </c>
      <c r="AC12" s="269">
        <v>0</v>
      </c>
      <c r="AD12" s="269">
        <v>4998.67</v>
      </c>
      <c r="AE12" s="269">
        <v>4998.67</v>
      </c>
      <c r="AF12" s="269">
        <v>0</v>
      </c>
      <c r="AG12" s="269">
        <v>0</v>
      </c>
      <c r="AH12" s="269">
        <v>505832.6</v>
      </c>
      <c r="AI12" s="269">
        <v>0</v>
      </c>
      <c r="AJ12" s="269">
        <v>0</v>
      </c>
      <c r="AK12" s="269">
        <v>0</v>
      </c>
      <c r="AL12" s="269">
        <v>0</v>
      </c>
      <c r="AM12" s="269">
        <v>0</v>
      </c>
      <c r="AN12" s="269">
        <v>0</v>
      </c>
      <c r="AO12" s="269">
        <v>0</v>
      </c>
      <c r="AP12" s="269">
        <v>0</v>
      </c>
      <c r="AQ12" s="269">
        <v>0</v>
      </c>
      <c r="AR12" s="269">
        <v>0</v>
      </c>
      <c r="AS12" s="269">
        <v>0</v>
      </c>
      <c r="AT12" s="269">
        <v>0</v>
      </c>
      <c r="AU12" s="269">
        <v>226800</v>
      </c>
      <c r="AV12" s="269">
        <v>962748.16</v>
      </c>
      <c r="AW12" s="269">
        <v>0</v>
      </c>
      <c r="AX12" s="269">
        <v>0</v>
      </c>
      <c r="AY12" s="269">
        <v>0</v>
      </c>
      <c r="AZ12" s="269">
        <v>0</v>
      </c>
      <c r="BA12" s="269">
        <v>0</v>
      </c>
      <c r="BB12" s="269">
        <v>0</v>
      </c>
      <c r="BC12" s="269">
        <v>0</v>
      </c>
      <c r="BD12" s="269">
        <v>0</v>
      </c>
      <c r="BE12" s="269">
        <v>0</v>
      </c>
      <c r="BF12" s="269">
        <v>0</v>
      </c>
      <c r="BG12" s="269">
        <v>0</v>
      </c>
      <c r="BH12" s="269">
        <v>0</v>
      </c>
      <c r="BI12" s="269">
        <v>0</v>
      </c>
      <c r="BJ12" s="269">
        <v>0</v>
      </c>
      <c r="BK12" s="269">
        <v>0</v>
      </c>
      <c r="BL12" s="269">
        <v>0</v>
      </c>
      <c r="BM12" s="269">
        <v>0</v>
      </c>
      <c r="BN12" s="269">
        <v>0</v>
      </c>
      <c r="BO12" s="269">
        <v>0</v>
      </c>
      <c r="BP12" s="269">
        <v>0</v>
      </c>
      <c r="BQ12" s="269">
        <v>0</v>
      </c>
      <c r="BR12" s="269">
        <v>0</v>
      </c>
      <c r="BS12" s="269">
        <v>218354.67</v>
      </c>
      <c r="BT12" s="269">
        <v>0</v>
      </c>
      <c r="BU12" s="269">
        <v>0</v>
      </c>
      <c r="BV12" s="269">
        <v>0</v>
      </c>
      <c r="BW12" s="269">
        <v>0</v>
      </c>
      <c r="BX12" s="269">
        <v>0</v>
      </c>
      <c r="BY12" s="269">
        <v>0</v>
      </c>
      <c r="BZ12" s="269">
        <v>0</v>
      </c>
      <c r="CA12" s="269">
        <v>0</v>
      </c>
      <c r="CB12" s="269">
        <v>2500</v>
      </c>
      <c r="CC12" s="270">
        <f t="shared" si="0"/>
        <v>11419369.829999998</v>
      </c>
      <c r="CD12" s="148"/>
      <c r="CE12" s="148"/>
      <c r="CF12" s="148"/>
      <c r="CG12" s="148"/>
      <c r="CH12" s="148"/>
      <c r="CI12" s="148"/>
    </row>
    <row r="13" spans="1:87" s="149" customFormat="1">
      <c r="A13" s="201" t="s">
        <v>1804</v>
      </c>
      <c r="B13" s="264" t="s">
        <v>6</v>
      </c>
      <c r="C13" s="265" t="s">
        <v>7</v>
      </c>
      <c r="D13" s="266">
        <v>41010</v>
      </c>
      <c r="E13" s="265" t="s">
        <v>400</v>
      </c>
      <c r="F13" s="267" t="s">
        <v>417</v>
      </c>
      <c r="G13" s="268" t="s">
        <v>418</v>
      </c>
      <c r="H13" s="269">
        <v>73414268.829999998</v>
      </c>
      <c r="I13" s="269">
        <v>35169878.200000003</v>
      </c>
      <c r="J13" s="269">
        <v>25679402.600000001</v>
      </c>
      <c r="K13" s="269">
        <v>21593570.289999999</v>
      </c>
      <c r="L13" s="269">
        <v>23343395.66</v>
      </c>
      <c r="M13" s="269">
        <v>3917179.05</v>
      </c>
      <c r="N13" s="269">
        <v>34508547.140000001</v>
      </c>
      <c r="O13" s="269">
        <v>22693591.18</v>
      </c>
      <c r="P13" s="269">
        <v>5931856.0300000003</v>
      </c>
      <c r="Q13" s="269">
        <v>48851966.219999999</v>
      </c>
      <c r="R13" s="269">
        <v>3674631.65</v>
      </c>
      <c r="S13" s="269">
        <v>25286825.109999999</v>
      </c>
      <c r="T13" s="269">
        <v>32547573.239999998</v>
      </c>
      <c r="U13" s="269">
        <v>33790504.229999997</v>
      </c>
      <c r="V13" s="269">
        <v>3432723.68</v>
      </c>
      <c r="W13" s="269">
        <v>31277095.91</v>
      </c>
      <c r="X13" s="269">
        <v>6579852.5999999996</v>
      </c>
      <c r="Y13" s="269">
        <v>2311026.3199999998</v>
      </c>
      <c r="Z13" s="269">
        <v>29582667.859999999</v>
      </c>
      <c r="AA13" s="269">
        <v>6979844.3700000001</v>
      </c>
      <c r="AB13" s="269">
        <v>9514516.7599999998</v>
      </c>
      <c r="AC13" s="269">
        <v>18844043.59</v>
      </c>
      <c r="AD13" s="269">
        <v>6963887.1299999999</v>
      </c>
      <c r="AE13" s="269">
        <v>11223004.189999999</v>
      </c>
      <c r="AF13" s="269">
        <v>6327687.79</v>
      </c>
      <c r="AG13" s="269">
        <v>2361177.34</v>
      </c>
      <c r="AH13" s="269">
        <v>8392614.6899999995</v>
      </c>
      <c r="AI13" s="269">
        <v>0</v>
      </c>
      <c r="AJ13" s="269">
        <v>11111837.52</v>
      </c>
      <c r="AK13" s="269">
        <v>6378049.1600000001</v>
      </c>
      <c r="AL13" s="269">
        <v>5387588.79</v>
      </c>
      <c r="AM13" s="269">
        <v>4132049.72</v>
      </c>
      <c r="AN13" s="269">
        <v>8773146.7599999998</v>
      </c>
      <c r="AO13" s="269">
        <v>5852170.6299999999</v>
      </c>
      <c r="AP13" s="269">
        <v>6335601.1900000004</v>
      </c>
      <c r="AQ13" s="269">
        <v>11596947.41</v>
      </c>
      <c r="AR13" s="269">
        <v>8403151.4600000009</v>
      </c>
      <c r="AS13" s="269">
        <v>5147966.33</v>
      </c>
      <c r="AT13" s="269">
        <v>5359805.24</v>
      </c>
      <c r="AU13" s="269">
        <v>15520180.26</v>
      </c>
      <c r="AV13" s="269">
        <v>2994413.05</v>
      </c>
      <c r="AW13" s="269">
        <v>8633453.9700000007</v>
      </c>
      <c r="AX13" s="269">
        <v>5770834.5</v>
      </c>
      <c r="AY13" s="269">
        <v>5211346.63</v>
      </c>
      <c r="AZ13" s="269">
        <v>2126115.77</v>
      </c>
      <c r="BA13" s="269">
        <v>3269817.8</v>
      </c>
      <c r="BB13" s="269">
        <v>26797841.530000001</v>
      </c>
      <c r="BC13" s="269">
        <v>7288305.0499999998</v>
      </c>
      <c r="BD13" s="269">
        <v>6118830.5999999996</v>
      </c>
      <c r="BE13" s="269">
        <v>16535143.98</v>
      </c>
      <c r="BF13" s="269">
        <v>10984058.77</v>
      </c>
      <c r="BG13" s="269">
        <v>9369078.1799999997</v>
      </c>
      <c r="BH13" s="269">
        <v>8448438.3100000005</v>
      </c>
      <c r="BI13" s="269">
        <v>13345483.76</v>
      </c>
      <c r="BJ13" s="269">
        <v>4534860.01</v>
      </c>
      <c r="BK13" s="269">
        <v>4163367.74</v>
      </c>
      <c r="BL13" s="269">
        <v>2990000.72</v>
      </c>
      <c r="BM13" s="269">
        <v>7513852.7199999997</v>
      </c>
      <c r="BN13" s="269">
        <v>24679881.41</v>
      </c>
      <c r="BO13" s="269">
        <v>8223394.8300000001</v>
      </c>
      <c r="BP13" s="269">
        <v>5842444.2699999996</v>
      </c>
      <c r="BQ13" s="269">
        <v>27859697.989999998</v>
      </c>
      <c r="BR13" s="269">
        <v>10577955.24</v>
      </c>
      <c r="BS13" s="269">
        <v>4631015.0999999996</v>
      </c>
      <c r="BT13" s="269">
        <v>14123356.5</v>
      </c>
      <c r="BU13" s="269">
        <v>2214682.12</v>
      </c>
      <c r="BV13" s="269">
        <v>5922788.25</v>
      </c>
      <c r="BW13" s="269">
        <v>9455998.0700000003</v>
      </c>
      <c r="BX13" s="269">
        <v>7744189.9500000002</v>
      </c>
      <c r="BY13" s="269">
        <v>6706092.4400000004</v>
      </c>
      <c r="BZ13" s="269">
        <v>10060866.310000001</v>
      </c>
      <c r="CA13" s="269">
        <v>6066169.6500000004</v>
      </c>
      <c r="CB13" s="269">
        <v>3483860.82</v>
      </c>
      <c r="CC13" s="270">
        <f t="shared" si="0"/>
        <v>921879462.17000008</v>
      </c>
      <c r="CD13" s="148"/>
      <c r="CE13" s="148"/>
      <c r="CF13" s="148"/>
      <c r="CG13" s="148"/>
      <c r="CH13" s="148"/>
      <c r="CI13" s="148"/>
    </row>
    <row r="14" spans="1:87" s="149" customFormat="1">
      <c r="A14" s="201" t="s">
        <v>1804</v>
      </c>
      <c r="B14" s="264" t="s">
        <v>6</v>
      </c>
      <c r="C14" s="265" t="s">
        <v>7</v>
      </c>
      <c r="D14" s="266">
        <v>43010</v>
      </c>
      <c r="E14" s="265" t="s">
        <v>414</v>
      </c>
      <c r="F14" s="267" t="s">
        <v>419</v>
      </c>
      <c r="G14" s="268" t="s">
        <v>420</v>
      </c>
      <c r="H14" s="269">
        <v>8399380.0500000007</v>
      </c>
      <c r="I14" s="269">
        <v>2287896.9300000002</v>
      </c>
      <c r="J14" s="269">
        <v>1083921.1200000001</v>
      </c>
      <c r="K14" s="269">
        <v>630822.86</v>
      </c>
      <c r="L14" s="269">
        <v>624576.91</v>
      </c>
      <c r="M14" s="269">
        <v>0</v>
      </c>
      <c r="N14" s="269">
        <v>13889721.470000001</v>
      </c>
      <c r="O14" s="269">
        <v>1529243.18</v>
      </c>
      <c r="P14" s="269">
        <v>159007.59</v>
      </c>
      <c r="Q14" s="269">
        <v>26244999.809999999</v>
      </c>
      <c r="R14" s="269">
        <v>532779.44999999995</v>
      </c>
      <c r="S14" s="269">
        <v>577142.71</v>
      </c>
      <c r="T14" s="269">
        <v>6023537.8600000003</v>
      </c>
      <c r="U14" s="269">
        <v>1274594.82</v>
      </c>
      <c r="V14" s="269">
        <v>60297.83</v>
      </c>
      <c r="W14" s="269">
        <v>652239.14</v>
      </c>
      <c r="X14" s="269">
        <v>556810.02</v>
      </c>
      <c r="Y14" s="269">
        <v>33248</v>
      </c>
      <c r="Z14" s="269">
        <v>8509898.4900000002</v>
      </c>
      <c r="AA14" s="269">
        <v>660784.69999999995</v>
      </c>
      <c r="AB14" s="269">
        <v>678302.88</v>
      </c>
      <c r="AC14" s="269">
        <v>4267440.33</v>
      </c>
      <c r="AD14" s="269">
        <v>512347.88</v>
      </c>
      <c r="AE14" s="269">
        <v>1146186.5900000001</v>
      </c>
      <c r="AF14" s="269">
        <v>436895.88</v>
      </c>
      <c r="AG14" s="269">
        <v>484195.54</v>
      </c>
      <c r="AH14" s="269">
        <v>591466.35</v>
      </c>
      <c r="AI14" s="269">
        <v>11571250.949999999</v>
      </c>
      <c r="AJ14" s="269">
        <v>804033.04</v>
      </c>
      <c r="AK14" s="269">
        <v>303469.57</v>
      </c>
      <c r="AL14" s="269">
        <v>190902.37</v>
      </c>
      <c r="AM14" s="269">
        <v>256429.3</v>
      </c>
      <c r="AN14" s="269">
        <v>497081.37</v>
      </c>
      <c r="AO14" s="269">
        <v>403543.43</v>
      </c>
      <c r="AP14" s="269">
        <v>444897.73</v>
      </c>
      <c r="AQ14" s="269">
        <v>500414.09</v>
      </c>
      <c r="AR14" s="269">
        <v>133957</v>
      </c>
      <c r="AS14" s="269">
        <v>388368.68</v>
      </c>
      <c r="AT14" s="269">
        <v>253179.26</v>
      </c>
      <c r="AU14" s="269">
        <v>1636436.18</v>
      </c>
      <c r="AV14" s="269">
        <v>301688.25</v>
      </c>
      <c r="AW14" s="269">
        <v>508517.79</v>
      </c>
      <c r="AX14" s="269">
        <v>539516.63</v>
      </c>
      <c r="AY14" s="269">
        <v>294258.21000000002</v>
      </c>
      <c r="AZ14" s="269">
        <v>34273.050000000003</v>
      </c>
      <c r="BA14" s="269">
        <v>286967.81</v>
      </c>
      <c r="BB14" s="269">
        <v>14819504.369999999</v>
      </c>
      <c r="BC14" s="269">
        <v>475350.31</v>
      </c>
      <c r="BD14" s="269">
        <v>370056.25</v>
      </c>
      <c r="BE14" s="269">
        <v>734131.55</v>
      </c>
      <c r="BF14" s="269">
        <v>704298.66</v>
      </c>
      <c r="BG14" s="269">
        <v>2175346.58</v>
      </c>
      <c r="BH14" s="269">
        <v>1584287.56</v>
      </c>
      <c r="BI14" s="269">
        <v>517156</v>
      </c>
      <c r="BJ14" s="269">
        <v>431126.21</v>
      </c>
      <c r="BK14" s="269">
        <v>227705.96</v>
      </c>
      <c r="BL14" s="269">
        <v>62053.66</v>
      </c>
      <c r="BM14" s="269">
        <v>6524190.8899999997</v>
      </c>
      <c r="BN14" s="269">
        <v>1132941.51</v>
      </c>
      <c r="BO14" s="269">
        <v>401701.09</v>
      </c>
      <c r="BP14" s="269">
        <v>257749.35</v>
      </c>
      <c r="BQ14" s="269">
        <v>0</v>
      </c>
      <c r="BR14" s="269">
        <v>418869.5</v>
      </c>
      <c r="BS14" s="269">
        <v>61361</v>
      </c>
      <c r="BT14" s="269">
        <v>3579352.18</v>
      </c>
      <c r="BU14" s="269">
        <v>336937.85</v>
      </c>
      <c r="BV14" s="269">
        <v>319312.8</v>
      </c>
      <c r="BW14" s="269">
        <v>532736.78</v>
      </c>
      <c r="BX14" s="269">
        <v>787392.99</v>
      </c>
      <c r="BY14" s="269">
        <v>2563169.59</v>
      </c>
      <c r="BZ14" s="269">
        <v>436373.13</v>
      </c>
      <c r="CA14" s="269">
        <v>238656.61</v>
      </c>
      <c r="CB14" s="269">
        <v>5000</v>
      </c>
      <c r="CC14" s="270">
        <f t="shared" si="0"/>
        <v>140893685.48000005</v>
      </c>
      <c r="CD14" s="148"/>
      <c r="CE14" s="148"/>
      <c r="CF14" s="148"/>
      <c r="CG14" s="148"/>
      <c r="CH14" s="148"/>
      <c r="CI14" s="148"/>
    </row>
    <row r="15" spans="1:87" s="149" customFormat="1">
      <c r="A15" s="201" t="s">
        <v>1804</v>
      </c>
      <c r="B15" s="264" t="s">
        <v>6</v>
      </c>
      <c r="C15" s="265" t="s">
        <v>7</v>
      </c>
      <c r="D15" s="266">
        <v>43010</v>
      </c>
      <c r="E15" s="265" t="s">
        <v>414</v>
      </c>
      <c r="F15" s="267" t="s">
        <v>421</v>
      </c>
      <c r="G15" s="268" t="s">
        <v>422</v>
      </c>
      <c r="H15" s="269">
        <v>2645250</v>
      </c>
      <c r="I15" s="269">
        <v>594450</v>
      </c>
      <c r="J15" s="269">
        <v>2065238.56</v>
      </c>
      <c r="K15" s="269">
        <v>4598297.87</v>
      </c>
      <c r="L15" s="269">
        <v>2189473.0499999998</v>
      </c>
      <c r="M15" s="269">
        <v>2568577.81</v>
      </c>
      <c r="N15" s="269">
        <v>638495.84</v>
      </c>
      <c r="O15" s="269">
        <v>193080</v>
      </c>
      <c r="P15" s="269">
        <v>114104.63</v>
      </c>
      <c r="Q15" s="269">
        <v>7211576.1699999999</v>
      </c>
      <c r="R15" s="269">
        <v>85810</v>
      </c>
      <c r="S15" s="269">
        <v>4161457.77</v>
      </c>
      <c r="T15" s="269">
        <v>6223291.6100000003</v>
      </c>
      <c r="U15" s="269">
        <v>2050698</v>
      </c>
      <c r="V15" s="269">
        <v>8600</v>
      </c>
      <c r="W15" s="269">
        <v>237060</v>
      </c>
      <c r="X15" s="269">
        <v>205764.15</v>
      </c>
      <c r="Y15" s="269">
        <v>92590</v>
      </c>
      <c r="Z15" s="269">
        <v>3020142.67</v>
      </c>
      <c r="AA15" s="269">
        <v>5464069.4299999997</v>
      </c>
      <c r="AB15" s="269">
        <v>7386746.21</v>
      </c>
      <c r="AC15" s="269">
        <v>842800</v>
      </c>
      <c r="AD15" s="269">
        <v>469323.13</v>
      </c>
      <c r="AE15" s="269">
        <v>7709889.1799999997</v>
      </c>
      <c r="AF15" s="269">
        <v>4388800.8899999997</v>
      </c>
      <c r="AG15" s="269">
        <v>97298.67</v>
      </c>
      <c r="AH15" s="269">
        <v>32010</v>
      </c>
      <c r="AI15" s="269">
        <v>6147549.2300000004</v>
      </c>
      <c r="AJ15" s="269">
        <v>5114714.33</v>
      </c>
      <c r="AK15" s="269">
        <v>110400</v>
      </c>
      <c r="AL15" s="269">
        <v>66560</v>
      </c>
      <c r="AM15" s="269">
        <v>1694794.11</v>
      </c>
      <c r="AN15" s="269">
        <v>249830.42</v>
      </c>
      <c r="AO15" s="269">
        <v>315512.19</v>
      </c>
      <c r="AP15" s="269">
        <v>2333737.71</v>
      </c>
      <c r="AQ15" s="269">
        <v>834314.56</v>
      </c>
      <c r="AR15" s="269">
        <v>563641.42000000004</v>
      </c>
      <c r="AS15" s="269">
        <v>537850</v>
      </c>
      <c r="AT15" s="269">
        <v>933128.83</v>
      </c>
      <c r="AU15" s="269">
        <v>14334327.060000001</v>
      </c>
      <c r="AV15" s="269">
        <v>0</v>
      </c>
      <c r="AW15" s="269">
        <v>2051100.35</v>
      </c>
      <c r="AX15" s="269">
        <v>2322486.15</v>
      </c>
      <c r="AY15" s="269">
        <v>1193692.17</v>
      </c>
      <c r="AZ15" s="269">
        <v>33105.480000000003</v>
      </c>
      <c r="BA15" s="269">
        <v>567756.52</v>
      </c>
      <c r="BB15" s="269">
        <v>1182102</v>
      </c>
      <c r="BC15" s="269">
        <v>159450.04999999999</v>
      </c>
      <c r="BD15" s="269">
        <v>102500</v>
      </c>
      <c r="BE15" s="269">
        <v>771818.39</v>
      </c>
      <c r="BF15" s="269">
        <v>4591396.34</v>
      </c>
      <c r="BG15" s="269">
        <v>2805806.88</v>
      </c>
      <c r="BH15" s="269">
        <v>5131916.5399000002</v>
      </c>
      <c r="BI15" s="269">
        <v>1633025.75</v>
      </c>
      <c r="BJ15" s="269">
        <v>3922676.22</v>
      </c>
      <c r="BK15" s="269">
        <v>332603.8</v>
      </c>
      <c r="BL15" s="269">
        <v>8700</v>
      </c>
      <c r="BM15" s="269">
        <v>274090</v>
      </c>
      <c r="BN15" s="269">
        <v>512340</v>
      </c>
      <c r="BO15" s="269">
        <v>117740</v>
      </c>
      <c r="BP15" s="269">
        <v>458476.28</v>
      </c>
      <c r="BQ15" s="269">
        <v>22500</v>
      </c>
      <c r="BR15" s="269">
        <v>180519.83</v>
      </c>
      <c r="BS15" s="269">
        <v>549348.43999999994</v>
      </c>
      <c r="BT15" s="269">
        <v>14236444.84</v>
      </c>
      <c r="BU15" s="269">
        <v>1624182.77</v>
      </c>
      <c r="BV15" s="269">
        <v>287700</v>
      </c>
      <c r="BW15" s="269">
        <v>464170</v>
      </c>
      <c r="BX15" s="269">
        <v>2760064.32</v>
      </c>
      <c r="BY15" s="269">
        <v>567400</v>
      </c>
      <c r="BZ15" s="269">
        <v>1105194.3600000001</v>
      </c>
      <c r="CA15" s="269">
        <v>306050</v>
      </c>
      <c r="CB15" s="269">
        <v>67000</v>
      </c>
      <c r="CC15" s="270">
        <f t="shared" si="0"/>
        <v>148874612.9799</v>
      </c>
      <c r="CD15" s="148"/>
      <c r="CE15" s="148"/>
      <c r="CF15" s="148"/>
      <c r="CG15" s="148"/>
      <c r="CH15" s="148"/>
      <c r="CI15" s="148"/>
    </row>
    <row r="16" spans="1:87" s="149" customFormat="1">
      <c r="A16" s="201" t="s">
        <v>1804</v>
      </c>
      <c r="B16" s="264" t="s">
        <v>6</v>
      </c>
      <c r="C16" s="265" t="s">
        <v>7</v>
      </c>
      <c r="D16" s="266">
        <v>43010</v>
      </c>
      <c r="E16" s="265" t="s">
        <v>414</v>
      </c>
      <c r="F16" s="267" t="s">
        <v>423</v>
      </c>
      <c r="G16" s="268" t="s">
        <v>424</v>
      </c>
      <c r="H16" s="269">
        <v>10908726.43</v>
      </c>
      <c r="I16" s="269">
        <v>1768774.21</v>
      </c>
      <c r="J16" s="269">
        <v>1765576.3</v>
      </c>
      <c r="K16" s="269">
        <v>1050283.73</v>
      </c>
      <c r="L16" s="269">
        <v>1242102.1499999999</v>
      </c>
      <c r="M16" s="269">
        <v>700455.31</v>
      </c>
      <c r="N16" s="269">
        <v>3523630.19</v>
      </c>
      <c r="O16" s="269">
        <v>1588827.69</v>
      </c>
      <c r="P16" s="269">
        <v>484596.33</v>
      </c>
      <c r="Q16" s="269">
        <v>48150</v>
      </c>
      <c r="R16" s="269">
        <v>557695</v>
      </c>
      <c r="S16" s="269">
        <v>110000</v>
      </c>
      <c r="T16" s="269">
        <v>212100</v>
      </c>
      <c r="U16" s="269">
        <v>181718.75</v>
      </c>
      <c r="V16" s="269">
        <v>264015.92</v>
      </c>
      <c r="W16" s="269">
        <v>130599</v>
      </c>
      <c r="X16" s="269">
        <v>90000</v>
      </c>
      <c r="Y16" s="269">
        <v>521193.1</v>
      </c>
      <c r="Z16" s="269">
        <v>4695409.63</v>
      </c>
      <c r="AA16" s="269">
        <v>1125634.99</v>
      </c>
      <c r="AB16" s="269">
        <v>1333461.02</v>
      </c>
      <c r="AC16" s="269">
        <v>290000</v>
      </c>
      <c r="AD16" s="269">
        <v>1140765.77</v>
      </c>
      <c r="AE16" s="269">
        <v>1918013.98</v>
      </c>
      <c r="AF16" s="269">
        <v>284492</v>
      </c>
      <c r="AG16" s="269">
        <v>437078.74</v>
      </c>
      <c r="AH16" s="269">
        <v>825691.57</v>
      </c>
      <c r="AI16" s="269">
        <v>5528589.3300000001</v>
      </c>
      <c r="AJ16" s="269">
        <v>1172457.5</v>
      </c>
      <c r="AK16" s="269">
        <v>425058.7</v>
      </c>
      <c r="AL16" s="269">
        <v>338850</v>
      </c>
      <c r="AM16" s="269">
        <v>624453</v>
      </c>
      <c r="AN16" s="269">
        <v>520950</v>
      </c>
      <c r="AO16" s="269">
        <v>1115567.54</v>
      </c>
      <c r="AP16" s="269">
        <v>203580</v>
      </c>
      <c r="AQ16" s="269">
        <v>464700</v>
      </c>
      <c r="AR16" s="269">
        <v>697894.41</v>
      </c>
      <c r="AS16" s="269">
        <v>343200</v>
      </c>
      <c r="AT16" s="269">
        <v>787259.98</v>
      </c>
      <c r="AU16" s="269">
        <v>930620</v>
      </c>
      <c r="AV16" s="269">
        <v>2072371.85</v>
      </c>
      <c r="AW16" s="269">
        <v>749563.58</v>
      </c>
      <c r="AX16" s="269">
        <v>308900</v>
      </c>
      <c r="AY16" s="269">
        <v>541515.43000000005</v>
      </c>
      <c r="AZ16" s="269">
        <v>211227.37</v>
      </c>
      <c r="BA16" s="269">
        <v>437093.13</v>
      </c>
      <c r="BB16" s="269">
        <v>1384905</v>
      </c>
      <c r="BC16" s="269">
        <v>414270</v>
      </c>
      <c r="BD16" s="269">
        <v>499156</v>
      </c>
      <c r="BE16" s="269">
        <v>1042107.61</v>
      </c>
      <c r="BF16" s="269">
        <v>1251051.05</v>
      </c>
      <c r="BG16" s="269">
        <v>786056.16</v>
      </c>
      <c r="BH16" s="269">
        <v>1430643.99</v>
      </c>
      <c r="BI16" s="269">
        <v>1239143.8400000001</v>
      </c>
      <c r="BJ16" s="269">
        <v>279300</v>
      </c>
      <c r="BK16" s="269">
        <v>257166.61</v>
      </c>
      <c r="BL16" s="269">
        <v>277069.2</v>
      </c>
      <c r="BM16" s="269">
        <v>2258547.39</v>
      </c>
      <c r="BN16" s="269">
        <v>2077081.29</v>
      </c>
      <c r="BO16" s="269">
        <v>438980</v>
      </c>
      <c r="BP16" s="269">
        <v>60000</v>
      </c>
      <c r="BQ16" s="269">
        <v>512475.13</v>
      </c>
      <c r="BR16" s="269">
        <v>497791.36</v>
      </c>
      <c r="BS16" s="269">
        <v>118900</v>
      </c>
      <c r="BT16" s="269">
        <v>2270174.33</v>
      </c>
      <c r="BU16" s="269">
        <v>473230</v>
      </c>
      <c r="BV16" s="269">
        <v>112100</v>
      </c>
      <c r="BW16" s="269">
        <v>167800</v>
      </c>
      <c r="BX16" s="269">
        <v>1746720</v>
      </c>
      <c r="BY16" s="269">
        <v>674162</v>
      </c>
      <c r="BZ16" s="269">
        <v>1043383.01</v>
      </c>
      <c r="CA16" s="269">
        <v>1629693.09</v>
      </c>
      <c r="CB16" s="269">
        <v>792169.9</v>
      </c>
      <c r="CC16" s="270">
        <f t="shared" si="0"/>
        <v>78406920.590000004</v>
      </c>
      <c r="CD16" s="148"/>
      <c r="CE16" s="148"/>
      <c r="CF16" s="148"/>
      <c r="CG16" s="148"/>
      <c r="CH16" s="148"/>
      <c r="CI16" s="148"/>
    </row>
    <row r="17" spans="1:87" s="149" customFormat="1">
      <c r="A17" s="201" t="s">
        <v>1804</v>
      </c>
      <c r="B17" s="264" t="s">
        <v>6</v>
      </c>
      <c r="C17" s="265" t="s">
        <v>7</v>
      </c>
      <c r="D17" s="266">
        <v>44010</v>
      </c>
      <c r="E17" s="150" t="s">
        <v>411</v>
      </c>
      <c r="F17" s="267" t="s">
        <v>425</v>
      </c>
      <c r="G17" s="268" t="s">
        <v>426</v>
      </c>
      <c r="H17" s="269">
        <v>-28094228.510000002</v>
      </c>
      <c r="I17" s="269">
        <v>0</v>
      </c>
      <c r="J17" s="269">
        <v>0</v>
      </c>
      <c r="K17" s="269">
        <v>0</v>
      </c>
      <c r="L17" s="269">
        <v>-6265</v>
      </c>
      <c r="M17" s="269">
        <v>0</v>
      </c>
      <c r="N17" s="269">
        <v>0</v>
      </c>
      <c r="O17" s="269">
        <v>-3978844.99</v>
      </c>
      <c r="P17" s="269">
        <v>0</v>
      </c>
      <c r="Q17" s="269">
        <v>0</v>
      </c>
      <c r="R17" s="269">
        <v>0</v>
      </c>
      <c r="S17" s="269">
        <v>-192006.55</v>
      </c>
      <c r="T17" s="269">
        <v>-21871397.370000001</v>
      </c>
      <c r="U17" s="269">
        <v>0</v>
      </c>
      <c r="V17" s="269">
        <v>0</v>
      </c>
      <c r="W17" s="269">
        <v>0</v>
      </c>
      <c r="X17" s="269">
        <v>0</v>
      </c>
      <c r="Y17" s="269">
        <v>-3906405.75</v>
      </c>
      <c r="Z17" s="269">
        <v>-148534200.63999999</v>
      </c>
      <c r="AA17" s="269">
        <v>0</v>
      </c>
      <c r="AB17" s="269">
        <v>0</v>
      </c>
      <c r="AC17" s="269">
        <v>0</v>
      </c>
      <c r="AD17" s="269">
        <v>0</v>
      </c>
      <c r="AE17" s="269">
        <v>-3980606</v>
      </c>
      <c r="AF17" s="269">
        <v>0</v>
      </c>
      <c r="AG17" s="269">
        <v>0</v>
      </c>
      <c r="AH17" s="269">
        <v>0</v>
      </c>
      <c r="AI17" s="269">
        <v>-7211955.4100000001</v>
      </c>
      <c r="AJ17" s="269">
        <v>0</v>
      </c>
      <c r="AK17" s="269">
        <v>-382411</v>
      </c>
      <c r="AL17" s="269">
        <v>0</v>
      </c>
      <c r="AM17" s="269">
        <v>0</v>
      </c>
      <c r="AN17" s="269">
        <v>0</v>
      </c>
      <c r="AO17" s="269">
        <v>0</v>
      </c>
      <c r="AP17" s="269">
        <v>0</v>
      </c>
      <c r="AQ17" s="269">
        <v>0</v>
      </c>
      <c r="AR17" s="269">
        <v>0</v>
      </c>
      <c r="AS17" s="269">
        <v>0</v>
      </c>
      <c r="AT17" s="269">
        <v>0</v>
      </c>
      <c r="AU17" s="269">
        <v>0</v>
      </c>
      <c r="AV17" s="269">
        <v>0</v>
      </c>
      <c r="AW17" s="269">
        <v>0</v>
      </c>
      <c r="AX17" s="269">
        <v>0</v>
      </c>
      <c r="AY17" s="269">
        <v>0</v>
      </c>
      <c r="AZ17" s="269">
        <v>0</v>
      </c>
      <c r="BA17" s="269">
        <v>0</v>
      </c>
      <c r="BB17" s="269">
        <v>-5448912.96</v>
      </c>
      <c r="BC17" s="269">
        <v>0</v>
      </c>
      <c r="BD17" s="269">
        <v>-50</v>
      </c>
      <c r="BE17" s="269">
        <v>37276.639999999999</v>
      </c>
      <c r="BF17" s="269">
        <v>-15690.72</v>
      </c>
      <c r="BG17" s="269">
        <v>0</v>
      </c>
      <c r="BH17" s="269">
        <v>0</v>
      </c>
      <c r="BI17" s="269">
        <v>0</v>
      </c>
      <c r="BJ17" s="269">
        <v>-60401.51</v>
      </c>
      <c r="BK17" s="269">
        <v>0</v>
      </c>
      <c r="BL17" s="269">
        <v>-2132797.89</v>
      </c>
      <c r="BM17" s="269">
        <v>-3800449.1660000002</v>
      </c>
      <c r="BN17" s="269">
        <v>0</v>
      </c>
      <c r="BO17" s="269">
        <v>0</v>
      </c>
      <c r="BP17" s="269">
        <v>-387850.2</v>
      </c>
      <c r="BQ17" s="269">
        <v>-23033.19</v>
      </c>
      <c r="BR17" s="269">
        <v>-319995.94</v>
      </c>
      <c r="BS17" s="269">
        <v>0</v>
      </c>
      <c r="BT17" s="269">
        <v>-4664079</v>
      </c>
      <c r="BU17" s="269">
        <v>0</v>
      </c>
      <c r="BV17" s="269">
        <v>7114507.8899999997</v>
      </c>
      <c r="BW17" s="269">
        <v>0</v>
      </c>
      <c r="BX17" s="269">
        <v>0</v>
      </c>
      <c r="BY17" s="269">
        <v>0</v>
      </c>
      <c r="BZ17" s="269">
        <v>0</v>
      </c>
      <c r="CA17" s="269">
        <v>0</v>
      </c>
      <c r="CB17" s="269">
        <v>0</v>
      </c>
      <c r="CC17" s="270">
        <f t="shared" si="0"/>
        <v>-227859797.266</v>
      </c>
      <c r="CD17" s="148"/>
      <c r="CE17" s="148"/>
      <c r="CF17" s="148"/>
      <c r="CG17" s="148"/>
      <c r="CH17" s="148"/>
      <c r="CI17" s="148"/>
    </row>
    <row r="18" spans="1:87" s="149" customFormat="1">
      <c r="A18" s="201" t="s">
        <v>1804</v>
      </c>
      <c r="B18" s="264" t="s">
        <v>6</v>
      </c>
      <c r="C18" s="265" t="s">
        <v>7</v>
      </c>
      <c r="D18" s="266">
        <v>44010</v>
      </c>
      <c r="E18" s="150" t="s">
        <v>411</v>
      </c>
      <c r="F18" s="267" t="s">
        <v>427</v>
      </c>
      <c r="G18" s="268" t="s">
        <v>428</v>
      </c>
      <c r="H18" s="269">
        <v>-153022771.02000001</v>
      </c>
      <c r="I18" s="269">
        <v>-548351.9</v>
      </c>
      <c r="J18" s="269">
        <v>-61287860.119999997</v>
      </c>
      <c r="K18" s="269">
        <v>-5934316.4199999999</v>
      </c>
      <c r="L18" s="269">
        <v>-1702310.97</v>
      </c>
      <c r="M18" s="269">
        <v>-652055.35</v>
      </c>
      <c r="N18" s="269">
        <v>-260339762.84999999</v>
      </c>
      <c r="O18" s="269">
        <v>-13962334.220000001</v>
      </c>
      <c r="P18" s="269">
        <v>-798794.63</v>
      </c>
      <c r="Q18" s="269">
        <v>-41712104.200000003</v>
      </c>
      <c r="R18" s="269">
        <v>-313908.19</v>
      </c>
      <c r="S18" s="269">
        <v>-1831758.79</v>
      </c>
      <c r="T18" s="269">
        <v>-23792279.18</v>
      </c>
      <c r="U18" s="269">
        <v>-35089307.710000001</v>
      </c>
      <c r="V18" s="269">
        <v>-215750.78</v>
      </c>
      <c r="W18" s="269">
        <v>0</v>
      </c>
      <c r="X18" s="269">
        <v>-2572127.36</v>
      </c>
      <c r="Y18" s="269">
        <v>-527526.35</v>
      </c>
      <c r="Z18" s="269">
        <v>-158573465.22999999</v>
      </c>
      <c r="AA18" s="269">
        <v>-15670416.550000001</v>
      </c>
      <c r="AB18" s="269">
        <v>-3744436.09</v>
      </c>
      <c r="AC18" s="269">
        <v>-24023906.489999998</v>
      </c>
      <c r="AD18" s="269">
        <v>-1064411.51</v>
      </c>
      <c r="AE18" s="269">
        <v>-2975939.92</v>
      </c>
      <c r="AF18" s="269">
        <v>-997847.95</v>
      </c>
      <c r="AG18" s="269">
        <v>0</v>
      </c>
      <c r="AH18" s="269">
        <v>-883873.76</v>
      </c>
      <c r="AI18" s="269">
        <v>-162088309.50999999</v>
      </c>
      <c r="AJ18" s="269">
        <v>-158031.64000000001</v>
      </c>
      <c r="AK18" s="269">
        <v>-1192894.69</v>
      </c>
      <c r="AL18" s="269">
        <v>-1020367.34</v>
      </c>
      <c r="AM18" s="269">
        <v>0</v>
      </c>
      <c r="AN18" s="269">
        <v>-554326.46</v>
      </c>
      <c r="AO18" s="269">
        <v>-1877315.49</v>
      </c>
      <c r="AP18" s="269">
        <v>-852081.65</v>
      </c>
      <c r="AQ18" s="269">
        <v>-4341801.18</v>
      </c>
      <c r="AR18" s="269">
        <v>-2394771.9</v>
      </c>
      <c r="AS18" s="269">
        <v>-1359486.77</v>
      </c>
      <c r="AT18" s="269">
        <v>-1591842.3</v>
      </c>
      <c r="AU18" s="269">
        <v>-21255931.129999999</v>
      </c>
      <c r="AV18" s="269">
        <v>0</v>
      </c>
      <c r="AW18" s="269">
        <v>-318499.01</v>
      </c>
      <c r="AX18" s="269">
        <v>-136166.68</v>
      </c>
      <c r="AY18" s="269">
        <v>306468.74</v>
      </c>
      <c r="AZ18" s="269">
        <v>0</v>
      </c>
      <c r="BA18" s="269">
        <v>-278320.25</v>
      </c>
      <c r="BB18" s="269">
        <v>-142977299.78999999</v>
      </c>
      <c r="BC18" s="269">
        <v>0</v>
      </c>
      <c r="BD18" s="269">
        <v>-1473607.07</v>
      </c>
      <c r="BE18" s="269">
        <v>-4530186.6900000004</v>
      </c>
      <c r="BF18" s="269">
        <v>-14090892.060000001</v>
      </c>
      <c r="BG18" s="269">
        <v>0</v>
      </c>
      <c r="BH18" s="269">
        <v>-9326985.6199999992</v>
      </c>
      <c r="BI18" s="269">
        <v>-11234370.91</v>
      </c>
      <c r="BJ18" s="269">
        <v>-1546380.99</v>
      </c>
      <c r="BK18" s="269">
        <v>-719999.89</v>
      </c>
      <c r="BL18" s="269">
        <v>0</v>
      </c>
      <c r="BM18" s="269">
        <v>-93177399.319999993</v>
      </c>
      <c r="BN18" s="269">
        <v>0</v>
      </c>
      <c r="BO18" s="269">
        <v>0</v>
      </c>
      <c r="BP18" s="269">
        <v>-288116.09000000003</v>
      </c>
      <c r="BQ18" s="269">
        <v>-521482.51</v>
      </c>
      <c r="BR18" s="269">
        <v>-1347807.63</v>
      </c>
      <c r="BS18" s="269">
        <v>-28068.58</v>
      </c>
      <c r="BT18" s="269">
        <v>-163335079.72999999</v>
      </c>
      <c r="BU18" s="269">
        <v>0</v>
      </c>
      <c r="BV18" s="269">
        <v>0</v>
      </c>
      <c r="BW18" s="269">
        <v>-408391.37</v>
      </c>
      <c r="BX18" s="269">
        <v>-6669480.7999999998</v>
      </c>
      <c r="BY18" s="269">
        <v>-11483539.130000001</v>
      </c>
      <c r="BZ18" s="269">
        <v>-413045.94</v>
      </c>
      <c r="CA18" s="269">
        <v>0</v>
      </c>
      <c r="CB18" s="269">
        <v>-5551.85</v>
      </c>
      <c r="CC18" s="270">
        <f t="shared" si="0"/>
        <v>-1474928980.7699997</v>
      </c>
      <c r="CD18" s="148"/>
      <c r="CE18" s="148"/>
      <c r="CF18" s="148"/>
      <c r="CG18" s="148"/>
      <c r="CH18" s="148"/>
      <c r="CI18" s="148"/>
    </row>
    <row r="19" spans="1:87" s="149" customFormat="1">
      <c r="A19" s="201" t="s">
        <v>1804</v>
      </c>
      <c r="B19" s="264" t="s">
        <v>6</v>
      </c>
      <c r="C19" s="265" t="s">
        <v>7</v>
      </c>
      <c r="D19" s="266">
        <v>44010</v>
      </c>
      <c r="E19" s="150" t="s">
        <v>411</v>
      </c>
      <c r="F19" s="267" t="s">
        <v>429</v>
      </c>
      <c r="G19" s="268" t="s">
        <v>430</v>
      </c>
      <c r="H19" s="269">
        <v>17117915.690000001</v>
      </c>
      <c r="I19" s="269">
        <v>1259239.31</v>
      </c>
      <c r="J19" s="269">
        <v>11661773.869999999</v>
      </c>
      <c r="K19" s="269">
        <v>5271269.0199999996</v>
      </c>
      <c r="L19" s="269">
        <v>0</v>
      </c>
      <c r="M19" s="269">
        <v>567473.6</v>
      </c>
      <c r="N19" s="269">
        <v>48380284.590000004</v>
      </c>
      <c r="O19" s="269">
        <v>8660589.5</v>
      </c>
      <c r="P19" s="269">
        <v>1800312.16</v>
      </c>
      <c r="Q19" s="269">
        <v>17075064.539999999</v>
      </c>
      <c r="R19" s="269">
        <v>0</v>
      </c>
      <c r="S19" s="269">
        <v>1942457.48</v>
      </c>
      <c r="T19" s="269">
        <v>9130235.4700000007</v>
      </c>
      <c r="U19" s="269">
        <v>3167035.65</v>
      </c>
      <c r="V19" s="269">
        <v>73715.92</v>
      </c>
      <c r="W19" s="269">
        <v>0</v>
      </c>
      <c r="X19" s="269">
        <v>3749032.95</v>
      </c>
      <c r="Y19" s="269">
        <v>1044100.11</v>
      </c>
      <c r="Z19" s="269">
        <v>0</v>
      </c>
      <c r="AA19" s="269">
        <v>5165657.96</v>
      </c>
      <c r="AB19" s="269">
        <v>966556.23</v>
      </c>
      <c r="AC19" s="269">
        <v>4595974.91</v>
      </c>
      <c r="AD19" s="269">
        <v>1473372.6</v>
      </c>
      <c r="AE19" s="269">
        <v>911051.05</v>
      </c>
      <c r="AF19" s="269">
        <v>0</v>
      </c>
      <c r="AG19" s="269">
        <v>0</v>
      </c>
      <c r="AH19" s="269">
        <v>0</v>
      </c>
      <c r="AI19" s="269">
        <v>13104994.810000001</v>
      </c>
      <c r="AJ19" s="269">
        <v>229729.94</v>
      </c>
      <c r="AK19" s="269">
        <v>950246.51</v>
      </c>
      <c r="AL19" s="269">
        <v>2074129.04</v>
      </c>
      <c r="AM19" s="269">
        <v>770789.74</v>
      </c>
      <c r="AN19" s="269">
        <v>813264.88</v>
      </c>
      <c r="AO19" s="269">
        <v>2594156.48</v>
      </c>
      <c r="AP19" s="269">
        <v>2501787.85</v>
      </c>
      <c r="AQ19" s="269">
        <v>2812676.5</v>
      </c>
      <c r="AR19" s="269">
        <v>2364569.38</v>
      </c>
      <c r="AS19" s="269">
        <v>2097902.87</v>
      </c>
      <c r="AT19" s="269">
        <v>1224248.03</v>
      </c>
      <c r="AU19" s="269">
        <v>467973.24</v>
      </c>
      <c r="AV19" s="269">
        <v>0</v>
      </c>
      <c r="AW19" s="269">
        <v>1174259.56</v>
      </c>
      <c r="AX19" s="269">
        <v>2481130.7599999998</v>
      </c>
      <c r="AY19" s="269">
        <v>185302.62</v>
      </c>
      <c r="AZ19" s="269">
        <v>86568.23</v>
      </c>
      <c r="BA19" s="269">
        <v>342930.4</v>
      </c>
      <c r="BB19" s="269">
        <v>3836663.83</v>
      </c>
      <c r="BC19" s="269">
        <v>0</v>
      </c>
      <c r="BD19" s="269">
        <v>3944570.16</v>
      </c>
      <c r="BE19" s="269">
        <v>1353271</v>
      </c>
      <c r="BF19" s="269">
        <v>0</v>
      </c>
      <c r="BG19" s="269">
        <v>121488.9</v>
      </c>
      <c r="BH19" s="269">
        <v>0</v>
      </c>
      <c r="BI19" s="269">
        <v>0</v>
      </c>
      <c r="BJ19" s="269">
        <v>660981.84</v>
      </c>
      <c r="BK19" s="269">
        <v>0</v>
      </c>
      <c r="BL19" s="269">
        <v>809331.24</v>
      </c>
      <c r="BM19" s="269">
        <v>22858626.350000001</v>
      </c>
      <c r="BN19" s="269">
        <v>0</v>
      </c>
      <c r="BO19" s="269">
        <v>461969.51</v>
      </c>
      <c r="BP19" s="269">
        <v>486741.33</v>
      </c>
      <c r="BQ19" s="269">
        <v>2061071.3600000001</v>
      </c>
      <c r="BR19" s="269">
        <v>2717201.94</v>
      </c>
      <c r="BS19" s="269">
        <v>550412.59</v>
      </c>
      <c r="BT19" s="269">
        <v>0</v>
      </c>
      <c r="BU19" s="269">
        <v>0</v>
      </c>
      <c r="BV19" s="269">
        <v>0</v>
      </c>
      <c r="BW19" s="269">
        <v>0</v>
      </c>
      <c r="BX19" s="269">
        <v>2076396.34</v>
      </c>
      <c r="BY19" s="269">
        <v>1802675.04</v>
      </c>
      <c r="BZ19" s="269">
        <v>241156.18</v>
      </c>
      <c r="CA19" s="269">
        <v>221769.38</v>
      </c>
      <c r="CB19" s="269">
        <v>1304662.69</v>
      </c>
      <c r="CC19" s="270">
        <f t="shared" si="0"/>
        <v>225798763.13000003</v>
      </c>
      <c r="CD19" s="148"/>
      <c r="CE19" s="148"/>
      <c r="CF19" s="148"/>
      <c r="CG19" s="148"/>
      <c r="CH19" s="148"/>
      <c r="CI19" s="148"/>
    </row>
    <row r="20" spans="1:87" s="149" customFormat="1">
      <c r="A20" s="201" t="s">
        <v>1804</v>
      </c>
      <c r="B20" s="264" t="s">
        <v>6</v>
      </c>
      <c r="C20" s="265" t="s">
        <v>7</v>
      </c>
      <c r="D20" s="266">
        <v>44010</v>
      </c>
      <c r="E20" s="150" t="s">
        <v>411</v>
      </c>
      <c r="F20" s="267" t="s">
        <v>431</v>
      </c>
      <c r="G20" s="268" t="s">
        <v>432</v>
      </c>
      <c r="H20" s="269">
        <v>-386138.9</v>
      </c>
      <c r="I20" s="269">
        <v>-25307</v>
      </c>
      <c r="J20" s="269">
        <v>-75555</v>
      </c>
      <c r="K20" s="269">
        <v>0</v>
      </c>
      <c r="L20" s="269">
        <v>0</v>
      </c>
      <c r="M20" s="269">
        <v>0</v>
      </c>
      <c r="N20" s="269">
        <v>-6536626</v>
      </c>
      <c r="O20" s="269">
        <v>-107872.65</v>
      </c>
      <c r="P20" s="269">
        <v>-44216</v>
      </c>
      <c r="Q20" s="269">
        <v>-2449036.56</v>
      </c>
      <c r="R20" s="269">
        <v>-356186.5</v>
      </c>
      <c r="S20" s="269">
        <v>-577594</v>
      </c>
      <c r="T20" s="269">
        <v>-8545.5</v>
      </c>
      <c r="U20" s="269">
        <v>-121105.5</v>
      </c>
      <c r="V20" s="269">
        <v>0</v>
      </c>
      <c r="W20" s="269">
        <v>1630.5</v>
      </c>
      <c r="X20" s="269">
        <v>-37829.25</v>
      </c>
      <c r="Y20" s="269">
        <v>-1856092.33</v>
      </c>
      <c r="Z20" s="269">
        <v>-30803363.199999999</v>
      </c>
      <c r="AA20" s="269">
        <v>-467109</v>
      </c>
      <c r="AB20" s="269">
        <v>0</v>
      </c>
      <c r="AC20" s="269">
        <v>0</v>
      </c>
      <c r="AD20" s="269">
        <v>-403290.5</v>
      </c>
      <c r="AE20" s="269">
        <v>-23029</v>
      </c>
      <c r="AF20" s="269">
        <v>0</v>
      </c>
      <c r="AG20" s="269">
        <v>0</v>
      </c>
      <c r="AH20" s="269">
        <v>0</v>
      </c>
      <c r="AI20" s="269">
        <v>-61922825.640000001</v>
      </c>
      <c r="AJ20" s="269">
        <v>0</v>
      </c>
      <c r="AK20" s="269">
        <v>248786</v>
      </c>
      <c r="AL20" s="269">
        <v>-36655</v>
      </c>
      <c r="AM20" s="269">
        <v>-81882</v>
      </c>
      <c r="AN20" s="269">
        <v>-43191.6</v>
      </c>
      <c r="AO20" s="269">
        <v>-168667</v>
      </c>
      <c r="AP20" s="269">
        <v>-159375</v>
      </c>
      <c r="AQ20" s="269">
        <v>-73027</v>
      </c>
      <c r="AR20" s="269">
        <v>-23066</v>
      </c>
      <c r="AS20" s="269">
        <v>-329972.08</v>
      </c>
      <c r="AT20" s="269">
        <v>-122738</v>
      </c>
      <c r="AU20" s="269">
        <v>-12077469.9</v>
      </c>
      <c r="AV20" s="269">
        <v>61961</v>
      </c>
      <c r="AW20" s="269">
        <v>-90696.84</v>
      </c>
      <c r="AX20" s="269">
        <v>-10604</v>
      </c>
      <c r="AY20" s="269">
        <v>-27519</v>
      </c>
      <c r="AZ20" s="269">
        <v>-15672.82</v>
      </c>
      <c r="BA20" s="269">
        <v>-2891.5</v>
      </c>
      <c r="BB20" s="269">
        <v>-39459599</v>
      </c>
      <c r="BC20" s="269">
        <v>0</v>
      </c>
      <c r="BD20" s="269">
        <v>-32273</v>
      </c>
      <c r="BE20" s="269">
        <v>-1297.02</v>
      </c>
      <c r="BF20" s="269">
        <v>-53803</v>
      </c>
      <c r="BG20" s="269">
        <v>-865239.45</v>
      </c>
      <c r="BH20" s="269">
        <v>-63193.4</v>
      </c>
      <c r="BI20" s="269">
        <v>-477783</v>
      </c>
      <c r="BJ20" s="269">
        <v>-30896</v>
      </c>
      <c r="BK20" s="269">
        <v>730287.82</v>
      </c>
      <c r="BL20" s="269">
        <v>-13846</v>
      </c>
      <c r="BM20" s="269">
        <v>-22136176.550000001</v>
      </c>
      <c r="BN20" s="269">
        <v>-1984141</v>
      </c>
      <c r="BO20" s="269">
        <v>-15430</v>
      </c>
      <c r="BP20" s="269">
        <v>279968.24</v>
      </c>
      <c r="BQ20" s="269">
        <v>270772.89</v>
      </c>
      <c r="BR20" s="269">
        <v>-2622</v>
      </c>
      <c r="BS20" s="269">
        <v>-3378</v>
      </c>
      <c r="BT20" s="269">
        <v>-32135418.5</v>
      </c>
      <c r="BU20" s="269">
        <v>-6188</v>
      </c>
      <c r="BV20" s="269">
        <v>0</v>
      </c>
      <c r="BW20" s="269">
        <v>-32555</v>
      </c>
      <c r="BX20" s="269">
        <v>-343626.8</v>
      </c>
      <c r="BY20" s="269">
        <v>-2848366</v>
      </c>
      <c r="BZ20" s="269">
        <v>-134170</v>
      </c>
      <c r="CA20" s="269">
        <v>0</v>
      </c>
      <c r="CB20" s="269">
        <v>0</v>
      </c>
      <c r="CC20" s="270">
        <f t="shared" si="0"/>
        <v>-218511745.54000002</v>
      </c>
      <c r="CD20" s="148"/>
      <c r="CE20" s="148"/>
      <c r="CF20" s="148"/>
      <c r="CG20" s="148"/>
      <c r="CH20" s="148"/>
      <c r="CI20" s="148"/>
    </row>
    <row r="21" spans="1:87" s="149" customFormat="1">
      <c r="A21" s="201" t="s">
        <v>1804</v>
      </c>
      <c r="B21" s="264" t="s">
        <v>6</v>
      </c>
      <c r="C21" s="265" t="s">
        <v>7</v>
      </c>
      <c r="D21" s="266">
        <v>44010</v>
      </c>
      <c r="E21" s="150" t="s">
        <v>411</v>
      </c>
      <c r="F21" s="278" t="s">
        <v>433</v>
      </c>
      <c r="G21" s="268" t="s">
        <v>434</v>
      </c>
      <c r="H21" s="269">
        <v>81899</v>
      </c>
      <c r="I21" s="269">
        <v>0</v>
      </c>
      <c r="J21" s="269">
        <v>0</v>
      </c>
      <c r="K21" s="269">
        <v>175161</v>
      </c>
      <c r="L21" s="269">
        <v>1644484.21</v>
      </c>
      <c r="M21" s="269">
        <v>1829405.8</v>
      </c>
      <c r="N21" s="269">
        <v>1621736.75</v>
      </c>
      <c r="O21" s="269">
        <v>7647710.2000000002</v>
      </c>
      <c r="P21" s="269">
        <v>0</v>
      </c>
      <c r="Q21" s="269">
        <v>11785880.5</v>
      </c>
      <c r="R21" s="269">
        <v>18160.7</v>
      </c>
      <c r="S21" s="269">
        <v>7628960.5</v>
      </c>
      <c r="T21" s="269">
        <v>11755636.5</v>
      </c>
      <c r="U21" s="269">
        <v>15379</v>
      </c>
      <c r="V21" s="269">
        <v>0</v>
      </c>
      <c r="W21" s="269">
        <v>0</v>
      </c>
      <c r="X21" s="269">
        <v>2416228.5</v>
      </c>
      <c r="Y21" s="269">
        <v>0</v>
      </c>
      <c r="Z21" s="269">
        <v>53611.42</v>
      </c>
      <c r="AA21" s="269">
        <v>903426.35</v>
      </c>
      <c r="AB21" s="269">
        <v>223949.12</v>
      </c>
      <c r="AC21" s="269">
        <v>0</v>
      </c>
      <c r="AD21" s="269">
        <v>1746098.51</v>
      </c>
      <c r="AE21" s="269">
        <v>397099.5</v>
      </c>
      <c r="AF21" s="269">
        <v>4891642.88</v>
      </c>
      <c r="AG21" s="269">
        <v>0</v>
      </c>
      <c r="AH21" s="269">
        <v>0</v>
      </c>
      <c r="AI21" s="269">
        <v>294350.5</v>
      </c>
      <c r="AJ21" s="269">
        <v>5527754</v>
      </c>
      <c r="AK21" s="269">
        <v>5836485</v>
      </c>
      <c r="AL21" s="269">
        <v>2578565</v>
      </c>
      <c r="AM21" s="269">
        <v>3519140</v>
      </c>
      <c r="AN21" s="269">
        <v>5128576</v>
      </c>
      <c r="AO21" s="269">
        <v>4103542</v>
      </c>
      <c r="AP21" s="269">
        <v>3948834</v>
      </c>
      <c r="AQ21" s="269">
        <v>5699705.5</v>
      </c>
      <c r="AR21" s="269">
        <v>4138482</v>
      </c>
      <c r="AS21" s="269">
        <v>4961609.8899999997</v>
      </c>
      <c r="AT21" s="269">
        <v>2978826</v>
      </c>
      <c r="AU21" s="269">
        <v>0</v>
      </c>
      <c r="AV21" s="269">
        <v>113663.75</v>
      </c>
      <c r="AW21" s="269">
        <v>4114789.4</v>
      </c>
      <c r="AX21" s="269">
        <v>433503.25</v>
      </c>
      <c r="AY21" s="269">
        <v>2678574.75</v>
      </c>
      <c r="AZ21" s="269">
        <v>183020.25</v>
      </c>
      <c r="BA21" s="269">
        <v>800383.7</v>
      </c>
      <c r="BB21" s="269">
        <v>117449</v>
      </c>
      <c r="BC21" s="269">
        <v>2348900.5</v>
      </c>
      <c r="BD21" s="269">
        <v>5021956</v>
      </c>
      <c r="BE21" s="269">
        <v>191367</v>
      </c>
      <c r="BF21" s="269">
        <v>4503696</v>
      </c>
      <c r="BG21" s="269">
        <v>17150</v>
      </c>
      <c r="BH21" s="269">
        <v>2686331</v>
      </c>
      <c r="BI21" s="269">
        <v>2976246</v>
      </c>
      <c r="BJ21" s="269">
        <v>695965</v>
      </c>
      <c r="BK21" s="269">
        <v>0</v>
      </c>
      <c r="BL21" s="269">
        <v>2259945</v>
      </c>
      <c r="BM21" s="269">
        <v>42138.75</v>
      </c>
      <c r="BN21" s="269">
        <v>3180975.82</v>
      </c>
      <c r="BO21" s="269">
        <v>3612605.33</v>
      </c>
      <c r="BP21" s="269">
        <v>2946912.38</v>
      </c>
      <c r="BQ21" s="269">
        <v>6010347</v>
      </c>
      <c r="BR21" s="269">
        <v>7006447.6699999999</v>
      </c>
      <c r="BS21" s="269">
        <v>2500104.19</v>
      </c>
      <c r="BT21" s="269">
        <v>170502</v>
      </c>
      <c r="BU21" s="269">
        <v>1317565.6000000001</v>
      </c>
      <c r="BV21" s="269">
        <v>2472109.7799999998</v>
      </c>
      <c r="BW21" s="269">
        <v>313242.3</v>
      </c>
      <c r="BX21" s="269">
        <v>10968567.6</v>
      </c>
      <c r="BY21" s="269">
        <v>0</v>
      </c>
      <c r="BZ21" s="269">
        <v>1539287</v>
      </c>
      <c r="CA21" s="269">
        <v>245989.25</v>
      </c>
      <c r="CB21" s="269">
        <v>762.25</v>
      </c>
      <c r="CC21" s="270">
        <f t="shared" si="0"/>
        <v>175022837.84999999</v>
      </c>
      <c r="CD21" s="148"/>
      <c r="CE21" s="148"/>
      <c r="CF21" s="148"/>
      <c r="CG21" s="148"/>
      <c r="CH21" s="148"/>
      <c r="CI21" s="148"/>
    </row>
    <row r="22" spans="1:87" s="149" customFormat="1">
      <c r="A22" s="201" t="s">
        <v>1802</v>
      </c>
      <c r="B22" s="264" t="s">
        <v>6</v>
      </c>
      <c r="C22" s="265" t="s">
        <v>7</v>
      </c>
      <c r="D22" s="266">
        <v>41010</v>
      </c>
      <c r="E22" s="265" t="s">
        <v>400</v>
      </c>
      <c r="F22" s="267" t="s">
        <v>435</v>
      </c>
      <c r="G22" s="268" t="s">
        <v>436</v>
      </c>
      <c r="H22" s="269">
        <v>231500</v>
      </c>
      <c r="I22" s="269">
        <v>0</v>
      </c>
      <c r="J22" s="269">
        <v>12500</v>
      </c>
      <c r="K22" s="269">
        <v>62500</v>
      </c>
      <c r="L22" s="269">
        <v>0</v>
      </c>
      <c r="M22" s="269">
        <v>0</v>
      </c>
      <c r="N22" s="269">
        <v>3115210.6</v>
      </c>
      <c r="O22" s="269">
        <v>1458476.5</v>
      </c>
      <c r="P22" s="269">
        <v>881748.75</v>
      </c>
      <c r="Q22" s="269">
        <v>0</v>
      </c>
      <c r="R22" s="269">
        <v>1497536.13</v>
      </c>
      <c r="S22" s="269">
        <v>77500</v>
      </c>
      <c r="T22" s="269">
        <v>5150702</v>
      </c>
      <c r="U22" s="269">
        <v>1663948</v>
      </c>
      <c r="V22" s="269">
        <v>0</v>
      </c>
      <c r="W22" s="269">
        <v>186440.15</v>
      </c>
      <c r="X22" s="269">
        <v>1917000.5</v>
      </c>
      <c r="Y22" s="269">
        <v>701137.8</v>
      </c>
      <c r="Z22" s="269">
        <v>750315</v>
      </c>
      <c r="AA22" s="269">
        <v>3304541</v>
      </c>
      <c r="AB22" s="269">
        <v>2506365.92</v>
      </c>
      <c r="AC22" s="269">
        <v>3878705.63</v>
      </c>
      <c r="AD22" s="269">
        <v>1071174.5</v>
      </c>
      <c r="AE22" s="269">
        <v>2598619.75</v>
      </c>
      <c r="AF22" s="269">
        <v>1610378.52</v>
      </c>
      <c r="AG22" s="269">
        <v>462841</v>
      </c>
      <c r="AH22" s="269">
        <v>5000</v>
      </c>
      <c r="AI22" s="269">
        <v>19921970.629999999</v>
      </c>
      <c r="AJ22" s="269">
        <v>559874</v>
      </c>
      <c r="AK22" s="269">
        <v>206920</v>
      </c>
      <c r="AL22" s="269">
        <v>600</v>
      </c>
      <c r="AM22" s="269">
        <v>2072334</v>
      </c>
      <c r="AN22" s="269">
        <v>30636</v>
      </c>
      <c r="AO22" s="269">
        <v>572882</v>
      </c>
      <c r="AP22" s="269">
        <v>880701</v>
      </c>
      <c r="AQ22" s="269">
        <v>302982.75</v>
      </c>
      <c r="AR22" s="269">
        <v>261604</v>
      </c>
      <c r="AS22" s="269">
        <v>1146769</v>
      </c>
      <c r="AT22" s="269">
        <v>1412503</v>
      </c>
      <c r="AU22" s="269">
        <v>97500</v>
      </c>
      <c r="AV22" s="269">
        <v>5000</v>
      </c>
      <c r="AW22" s="269">
        <v>0</v>
      </c>
      <c r="AX22" s="269">
        <v>50096.63</v>
      </c>
      <c r="AY22" s="269">
        <v>40000</v>
      </c>
      <c r="AZ22" s="269">
        <v>0</v>
      </c>
      <c r="BA22" s="269">
        <v>74235</v>
      </c>
      <c r="BB22" s="269">
        <v>819135</v>
      </c>
      <c r="BC22" s="269">
        <v>2389617.5</v>
      </c>
      <c r="BD22" s="269">
        <v>908649</v>
      </c>
      <c r="BE22" s="269">
        <v>114515</v>
      </c>
      <c r="BF22" s="269">
        <v>291436</v>
      </c>
      <c r="BG22" s="269">
        <v>1008905</v>
      </c>
      <c r="BH22" s="269">
        <v>2520889</v>
      </c>
      <c r="BI22" s="269">
        <v>399557</v>
      </c>
      <c r="BJ22" s="269">
        <v>0</v>
      </c>
      <c r="BK22" s="269">
        <v>219965</v>
      </c>
      <c r="BL22" s="269">
        <v>12370</v>
      </c>
      <c r="BM22" s="269">
        <v>351547.5</v>
      </c>
      <c r="BN22" s="269">
        <v>0</v>
      </c>
      <c r="BO22" s="269">
        <v>617995</v>
      </c>
      <c r="BP22" s="269">
        <v>425529</v>
      </c>
      <c r="BQ22" s="269">
        <v>1010840.72</v>
      </c>
      <c r="BR22" s="269">
        <v>1123829</v>
      </c>
      <c r="BS22" s="269">
        <v>391013</v>
      </c>
      <c r="BT22" s="269">
        <v>303121</v>
      </c>
      <c r="BU22" s="269">
        <v>3533362</v>
      </c>
      <c r="BV22" s="269">
        <v>1287730</v>
      </c>
      <c r="BW22" s="269">
        <v>1468492.62</v>
      </c>
      <c r="BX22" s="269">
        <v>1114957.7</v>
      </c>
      <c r="BY22" s="269">
        <v>2908035.01</v>
      </c>
      <c r="BZ22" s="269">
        <v>0</v>
      </c>
      <c r="CA22" s="269">
        <v>0</v>
      </c>
      <c r="CB22" s="269">
        <v>0</v>
      </c>
      <c r="CC22" s="270">
        <f t="shared" si="0"/>
        <v>84002240.810000002</v>
      </c>
      <c r="CD22" s="148"/>
      <c r="CE22" s="148"/>
      <c r="CF22" s="148"/>
      <c r="CG22" s="148"/>
      <c r="CH22" s="148"/>
      <c r="CI22" s="148"/>
    </row>
    <row r="23" spans="1:87" s="149" customFormat="1">
      <c r="A23" s="201" t="s">
        <v>1804</v>
      </c>
      <c r="B23" s="264" t="s">
        <v>6</v>
      </c>
      <c r="C23" s="265" t="s">
        <v>7</v>
      </c>
      <c r="D23" s="266">
        <v>43010</v>
      </c>
      <c r="E23" s="150" t="s">
        <v>414</v>
      </c>
      <c r="F23" s="267" t="s">
        <v>437</v>
      </c>
      <c r="G23" s="268" t="s">
        <v>438</v>
      </c>
      <c r="H23" s="269">
        <v>0</v>
      </c>
      <c r="I23" s="269">
        <v>0</v>
      </c>
      <c r="J23" s="269">
        <v>5392298.1299999999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69">
        <v>0</v>
      </c>
      <c r="T23" s="269">
        <v>0</v>
      </c>
      <c r="U23" s="269">
        <v>0</v>
      </c>
      <c r="V23" s="269">
        <v>0</v>
      </c>
      <c r="W23" s="269">
        <v>0</v>
      </c>
      <c r="X23" s="269">
        <v>0</v>
      </c>
      <c r="Y23" s="269">
        <v>0</v>
      </c>
      <c r="Z23" s="269">
        <v>0</v>
      </c>
      <c r="AA23" s="269">
        <v>4764398.97</v>
      </c>
      <c r="AB23" s="269">
        <v>0</v>
      </c>
      <c r="AC23" s="269">
        <v>7467095.3300000001</v>
      </c>
      <c r="AD23" s="269">
        <v>0</v>
      </c>
      <c r="AE23" s="269">
        <v>0</v>
      </c>
      <c r="AF23" s="269">
        <v>0</v>
      </c>
      <c r="AG23" s="269">
        <v>0</v>
      </c>
      <c r="AH23" s="269">
        <v>0</v>
      </c>
      <c r="AI23" s="269">
        <v>0</v>
      </c>
      <c r="AJ23" s="269">
        <v>0</v>
      </c>
      <c r="AK23" s="269">
        <v>0</v>
      </c>
      <c r="AL23" s="269">
        <v>0</v>
      </c>
      <c r="AM23" s="269">
        <v>0</v>
      </c>
      <c r="AN23" s="269">
        <v>0</v>
      </c>
      <c r="AO23" s="269">
        <v>0</v>
      </c>
      <c r="AP23" s="269">
        <v>0</v>
      </c>
      <c r="AQ23" s="269">
        <v>0</v>
      </c>
      <c r="AR23" s="269">
        <v>0</v>
      </c>
      <c r="AS23" s="269">
        <v>0</v>
      </c>
      <c r="AT23" s="269">
        <v>0</v>
      </c>
      <c r="AU23" s="269">
        <v>0</v>
      </c>
      <c r="AV23" s="269">
        <v>0</v>
      </c>
      <c r="AW23" s="269">
        <v>0</v>
      </c>
      <c r="AX23" s="269">
        <v>0</v>
      </c>
      <c r="AY23" s="269">
        <v>0</v>
      </c>
      <c r="AZ23" s="269">
        <v>4772999.63</v>
      </c>
      <c r="BA23" s="269">
        <v>4231449.08</v>
      </c>
      <c r="BB23" s="269">
        <v>0</v>
      </c>
      <c r="BC23" s="269">
        <v>4892298.13</v>
      </c>
      <c r="BD23" s="269">
        <v>0</v>
      </c>
      <c r="BE23" s="269">
        <v>0</v>
      </c>
      <c r="BF23" s="269">
        <v>0</v>
      </c>
      <c r="BG23" s="269">
        <v>0</v>
      </c>
      <c r="BH23" s="269">
        <v>0</v>
      </c>
      <c r="BI23" s="269">
        <v>0</v>
      </c>
      <c r="BJ23" s="269">
        <v>0</v>
      </c>
      <c r="BK23" s="269">
        <v>0</v>
      </c>
      <c r="BL23" s="269">
        <v>0</v>
      </c>
      <c r="BM23" s="269">
        <v>0</v>
      </c>
      <c r="BN23" s="269">
        <v>7057595.8799999999</v>
      </c>
      <c r="BO23" s="269">
        <v>0</v>
      </c>
      <c r="BP23" s="269">
        <v>655155.05000000005</v>
      </c>
      <c r="BQ23" s="269">
        <v>0</v>
      </c>
      <c r="BR23" s="269">
        <v>0</v>
      </c>
      <c r="BS23" s="269">
        <v>295.2</v>
      </c>
      <c r="BT23" s="269">
        <v>0</v>
      </c>
      <c r="BU23" s="269">
        <v>0</v>
      </c>
      <c r="BV23" s="269">
        <v>5656697.0999999996</v>
      </c>
      <c r="BW23" s="269">
        <v>0</v>
      </c>
      <c r="BX23" s="269">
        <v>0</v>
      </c>
      <c r="BY23" s="269">
        <v>6402396.7699999996</v>
      </c>
      <c r="BZ23" s="269">
        <v>0</v>
      </c>
      <c r="CA23" s="269">
        <v>0</v>
      </c>
      <c r="CB23" s="269">
        <v>0</v>
      </c>
      <c r="CC23" s="270">
        <f t="shared" si="0"/>
        <v>51292679.269999996</v>
      </c>
      <c r="CD23" s="148"/>
      <c r="CE23" s="148"/>
      <c r="CF23" s="148"/>
      <c r="CG23" s="148"/>
      <c r="CH23" s="148"/>
      <c r="CI23" s="148"/>
    </row>
    <row r="24" spans="1:87" s="149" customFormat="1">
      <c r="A24" s="201" t="s">
        <v>1804</v>
      </c>
      <c r="B24" s="264" t="s">
        <v>6</v>
      </c>
      <c r="C24" s="265" t="s">
        <v>7</v>
      </c>
      <c r="D24" s="266">
        <v>43010</v>
      </c>
      <c r="E24" s="150" t="s">
        <v>414</v>
      </c>
      <c r="F24" s="267" t="s">
        <v>439</v>
      </c>
      <c r="G24" s="268" t="s">
        <v>440</v>
      </c>
      <c r="H24" s="269">
        <v>25346855.16</v>
      </c>
      <c r="I24" s="269">
        <v>635724.56000000006</v>
      </c>
      <c r="J24" s="269">
        <v>17728291.48</v>
      </c>
      <c r="K24" s="269">
        <v>835397.71</v>
      </c>
      <c r="L24" s="269">
        <v>521080.34</v>
      </c>
      <c r="M24" s="269">
        <v>3027710.78</v>
      </c>
      <c r="N24" s="269">
        <v>8235992.5999999996</v>
      </c>
      <c r="O24" s="269">
        <v>1788890.91</v>
      </c>
      <c r="P24" s="269">
        <v>237126.6</v>
      </c>
      <c r="Q24" s="269">
        <v>14372184.460000001</v>
      </c>
      <c r="R24" s="269">
        <v>0</v>
      </c>
      <c r="S24" s="269">
        <v>1934642.55</v>
      </c>
      <c r="T24" s="269">
        <v>4219569.55</v>
      </c>
      <c r="U24" s="269">
        <v>6784616.8499999996</v>
      </c>
      <c r="V24" s="269">
        <v>67541.67</v>
      </c>
      <c r="W24" s="269">
        <v>1940720.1</v>
      </c>
      <c r="X24" s="269">
        <v>9028830.7899999991</v>
      </c>
      <c r="Y24" s="269">
        <v>5003287.93</v>
      </c>
      <c r="Z24" s="269">
        <v>12583399.779999999</v>
      </c>
      <c r="AA24" s="269">
        <v>21117222.079999998</v>
      </c>
      <c r="AB24" s="269">
        <v>2458725.7999999998</v>
      </c>
      <c r="AC24" s="269">
        <v>19296904.98</v>
      </c>
      <c r="AD24" s="269">
        <v>1515316.72</v>
      </c>
      <c r="AE24" s="269">
        <v>1370913.71</v>
      </c>
      <c r="AF24" s="269">
        <v>500000</v>
      </c>
      <c r="AG24" s="269">
        <v>13251.97</v>
      </c>
      <c r="AH24" s="269">
        <v>2219781.37</v>
      </c>
      <c r="AI24" s="269">
        <v>8579832.3900000006</v>
      </c>
      <c r="AJ24" s="269">
        <v>682263.39</v>
      </c>
      <c r="AK24" s="269">
        <v>3656172.11</v>
      </c>
      <c r="AL24" s="269">
        <v>0</v>
      </c>
      <c r="AM24" s="269">
        <v>1025.07</v>
      </c>
      <c r="AN24" s="269">
        <v>1130000</v>
      </c>
      <c r="AO24" s="269">
        <v>696948.84</v>
      </c>
      <c r="AP24" s="269">
        <v>580000</v>
      </c>
      <c r="AQ24" s="269">
        <v>0</v>
      </c>
      <c r="AR24" s="269">
        <v>580000</v>
      </c>
      <c r="AS24" s="269">
        <v>580000</v>
      </c>
      <c r="AT24" s="269">
        <v>1046976.3</v>
      </c>
      <c r="AU24" s="269">
        <v>29947218.140000001</v>
      </c>
      <c r="AV24" s="269">
        <v>413363.1</v>
      </c>
      <c r="AW24" s="269">
        <v>2779938.41</v>
      </c>
      <c r="AX24" s="269">
        <v>580000</v>
      </c>
      <c r="AY24" s="269">
        <v>3886650.08</v>
      </c>
      <c r="AZ24" s="269">
        <v>2250056.42</v>
      </c>
      <c r="BA24" s="269">
        <v>3578430.08</v>
      </c>
      <c r="BB24" s="269">
        <v>15734967.76</v>
      </c>
      <c r="BC24" s="269">
        <v>4649488.4000000004</v>
      </c>
      <c r="BD24" s="269">
        <v>2513018.36</v>
      </c>
      <c r="BE24" s="269">
        <v>10336201.789999999</v>
      </c>
      <c r="BF24" s="269">
        <v>45288.78</v>
      </c>
      <c r="BG24" s="269">
        <v>2309748.6800000002</v>
      </c>
      <c r="BH24" s="269">
        <v>557170.47</v>
      </c>
      <c r="BI24" s="269">
        <v>4006318.9</v>
      </c>
      <c r="BJ24" s="269">
        <v>1000000</v>
      </c>
      <c r="BK24" s="269">
        <v>1000472.57</v>
      </c>
      <c r="BL24" s="269">
        <v>7508151.54</v>
      </c>
      <c r="BM24" s="269">
        <v>1480000</v>
      </c>
      <c r="BN24" s="269">
        <v>14242000.91</v>
      </c>
      <c r="BO24" s="269">
        <v>2528095.7599999998</v>
      </c>
      <c r="BP24" s="269">
        <v>500000</v>
      </c>
      <c r="BQ24" s="269">
        <v>5255237.28</v>
      </c>
      <c r="BR24" s="269">
        <v>5206578.47</v>
      </c>
      <c r="BS24" s="269">
        <v>799.24</v>
      </c>
      <c r="BT24" s="269">
        <v>11089517.949999999</v>
      </c>
      <c r="BU24" s="269">
        <v>2092903.17</v>
      </c>
      <c r="BV24" s="269">
        <v>4780784.04</v>
      </c>
      <c r="BW24" s="269">
        <v>1535048.89</v>
      </c>
      <c r="BX24" s="269">
        <v>6524077.0899999999</v>
      </c>
      <c r="BY24" s="269">
        <v>22606860.73</v>
      </c>
      <c r="BZ24" s="269">
        <v>4579412.1399999997</v>
      </c>
      <c r="CA24" s="269">
        <v>3291896.44</v>
      </c>
      <c r="CB24" s="269">
        <v>10420760.890000001</v>
      </c>
      <c r="CC24" s="270">
        <f t="shared" si="0"/>
        <v>369547655.03000003</v>
      </c>
      <c r="CD24" s="148"/>
      <c r="CE24" s="148"/>
      <c r="CF24" s="148"/>
      <c r="CG24" s="148"/>
      <c r="CH24" s="148"/>
      <c r="CI24" s="148"/>
    </row>
    <row r="25" spans="1:87" s="149" customFormat="1">
      <c r="A25" s="201" t="s">
        <v>1802</v>
      </c>
      <c r="B25" s="264" t="s">
        <v>6</v>
      </c>
      <c r="C25" s="265" t="s">
        <v>7</v>
      </c>
      <c r="D25" s="266">
        <v>41010</v>
      </c>
      <c r="E25" s="265" t="s">
        <v>400</v>
      </c>
      <c r="F25" s="267" t="s">
        <v>441</v>
      </c>
      <c r="G25" s="268" t="s">
        <v>1691</v>
      </c>
      <c r="H25" s="269">
        <v>11556226.460000001</v>
      </c>
      <c r="I25" s="269">
        <v>814403.05</v>
      </c>
      <c r="J25" s="269">
        <v>9351238.5199999996</v>
      </c>
      <c r="K25" s="269">
        <v>1050932.7</v>
      </c>
      <c r="L25" s="269">
        <v>796454.02</v>
      </c>
      <c r="M25" s="269">
        <v>236197.65</v>
      </c>
      <c r="N25" s="269">
        <v>36913830.960000001</v>
      </c>
      <c r="O25" s="269">
        <v>3366417.34</v>
      </c>
      <c r="P25" s="269">
        <v>567549.44999999995</v>
      </c>
      <c r="Q25" s="269">
        <v>12879644.6</v>
      </c>
      <c r="R25" s="269">
        <v>1205503</v>
      </c>
      <c r="S25" s="269">
        <v>2673195.5</v>
      </c>
      <c r="T25" s="269">
        <v>1129145.5</v>
      </c>
      <c r="U25" s="269">
        <v>3050799.63</v>
      </c>
      <c r="V25" s="269">
        <v>175769.85</v>
      </c>
      <c r="W25" s="269">
        <v>1182276.81</v>
      </c>
      <c r="X25" s="269">
        <v>606478</v>
      </c>
      <c r="Y25" s="269">
        <v>538159.03</v>
      </c>
      <c r="Z25" s="269">
        <v>6105677.1299999999</v>
      </c>
      <c r="AA25" s="269">
        <v>2371859.25</v>
      </c>
      <c r="AB25" s="269">
        <v>569754.5</v>
      </c>
      <c r="AC25" s="269">
        <v>1681773.05</v>
      </c>
      <c r="AD25" s="269">
        <v>1718883.5</v>
      </c>
      <c r="AE25" s="269">
        <v>557624.19999999995</v>
      </c>
      <c r="AF25" s="269">
        <v>2297075.5</v>
      </c>
      <c r="AG25" s="269">
        <v>374491.41</v>
      </c>
      <c r="AH25" s="269">
        <v>348919</v>
      </c>
      <c r="AI25" s="269">
        <v>11503829.57</v>
      </c>
      <c r="AJ25" s="269">
        <v>340363.4</v>
      </c>
      <c r="AK25" s="269">
        <v>173365</v>
      </c>
      <c r="AL25" s="269">
        <v>187126</v>
      </c>
      <c r="AM25" s="269">
        <v>136551</v>
      </c>
      <c r="AN25" s="269">
        <v>451577</v>
      </c>
      <c r="AO25" s="269">
        <v>360238.79</v>
      </c>
      <c r="AP25" s="269">
        <v>166422</v>
      </c>
      <c r="AQ25" s="269">
        <v>823491</v>
      </c>
      <c r="AR25" s="269">
        <v>485771</v>
      </c>
      <c r="AS25" s="269">
        <v>769742</v>
      </c>
      <c r="AT25" s="269">
        <v>452454.36</v>
      </c>
      <c r="AU25" s="269">
        <v>4306987.25</v>
      </c>
      <c r="AV25" s="269">
        <v>324130.15000000002</v>
      </c>
      <c r="AW25" s="269">
        <v>475246.75</v>
      </c>
      <c r="AX25" s="269">
        <v>449027.07</v>
      </c>
      <c r="AY25" s="269">
        <v>169996</v>
      </c>
      <c r="AZ25" s="269">
        <v>175633.08</v>
      </c>
      <c r="BA25" s="269">
        <v>272541.64</v>
      </c>
      <c r="BB25" s="269">
        <v>12782709.869999999</v>
      </c>
      <c r="BC25" s="269">
        <v>800152.1</v>
      </c>
      <c r="BD25" s="269">
        <v>1404885</v>
      </c>
      <c r="BE25" s="269">
        <v>337152.37</v>
      </c>
      <c r="BF25" s="269">
        <v>899451.7</v>
      </c>
      <c r="BG25" s="269">
        <v>2252390</v>
      </c>
      <c r="BH25" s="269">
        <v>1999214.5</v>
      </c>
      <c r="BI25" s="269">
        <v>448426.21</v>
      </c>
      <c r="BJ25" s="269">
        <v>845303.05</v>
      </c>
      <c r="BK25" s="269">
        <v>24557</v>
      </c>
      <c r="BL25" s="269">
        <v>56163</v>
      </c>
      <c r="BM25" s="269">
        <v>3075206.58</v>
      </c>
      <c r="BN25" s="269">
        <v>2627562.2999999998</v>
      </c>
      <c r="BO25" s="269">
        <v>464438</v>
      </c>
      <c r="BP25" s="269">
        <v>343826</v>
      </c>
      <c r="BQ25" s="269">
        <v>1402881.34</v>
      </c>
      <c r="BR25" s="269">
        <v>732246</v>
      </c>
      <c r="BS25" s="269">
        <v>257325.1</v>
      </c>
      <c r="BT25" s="269">
        <v>21760036.489999998</v>
      </c>
      <c r="BU25" s="269">
        <v>871713</v>
      </c>
      <c r="BV25" s="269">
        <v>311837</v>
      </c>
      <c r="BW25" s="269">
        <v>902137.89</v>
      </c>
      <c r="BX25" s="269">
        <v>1126436.56</v>
      </c>
      <c r="BY25" s="269">
        <v>5739684.9000000004</v>
      </c>
      <c r="BZ25" s="269">
        <v>807693.33</v>
      </c>
      <c r="CA25" s="269">
        <v>396492.45</v>
      </c>
      <c r="CB25" s="269">
        <v>173237.3</v>
      </c>
      <c r="CC25" s="270">
        <f t="shared" si="0"/>
        <v>188987931.71000004</v>
      </c>
      <c r="CD25" s="148"/>
      <c r="CE25" s="148"/>
      <c r="CF25" s="148"/>
      <c r="CG25" s="148"/>
      <c r="CH25" s="148"/>
      <c r="CI25" s="148"/>
    </row>
    <row r="26" spans="1:87" s="149" customFormat="1">
      <c r="A26" s="201" t="s">
        <v>1803</v>
      </c>
      <c r="B26" s="264" t="s">
        <v>6</v>
      </c>
      <c r="C26" s="265" t="s">
        <v>7</v>
      </c>
      <c r="D26" s="266">
        <v>42010</v>
      </c>
      <c r="E26" s="265" t="s">
        <v>403</v>
      </c>
      <c r="F26" s="267" t="s">
        <v>442</v>
      </c>
      <c r="G26" s="268" t="s">
        <v>1692</v>
      </c>
      <c r="H26" s="269">
        <v>33996171.189999998</v>
      </c>
      <c r="I26" s="269">
        <v>49298</v>
      </c>
      <c r="J26" s="269">
        <v>26037589.170000002</v>
      </c>
      <c r="K26" s="269">
        <v>358249.55</v>
      </c>
      <c r="L26" s="269">
        <v>593018.9</v>
      </c>
      <c r="M26" s="269">
        <v>79940.289999999994</v>
      </c>
      <c r="N26" s="269">
        <v>50588815.520000003</v>
      </c>
      <c r="O26" s="269">
        <v>2893807.9</v>
      </c>
      <c r="P26" s="269">
        <v>247112.2</v>
      </c>
      <c r="Q26" s="269">
        <v>19411355.100000001</v>
      </c>
      <c r="R26" s="269">
        <v>331264</v>
      </c>
      <c r="S26" s="269">
        <v>0</v>
      </c>
      <c r="T26" s="269">
        <v>5347499.82</v>
      </c>
      <c r="U26" s="269">
        <v>8637410.5500000007</v>
      </c>
      <c r="V26" s="269">
        <v>99182.27</v>
      </c>
      <c r="W26" s="269">
        <v>825895.76</v>
      </c>
      <c r="X26" s="269">
        <v>997448</v>
      </c>
      <c r="Y26" s="269">
        <v>217762.55</v>
      </c>
      <c r="Z26" s="269">
        <v>23690378.059999999</v>
      </c>
      <c r="AA26" s="269">
        <v>2792097.7</v>
      </c>
      <c r="AB26" s="269">
        <v>1246554.28</v>
      </c>
      <c r="AC26" s="269">
        <v>3462787.85</v>
      </c>
      <c r="AD26" s="269">
        <v>172537.5</v>
      </c>
      <c r="AE26" s="269">
        <v>67500</v>
      </c>
      <c r="AF26" s="269">
        <v>6737785.25</v>
      </c>
      <c r="AG26" s="269">
        <v>80179</v>
      </c>
      <c r="AH26" s="269">
        <v>580379</v>
      </c>
      <c r="AI26" s="269">
        <v>64308421.399999999</v>
      </c>
      <c r="AJ26" s="269">
        <v>181590</v>
      </c>
      <c r="AK26" s="269">
        <v>29000</v>
      </c>
      <c r="AL26" s="269">
        <v>281996</v>
      </c>
      <c r="AM26" s="269">
        <v>141363</v>
      </c>
      <c r="AN26" s="269">
        <v>626631</v>
      </c>
      <c r="AO26" s="269">
        <v>408613</v>
      </c>
      <c r="AP26" s="269">
        <v>39890</v>
      </c>
      <c r="AQ26" s="269">
        <v>362725.65</v>
      </c>
      <c r="AR26" s="269">
        <v>153897</v>
      </c>
      <c r="AS26" s="269">
        <v>131986</v>
      </c>
      <c r="AT26" s="269">
        <v>38718</v>
      </c>
      <c r="AU26" s="269">
        <v>3849458.65</v>
      </c>
      <c r="AV26" s="269">
        <v>75670</v>
      </c>
      <c r="AW26" s="269">
        <v>85269.6</v>
      </c>
      <c r="AX26" s="269">
        <v>0</v>
      </c>
      <c r="AY26" s="269">
        <v>16811</v>
      </c>
      <c r="AZ26" s="269">
        <v>52740.92</v>
      </c>
      <c r="BA26" s="269">
        <v>131246.39999999999</v>
      </c>
      <c r="BB26" s="269">
        <v>28918690.719999999</v>
      </c>
      <c r="BC26" s="269">
        <v>560019.5</v>
      </c>
      <c r="BD26" s="269">
        <v>40003</v>
      </c>
      <c r="BE26" s="269">
        <v>426999.9</v>
      </c>
      <c r="BF26" s="269">
        <v>6352038.0199999996</v>
      </c>
      <c r="BG26" s="269">
        <v>640316</v>
      </c>
      <c r="BH26" s="269">
        <v>4968227</v>
      </c>
      <c r="BI26" s="269">
        <v>0</v>
      </c>
      <c r="BJ26" s="269">
        <v>1044049.8</v>
      </c>
      <c r="BK26" s="269">
        <v>39854</v>
      </c>
      <c r="BL26" s="269">
        <v>66075</v>
      </c>
      <c r="BM26" s="269">
        <v>33326657.550000001</v>
      </c>
      <c r="BN26" s="269">
        <v>8223614.6399999997</v>
      </c>
      <c r="BO26" s="269">
        <v>595902</v>
      </c>
      <c r="BP26" s="269">
        <v>0</v>
      </c>
      <c r="BQ26" s="269">
        <v>149201</v>
      </c>
      <c r="BR26" s="269">
        <v>0</v>
      </c>
      <c r="BS26" s="269">
        <v>0</v>
      </c>
      <c r="BT26" s="269">
        <v>15275765.48</v>
      </c>
      <c r="BU26" s="269">
        <v>914354</v>
      </c>
      <c r="BV26" s="269">
        <v>665854</v>
      </c>
      <c r="BW26" s="269">
        <v>1477790.74</v>
      </c>
      <c r="BX26" s="269">
        <v>1010129.79</v>
      </c>
      <c r="BY26" s="269">
        <v>6423554.71</v>
      </c>
      <c r="BZ26" s="269">
        <v>519967.1</v>
      </c>
      <c r="CA26" s="269">
        <v>305010</v>
      </c>
      <c r="CB26" s="269">
        <v>136348.25</v>
      </c>
      <c r="CC26" s="270">
        <f t="shared" si="0"/>
        <v>372538469.23000002</v>
      </c>
      <c r="CD26" s="148"/>
      <c r="CE26" s="148"/>
      <c r="CF26" s="148"/>
      <c r="CG26" s="148"/>
      <c r="CH26" s="148"/>
      <c r="CI26" s="148"/>
    </row>
    <row r="27" spans="1:87" s="149" customFormat="1">
      <c r="A27" s="201" t="s">
        <v>1804</v>
      </c>
      <c r="B27" s="264" t="s">
        <v>6</v>
      </c>
      <c r="C27" s="265" t="s">
        <v>7</v>
      </c>
      <c r="D27" s="266">
        <v>41010</v>
      </c>
      <c r="E27" s="265" t="s">
        <v>400</v>
      </c>
      <c r="F27" s="267" t="s">
        <v>443</v>
      </c>
      <c r="G27" s="268" t="s">
        <v>444</v>
      </c>
      <c r="H27" s="269">
        <v>-3772579.18</v>
      </c>
      <c r="I27" s="269">
        <v>0</v>
      </c>
      <c r="J27" s="269">
        <v>0</v>
      </c>
      <c r="K27" s="269">
        <v>-27091.55</v>
      </c>
      <c r="L27" s="269">
        <v>-299550.09000000003</v>
      </c>
      <c r="M27" s="269">
        <v>-4099.74</v>
      </c>
      <c r="N27" s="269">
        <v>0</v>
      </c>
      <c r="O27" s="269">
        <v>-2125</v>
      </c>
      <c r="P27" s="269">
        <v>-8247.17</v>
      </c>
      <c r="Q27" s="269">
        <v>0</v>
      </c>
      <c r="R27" s="269">
        <v>-31607.35</v>
      </c>
      <c r="S27" s="269">
        <v>0</v>
      </c>
      <c r="T27" s="269">
        <v>-6980070.1900000004</v>
      </c>
      <c r="U27" s="269">
        <v>0</v>
      </c>
      <c r="V27" s="269">
        <v>0</v>
      </c>
      <c r="W27" s="269">
        <v>-16103.14</v>
      </c>
      <c r="X27" s="269">
        <v>-205697.69</v>
      </c>
      <c r="Y27" s="269">
        <v>-12083.91</v>
      </c>
      <c r="Z27" s="269">
        <v>-2475776.14</v>
      </c>
      <c r="AA27" s="269">
        <v>-95030.12</v>
      </c>
      <c r="AB27" s="269">
        <v>-189786.41</v>
      </c>
      <c r="AC27" s="269">
        <v>-121662.85</v>
      </c>
      <c r="AD27" s="269">
        <v>-80248</v>
      </c>
      <c r="AE27" s="269">
        <v>-500</v>
      </c>
      <c r="AF27" s="269">
        <v>0</v>
      </c>
      <c r="AG27" s="269">
        <v>0</v>
      </c>
      <c r="AH27" s="269">
        <v>0</v>
      </c>
      <c r="AI27" s="269">
        <v>0</v>
      </c>
      <c r="AJ27" s="269">
        <v>-18411.52</v>
      </c>
      <c r="AK27" s="269">
        <v>-1485.2</v>
      </c>
      <c r="AL27" s="269">
        <v>0</v>
      </c>
      <c r="AM27" s="269">
        <v>0</v>
      </c>
      <c r="AN27" s="269">
        <v>0</v>
      </c>
      <c r="AO27" s="269">
        <v>-233636.59</v>
      </c>
      <c r="AP27" s="269">
        <v>0</v>
      </c>
      <c r="AQ27" s="269">
        <v>-1587</v>
      </c>
      <c r="AR27" s="269">
        <v>-1489.3</v>
      </c>
      <c r="AS27" s="269">
        <v>0</v>
      </c>
      <c r="AT27" s="269">
        <v>-38760.519999999997</v>
      </c>
      <c r="AU27" s="269">
        <v>-225085.46</v>
      </c>
      <c r="AV27" s="269">
        <v>0</v>
      </c>
      <c r="AW27" s="269">
        <v>0</v>
      </c>
      <c r="AX27" s="269">
        <v>-128968.04</v>
      </c>
      <c r="AY27" s="269">
        <v>0</v>
      </c>
      <c r="AZ27" s="269">
        <v>0</v>
      </c>
      <c r="BA27" s="269">
        <v>-79032.460000000006</v>
      </c>
      <c r="BB27" s="269">
        <v>-385141</v>
      </c>
      <c r="BC27" s="269">
        <v>0</v>
      </c>
      <c r="BD27" s="269">
        <v>-210458.6</v>
      </c>
      <c r="BE27" s="269">
        <v>-72041.64</v>
      </c>
      <c r="BF27" s="269">
        <v>0</v>
      </c>
      <c r="BG27" s="269">
        <v>0</v>
      </c>
      <c r="BH27" s="269">
        <v>-154459.10990000001</v>
      </c>
      <c r="BI27" s="269">
        <v>0</v>
      </c>
      <c r="BJ27" s="269">
        <v>0</v>
      </c>
      <c r="BK27" s="269">
        <v>0</v>
      </c>
      <c r="BL27" s="269">
        <v>0</v>
      </c>
      <c r="BM27" s="269">
        <v>-18605198.960000001</v>
      </c>
      <c r="BN27" s="269">
        <v>-1065738.4099999999</v>
      </c>
      <c r="BO27" s="269">
        <v>0</v>
      </c>
      <c r="BP27" s="269">
        <v>-10654.2</v>
      </c>
      <c r="BQ27" s="269">
        <v>0</v>
      </c>
      <c r="BR27" s="269">
        <v>-10148.15</v>
      </c>
      <c r="BS27" s="269">
        <v>-12318.8</v>
      </c>
      <c r="BT27" s="269">
        <v>0</v>
      </c>
      <c r="BU27" s="269">
        <v>0</v>
      </c>
      <c r="BV27" s="269">
        <v>0</v>
      </c>
      <c r="BW27" s="269">
        <v>0</v>
      </c>
      <c r="BX27" s="269">
        <v>-656869.87</v>
      </c>
      <c r="BY27" s="269">
        <v>0</v>
      </c>
      <c r="BZ27" s="269">
        <v>-265240.76</v>
      </c>
      <c r="CA27" s="269">
        <v>0</v>
      </c>
      <c r="CB27" s="269">
        <v>-658.71</v>
      </c>
      <c r="CC27" s="270">
        <f t="shared" si="0"/>
        <v>-36499642.829899989</v>
      </c>
      <c r="CD27" s="148"/>
      <c r="CE27" s="148"/>
      <c r="CF27" s="148"/>
      <c r="CG27" s="148"/>
      <c r="CH27" s="148"/>
      <c r="CI27" s="148"/>
    </row>
    <row r="28" spans="1:87" s="149" customFormat="1">
      <c r="A28" s="201" t="s">
        <v>1804</v>
      </c>
      <c r="B28" s="264" t="s">
        <v>6</v>
      </c>
      <c r="C28" s="265" t="s">
        <v>7</v>
      </c>
      <c r="D28" s="266">
        <v>42010</v>
      </c>
      <c r="E28" s="265" t="s">
        <v>403</v>
      </c>
      <c r="F28" s="267" t="s">
        <v>445</v>
      </c>
      <c r="G28" s="268" t="s">
        <v>446</v>
      </c>
      <c r="H28" s="269">
        <v>22697.02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9">
        <v>221123.89</v>
      </c>
      <c r="V28" s="269">
        <v>0</v>
      </c>
      <c r="W28" s="269">
        <v>0</v>
      </c>
      <c r="X28" s="269">
        <v>406263.06</v>
      </c>
      <c r="Y28" s="269">
        <v>0</v>
      </c>
      <c r="Z28" s="269">
        <v>3159553.72</v>
      </c>
      <c r="AA28" s="269">
        <v>4137.6000000000004</v>
      </c>
      <c r="AB28" s="269">
        <v>61677.59</v>
      </c>
      <c r="AC28" s="269">
        <v>0</v>
      </c>
      <c r="AD28" s="269">
        <v>0</v>
      </c>
      <c r="AE28" s="269">
        <v>0</v>
      </c>
      <c r="AF28" s="269">
        <v>0</v>
      </c>
      <c r="AG28" s="269">
        <v>0</v>
      </c>
      <c r="AH28" s="269">
        <v>0</v>
      </c>
      <c r="AI28" s="269">
        <v>0</v>
      </c>
      <c r="AJ28" s="269">
        <v>23401.97</v>
      </c>
      <c r="AK28" s="269">
        <v>0</v>
      </c>
      <c r="AL28" s="269">
        <v>334690.56</v>
      </c>
      <c r="AM28" s="269">
        <v>0</v>
      </c>
      <c r="AN28" s="269">
        <v>0</v>
      </c>
      <c r="AO28" s="269">
        <v>362377.09</v>
      </c>
      <c r="AP28" s="269">
        <v>2215.6999999999998</v>
      </c>
      <c r="AQ28" s="269">
        <v>1381.2</v>
      </c>
      <c r="AR28" s="269">
        <v>8033.8</v>
      </c>
      <c r="AS28" s="269">
        <v>0</v>
      </c>
      <c r="AT28" s="269">
        <v>0</v>
      </c>
      <c r="AU28" s="269">
        <v>0</v>
      </c>
      <c r="AV28" s="269">
        <v>0</v>
      </c>
      <c r="AW28" s="269">
        <v>0</v>
      </c>
      <c r="AX28" s="269">
        <v>21483</v>
      </c>
      <c r="AY28" s="269">
        <v>0</v>
      </c>
      <c r="AZ28" s="269">
        <v>58.79</v>
      </c>
      <c r="BA28" s="269">
        <v>140595.62</v>
      </c>
      <c r="BB28" s="269">
        <v>341909.2</v>
      </c>
      <c r="BC28" s="269">
        <v>0</v>
      </c>
      <c r="BD28" s="269">
        <v>2615.8000000000002</v>
      </c>
      <c r="BE28" s="269">
        <v>819024.27</v>
      </c>
      <c r="BF28" s="269">
        <v>0</v>
      </c>
      <c r="BG28" s="269">
        <v>0</v>
      </c>
      <c r="BH28" s="269">
        <v>68108.639999999999</v>
      </c>
      <c r="BI28" s="269">
        <v>0</v>
      </c>
      <c r="BJ28" s="269">
        <v>0</v>
      </c>
      <c r="BK28" s="269">
        <v>0</v>
      </c>
      <c r="BL28" s="269">
        <v>0</v>
      </c>
      <c r="BM28" s="269">
        <v>1043377.96</v>
      </c>
      <c r="BN28" s="269">
        <v>0</v>
      </c>
      <c r="BO28" s="269">
        <v>0</v>
      </c>
      <c r="BP28" s="269">
        <v>0</v>
      </c>
      <c r="BQ28" s="269">
        <v>0</v>
      </c>
      <c r="BR28" s="269">
        <v>2438</v>
      </c>
      <c r="BS28" s="269">
        <v>929.2</v>
      </c>
      <c r="BT28" s="269">
        <v>0</v>
      </c>
      <c r="BU28" s="269">
        <v>0</v>
      </c>
      <c r="BV28" s="269">
        <v>0</v>
      </c>
      <c r="BW28" s="269">
        <v>0</v>
      </c>
      <c r="BX28" s="269">
        <v>485304.49</v>
      </c>
      <c r="BY28" s="269">
        <v>5855.13</v>
      </c>
      <c r="BZ28" s="269">
        <v>0</v>
      </c>
      <c r="CA28" s="269">
        <v>0</v>
      </c>
      <c r="CB28" s="269">
        <v>0</v>
      </c>
      <c r="CC28" s="270">
        <f t="shared" si="0"/>
        <v>7539253.3000000007</v>
      </c>
      <c r="CD28" s="148"/>
      <c r="CE28" s="148"/>
      <c r="CF28" s="148"/>
      <c r="CG28" s="148"/>
      <c r="CH28" s="148"/>
      <c r="CI28" s="148"/>
    </row>
    <row r="29" spans="1:87" s="149" customFormat="1">
      <c r="A29" s="201" t="s">
        <v>1804</v>
      </c>
      <c r="B29" s="264" t="s">
        <v>6</v>
      </c>
      <c r="C29" s="265" t="s">
        <v>7</v>
      </c>
      <c r="D29" s="266">
        <v>41010</v>
      </c>
      <c r="E29" s="265" t="s">
        <v>400</v>
      </c>
      <c r="F29" s="267" t="s">
        <v>447</v>
      </c>
      <c r="G29" s="268" t="s">
        <v>448</v>
      </c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69">
        <v>0</v>
      </c>
      <c r="N29" s="269">
        <v>0</v>
      </c>
      <c r="O29" s="269">
        <v>0</v>
      </c>
      <c r="P29" s="269">
        <v>0</v>
      </c>
      <c r="Q29" s="269">
        <v>0</v>
      </c>
      <c r="R29" s="269">
        <v>0</v>
      </c>
      <c r="S29" s="269">
        <v>0</v>
      </c>
      <c r="T29" s="269">
        <v>0</v>
      </c>
      <c r="U29" s="269">
        <v>0</v>
      </c>
      <c r="V29" s="269">
        <v>0</v>
      </c>
      <c r="W29" s="269">
        <v>0</v>
      </c>
      <c r="X29" s="269">
        <v>0</v>
      </c>
      <c r="Y29" s="269">
        <v>0</v>
      </c>
      <c r="Z29" s="269">
        <v>0</v>
      </c>
      <c r="AA29" s="269">
        <v>42490</v>
      </c>
      <c r="AB29" s="269">
        <v>4998.67</v>
      </c>
      <c r="AC29" s="269">
        <v>0</v>
      </c>
      <c r="AD29" s="269">
        <v>0</v>
      </c>
      <c r="AE29" s="269">
        <v>0</v>
      </c>
      <c r="AF29" s="269">
        <v>0</v>
      </c>
      <c r="AG29" s="269">
        <v>0</v>
      </c>
      <c r="AH29" s="269">
        <v>649915</v>
      </c>
      <c r="AI29" s="269">
        <v>0</v>
      </c>
      <c r="AJ29" s="269">
        <v>0</v>
      </c>
      <c r="AK29" s="269">
        <v>0</v>
      </c>
      <c r="AL29" s="269">
        <v>0</v>
      </c>
      <c r="AM29" s="269">
        <v>0</v>
      </c>
      <c r="AN29" s="269">
        <v>0</v>
      </c>
      <c r="AO29" s="269">
        <v>0</v>
      </c>
      <c r="AP29" s="269">
        <v>0</v>
      </c>
      <c r="AQ29" s="269">
        <v>0</v>
      </c>
      <c r="AR29" s="269">
        <v>0</v>
      </c>
      <c r="AS29" s="269">
        <v>0</v>
      </c>
      <c r="AT29" s="269">
        <v>0</v>
      </c>
      <c r="AU29" s="269">
        <v>0</v>
      </c>
      <c r="AV29" s="269">
        <v>0</v>
      </c>
      <c r="AW29" s="269">
        <v>0</v>
      </c>
      <c r="AX29" s="269">
        <v>0</v>
      </c>
      <c r="AY29" s="269">
        <v>0</v>
      </c>
      <c r="AZ29" s="269">
        <v>0</v>
      </c>
      <c r="BA29" s="269">
        <v>0</v>
      </c>
      <c r="BB29" s="269">
        <v>0</v>
      </c>
      <c r="BC29" s="269">
        <v>0</v>
      </c>
      <c r="BD29" s="269">
        <v>0</v>
      </c>
      <c r="BE29" s="269">
        <v>959260.43</v>
      </c>
      <c r="BF29" s="269">
        <v>0</v>
      </c>
      <c r="BG29" s="269">
        <v>0</v>
      </c>
      <c r="BH29" s="269">
        <v>0</v>
      </c>
      <c r="BI29" s="269">
        <v>15000</v>
      </c>
      <c r="BJ29" s="269">
        <v>0</v>
      </c>
      <c r="BK29" s="269">
        <v>0</v>
      </c>
      <c r="BL29" s="269">
        <v>0</v>
      </c>
      <c r="BM29" s="269">
        <v>0</v>
      </c>
      <c r="BN29" s="269">
        <v>0</v>
      </c>
      <c r="BO29" s="269">
        <v>0</v>
      </c>
      <c r="BP29" s="269">
        <v>0</v>
      </c>
      <c r="BQ29" s="269">
        <v>0</v>
      </c>
      <c r="BR29" s="269">
        <v>0</v>
      </c>
      <c r="BS29" s="269">
        <v>0</v>
      </c>
      <c r="BT29" s="269">
        <v>0</v>
      </c>
      <c r="BU29" s="269">
        <v>0</v>
      </c>
      <c r="BV29" s="269">
        <v>0</v>
      </c>
      <c r="BW29" s="269">
        <v>0</v>
      </c>
      <c r="BX29" s="269">
        <v>0</v>
      </c>
      <c r="BY29" s="269">
        <v>0</v>
      </c>
      <c r="BZ29" s="269">
        <v>0</v>
      </c>
      <c r="CA29" s="269">
        <v>0</v>
      </c>
      <c r="CB29" s="269">
        <v>0</v>
      </c>
      <c r="CC29" s="270">
        <f t="shared" si="0"/>
        <v>1671664.1</v>
      </c>
      <c r="CD29" s="148"/>
      <c r="CE29" s="148"/>
      <c r="CF29" s="148"/>
      <c r="CG29" s="148"/>
      <c r="CH29" s="148"/>
      <c r="CI29" s="148"/>
    </row>
    <row r="30" spans="1:87" s="149" customFormat="1">
      <c r="A30" s="201" t="s">
        <v>1804</v>
      </c>
      <c r="B30" s="264" t="s">
        <v>6</v>
      </c>
      <c r="C30" s="265" t="s">
        <v>7</v>
      </c>
      <c r="D30" s="266">
        <v>42010</v>
      </c>
      <c r="E30" s="265" t="s">
        <v>403</v>
      </c>
      <c r="F30" s="267" t="s">
        <v>449</v>
      </c>
      <c r="G30" s="268" t="s">
        <v>450</v>
      </c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269">
        <v>0</v>
      </c>
      <c r="W30" s="269">
        <v>0</v>
      </c>
      <c r="X30" s="269">
        <v>0</v>
      </c>
      <c r="Y30" s="269">
        <v>0</v>
      </c>
      <c r="Z30" s="269">
        <v>0</v>
      </c>
      <c r="AA30" s="269">
        <v>104473.77</v>
      </c>
      <c r="AB30" s="269">
        <v>93247.91</v>
      </c>
      <c r="AC30" s="269">
        <v>128778.2</v>
      </c>
      <c r="AD30" s="269">
        <v>1179596.92</v>
      </c>
      <c r="AE30" s="269">
        <v>9609370.7200000007</v>
      </c>
      <c r="AF30" s="269">
        <v>90282.53</v>
      </c>
      <c r="AG30" s="269">
        <v>0</v>
      </c>
      <c r="AH30" s="269">
        <v>124873.61</v>
      </c>
      <c r="AI30" s="269">
        <v>1116086</v>
      </c>
      <c r="AJ30" s="269">
        <v>0</v>
      </c>
      <c r="AK30" s="269">
        <v>0</v>
      </c>
      <c r="AL30" s="269">
        <v>0</v>
      </c>
      <c r="AM30" s="269">
        <v>0</v>
      </c>
      <c r="AN30" s="269">
        <v>0</v>
      </c>
      <c r="AO30" s="269">
        <v>7512597</v>
      </c>
      <c r="AP30" s="269">
        <v>0</v>
      </c>
      <c r="AQ30" s="269">
        <v>0</v>
      </c>
      <c r="AR30" s="269">
        <v>0</v>
      </c>
      <c r="AS30" s="269">
        <v>0</v>
      </c>
      <c r="AT30" s="269">
        <v>0</v>
      </c>
      <c r="AU30" s="269">
        <v>0</v>
      </c>
      <c r="AV30" s="269">
        <v>0</v>
      </c>
      <c r="AW30" s="269">
        <v>0</v>
      </c>
      <c r="AX30" s="269">
        <v>0</v>
      </c>
      <c r="AY30" s="269">
        <v>0</v>
      </c>
      <c r="AZ30" s="269">
        <v>0</v>
      </c>
      <c r="BA30" s="269">
        <v>0</v>
      </c>
      <c r="BB30" s="269">
        <v>0</v>
      </c>
      <c r="BC30" s="269">
        <v>0</v>
      </c>
      <c r="BD30" s="269">
        <v>0</v>
      </c>
      <c r="BE30" s="269">
        <v>0</v>
      </c>
      <c r="BF30" s="269">
        <v>0</v>
      </c>
      <c r="BG30" s="269">
        <v>0</v>
      </c>
      <c r="BH30" s="269">
        <v>0</v>
      </c>
      <c r="BI30" s="269">
        <v>0</v>
      </c>
      <c r="BJ30" s="269">
        <v>0</v>
      </c>
      <c r="BK30" s="269">
        <v>0</v>
      </c>
      <c r="BL30" s="269">
        <v>0</v>
      </c>
      <c r="BM30" s="269">
        <v>0</v>
      </c>
      <c r="BN30" s="269">
        <v>0</v>
      </c>
      <c r="BO30" s="269">
        <v>0</v>
      </c>
      <c r="BP30" s="269">
        <v>0</v>
      </c>
      <c r="BQ30" s="269">
        <v>0</v>
      </c>
      <c r="BR30" s="269">
        <v>0</v>
      </c>
      <c r="BS30" s="269">
        <v>0</v>
      </c>
      <c r="BT30" s="269">
        <v>0</v>
      </c>
      <c r="BU30" s="269">
        <v>0</v>
      </c>
      <c r="BV30" s="269">
        <v>0</v>
      </c>
      <c r="BW30" s="269">
        <v>2940174.4</v>
      </c>
      <c r="BX30" s="269">
        <v>925075.41</v>
      </c>
      <c r="BY30" s="269">
        <v>0</v>
      </c>
      <c r="BZ30" s="269">
        <v>0</v>
      </c>
      <c r="CA30" s="269">
        <v>0</v>
      </c>
      <c r="CB30" s="269">
        <v>199604.43</v>
      </c>
      <c r="CC30" s="270">
        <f t="shared" si="0"/>
        <v>24024160.899999995</v>
      </c>
      <c r="CD30" s="148"/>
      <c r="CE30" s="148"/>
      <c r="CF30" s="148"/>
      <c r="CG30" s="148"/>
      <c r="CH30" s="148"/>
      <c r="CI30" s="148"/>
    </row>
    <row r="31" spans="1:87" s="149" customFormat="1">
      <c r="A31" s="201" t="s">
        <v>1804</v>
      </c>
      <c r="B31" s="264" t="s">
        <v>6</v>
      </c>
      <c r="C31" s="265" t="s">
        <v>7</v>
      </c>
      <c r="D31" s="266">
        <v>43010</v>
      </c>
      <c r="E31" s="150" t="s">
        <v>414</v>
      </c>
      <c r="F31" s="267" t="s">
        <v>451</v>
      </c>
      <c r="G31" s="268" t="s">
        <v>452</v>
      </c>
      <c r="H31" s="269">
        <v>0</v>
      </c>
      <c r="I31" s="269">
        <v>0</v>
      </c>
      <c r="J31" s="269">
        <v>0</v>
      </c>
      <c r="K31" s="269">
        <v>0</v>
      </c>
      <c r="L31" s="269">
        <v>0</v>
      </c>
      <c r="M31" s="269">
        <v>0</v>
      </c>
      <c r="N31" s="269">
        <v>0</v>
      </c>
      <c r="O31" s="269">
        <v>0</v>
      </c>
      <c r="P31" s="269">
        <v>0</v>
      </c>
      <c r="Q31" s="269">
        <v>0</v>
      </c>
      <c r="R31" s="269">
        <v>0</v>
      </c>
      <c r="S31" s="269">
        <v>0</v>
      </c>
      <c r="T31" s="269">
        <v>0</v>
      </c>
      <c r="U31" s="269">
        <v>0</v>
      </c>
      <c r="V31" s="269">
        <v>0</v>
      </c>
      <c r="W31" s="269">
        <v>0</v>
      </c>
      <c r="X31" s="269">
        <v>0</v>
      </c>
      <c r="Y31" s="269">
        <v>-55390</v>
      </c>
      <c r="Z31" s="269">
        <v>0</v>
      </c>
      <c r="AA31" s="269">
        <v>0</v>
      </c>
      <c r="AB31" s="269">
        <v>0</v>
      </c>
      <c r="AC31" s="269">
        <v>0</v>
      </c>
      <c r="AD31" s="269">
        <v>0</v>
      </c>
      <c r="AE31" s="269">
        <v>0</v>
      </c>
      <c r="AF31" s="269">
        <v>0</v>
      </c>
      <c r="AG31" s="269">
        <v>-16354197.6</v>
      </c>
      <c r="AH31" s="269">
        <v>0</v>
      </c>
      <c r="AI31" s="269">
        <v>0</v>
      </c>
      <c r="AJ31" s="269">
        <v>0</v>
      </c>
      <c r="AK31" s="269">
        <v>0</v>
      </c>
      <c r="AL31" s="269">
        <v>0</v>
      </c>
      <c r="AM31" s="269">
        <v>0</v>
      </c>
      <c r="AN31" s="269">
        <v>0</v>
      </c>
      <c r="AO31" s="269">
        <v>0</v>
      </c>
      <c r="AP31" s="269">
        <v>0</v>
      </c>
      <c r="AQ31" s="269">
        <v>0</v>
      </c>
      <c r="AR31" s="269">
        <v>0</v>
      </c>
      <c r="AS31" s="269">
        <v>0</v>
      </c>
      <c r="AT31" s="269">
        <v>0</v>
      </c>
      <c r="AU31" s="269">
        <v>0</v>
      </c>
      <c r="AV31" s="269">
        <v>0</v>
      </c>
      <c r="AW31" s="269">
        <v>0</v>
      </c>
      <c r="AX31" s="269">
        <v>0</v>
      </c>
      <c r="AY31" s="269">
        <v>0</v>
      </c>
      <c r="AZ31" s="269">
        <v>0</v>
      </c>
      <c r="BA31" s="269">
        <v>0</v>
      </c>
      <c r="BB31" s="269">
        <v>0</v>
      </c>
      <c r="BC31" s="269">
        <v>0</v>
      </c>
      <c r="BD31" s="269">
        <v>0</v>
      </c>
      <c r="BE31" s="269">
        <v>0</v>
      </c>
      <c r="BF31" s="269">
        <v>0</v>
      </c>
      <c r="BG31" s="269">
        <v>0</v>
      </c>
      <c r="BH31" s="269">
        <v>0</v>
      </c>
      <c r="BI31" s="269">
        <v>0</v>
      </c>
      <c r="BJ31" s="269">
        <v>0</v>
      </c>
      <c r="BK31" s="269">
        <v>0</v>
      </c>
      <c r="BL31" s="269">
        <v>0</v>
      </c>
      <c r="BM31" s="269">
        <v>0</v>
      </c>
      <c r="BN31" s="269">
        <v>0</v>
      </c>
      <c r="BO31" s="269">
        <v>0</v>
      </c>
      <c r="BP31" s="269">
        <v>0</v>
      </c>
      <c r="BQ31" s="269">
        <v>0</v>
      </c>
      <c r="BR31" s="269">
        <v>0</v>
      </c>
      <c r="BS31" s="269">
        <v>0</v>
      </c>
      <c r="BT31" s="269">
        <v>0</v>
      </c>
      <c r="BU31" s="269">
        <v>0</v>
      </c>
      <c r="BV31" s="269">
        <v>0</v>
      </c>
      <c r="BW31" s="269">
        <v>0</v>
      </c>
      <c r="BX31" s="269">
        <v>0</v>
      </c>
      <c r="BY31" s="269">
        <v>0</v>
      </c>
      <c r="BZ31" s="269">
        <v>0</v>
      </c>
      <c r="CA31" s="269">
        <v>0</v>
      </c>
      <c r="CB31" s="269">
        <v>0</v>
      </c>
      <c r="CC31" s="270">
        <f t="shared" si="0"/>
        <v>-16409587.6</v>
      </c>
      <c r="CD31" s="148"/>
      <c r="CE31" s="148"/>
      <c r="CF31" s="148"/>
      <c r="CG31" s="148"/>
      <c r="CH31" s="148"/>
      <c r="CI31" s="148"/>
    </row>
    <row r="32" spans="1:87" s="149" customFormat="1">
      <c r="A32" s="201" t="s">
        <v>1804</v>
      </c>
      <c r="B32" s="264" t="s">
        <v>6</v>
      </c>
      <c r="C32" s="265" t="s">
        <v>7</v>
      </c>
      <c r="D32" s="266">
        <v>43010</v>
      </c>
      <c r="E32" s="150" t="s">
        <v>414</v>
      </c>
      <c r="F32" s="267" t="s">
        <v>453</v>
      </c>
      <c r="G32" s="268" t="s">
        <v>1693</v>
      </c>
      <c r="H32" s="269">
        <v>-1159535.82</v>
      </c>
      <c r="I32" s="269">
        <v>0</v>
      </c>
      <c r="J32" s="269">
        <v>0</v>
      </c>
      <c r="K32" s="269">
        <v>-32408.84</v>
      </c>
      <c r="L32" s="269">
        <v>0</v>
      </c>
      <c r="M32" s="269">
        <v>-1470.5</v>
      </c>
      <c r="N32" s="269">
        <v>0</v>
      </c>
      <c r="O32" s="269">
        <v>-164072.07</v>
      </c>
      <c r="P32" s="269">
        <v>-66408.23</v>
      </c>
      <c r="Q32" s="269">
        <v>-1168179.1200000001</v>
      </c>
      <c r="R32" s="269">
        <v>0</v>
      </c>
      <c r="S32" s="269">
        <v>0</v>
      </c>
      <c r="T32" s="269">
        <v>-9191.6</v>
      </c>
      <c r="U32" s="269">
        <v>-451405.61</v>
      </c>
      <c r="V32" s="269">
        <v>0</v>
      </c>
      <c r="W32" s="269">
        <v>0</v>
      </c>
      <c r="X32" s="269">
        <v>0</v>
      </c>
      <c r="Y32" s="269">
        <v>0</v>
      </c>
      <c r="Z32" s="269">
        <v>-346307.75</v>
      </c>
      <c r="AA32" s="269">
        <v>-464056.96</v>
      </c>
      <c r="AB32" s="269">
        <v>-18448.13</v>
      </c>
      <c r="AC32" s="269">
        <v>0</v>
      </c>
      <c r="AD32" s="269">
        <v>-4770</v>
      </c>
      <c r="AE32" s="269">
        <v>-26214.87</v>
      </c>
      <c r="AF32" s="269">
        <v>0</v>
      </c>
      <c r="AG32" s="269">
        <v>0</v>
      </c>
      <c r="AH32" s="269">
        <v>0</v>
      </c>
      <c r="AI32" s="269">
        <v>0</v>
      </c>
      <c r="AJ32" s="269">
        <v>-15091.05</v>
      </c>
      <c r="AK32" s="269">
        <v>0</v>
      </c>
      <c r="AL32" s="269">
        <v>0</v>
      </c>
      <c r="AM32" s="269">
        <v>0</v>
      </c>
      <c r="AN32" s="269">
        <v>-47192.160000000003</v>
      </c>
      <c r="AO32" s="269">
        <v>-198931.97</v>
      </c>
      <c r="AP32" s="269">
        <v>-6010.4</v>
      </c>
      <c r="AQ32" s="269">
        <v>-113295.31</v>
      </c>
      <c r="AR32" s="269">
        <v>-59449.7</v>
      </c>
      <c r="AS32" s="269">
        <v>0</v>
      </c>
      <c r="AT32" s="269">
        <v>0</v>
      </c>
      <c r="AU32" s="269">
        <v>-8425.76</v>
      </c>
      <c r="AV32" s="269">
        <v>0</v>
      </c>
      <c r="AW32" s="269">
        <v>-33422.47</v>
      </c>
      <c r="AX32" s="269">
        <v>-9113.11</v>
      </c>
      <c r="AY32" s="269">
        <v>-17673.71</v>
      </c>
      <c r="AZ32" s="269">
        <v>-5596.88</v>
      </c>
      <c r="BA32" s="269">
        <v>-1401.61</v>
      </c>
      <c r="BB32" s="269">
        <v>-6222900.8499999996</v>
      </c>
      <c r="BC32" s="269">
        <v>0</v>
      </c>
      <c r="BD32" s="269">
        <v>-399642.07</v>
      </c>
      <c r="BE32" s="269">
        <v>-6132.67</v>
      </c>
      <c r="BF32" s="269">
        <v>0</v>
      </c>
      <c r="BG32" s="269">
        <v>0</v>
      </c>
      <c r="BH32" s="269">
        <v>-140210.78</v>
      </c>
      <c r="BI32" s="269">
        <v>0</v>
      </c>
      <c r="BJ32" s="269">
        <v>0</v>
      </c>
      <c r="BK32" s="269">
        <v>0</v>
      </c>
      <c r="BL32" s="269">
        <v>0</v>
      </c>
      <c r="BM32" s="269">
        <v>0</v>
      </c>
      <c r="BN32" s="269">
        <v>0</v>
      </c>
      <c r="BO32" s="269">
        <v>0</v>
      </c>
      <c r="BP32" s="269">
        <v>0</v>
      </c>
      <c r="BQ32" s="269">
        <v>0</v>
      </c>
      <c r="BR32" s="269">
        <v>-14185.93</v>
      </c>
      <c r="BS32" s="269">
        <v>-4571.3999999999996</v>
      </c>
      <c r="BT32" s="269">
        <v>0</v>
      </c>
      <c r="BU32" s="269">
        <v>0</v>
      </c>
      <c r="BV32" s="269">
        <v>0</v>
      </c>
      <c r="BW32" s="269">
        <v>0</v>
      </c>
      <c r="BX32" s="269">
        <v>-74902.3</v>
      </c>
      <c r="BY32" s="269">
        <v>-100519.07</v>
      </c>
      <c r="BZ32" s="269">
        <v>-47395.95</v>
      </c>
      <c r="CA32" s="269">
        <v>0</v>
      </c>
      <c r="CB32" s="269">
        <v>0</v>
      </c>
      <c r="CC32" s="270">
        <f t="shared" si="0"/>
        <v>-11438534.65</v>
      </c>
      <c r="CD32" s="148"/>
      <c r="CE32" s="148"/>
      <c r="CF32" s="148"/>
      <c r="CG32" s="148"/>
      <c r="CH32" s="148"/>
      <c r="CI32" s="148"/>
    </row>
    <row r="33" spans="1:87" s="149" customFormat="1">
      <c r="A33" s="201" t="s">
        <v>1804</v>
      </c>
      <c r="B33" s="264" t="s">
        <v>6</v>
      </c>
      <c r="C33" s="265" t="s">
        <v>7</v>
      </c>
      <c r="D33" s="266"/>
      <c r="E33" s="150"/>
      <c r="F33" s="267" t="s">
        <v>454</v>
      </c>
      <c r="G33" s="268" t="s">
        <v>1694</v>
      </c>
      <c r="H33" s="269">
        <v>13600</v>
      </c>
      <c r="I33" s="269">
        <v>0</v>
      </c>
      <c r="J33" s="269">
        <v>0</v>
      </c>
      <c r="K33" s="269">
        <v>0</v>
      </c>
      <c r="L33" s="269">
        <v>0</v>
      </c>
      <c r="M33" s="269">
        <v>0</v>
      </c>
      <c r="N33" s="269">
        <v>1297733.3400000001</v>
      </c>
      <c r="O33" s="269">
        <v>0</v>
      </c>
      <c r="P33" s="269">
        <v>2533.9</v>
      </c>
      <c r="Q33" s="269">
        <v>44314.09</v>
      </c>
      <c r="R33" s="269">
        <v>0</v>
      </c>
      <c r="S33" s="269">
        <v>0</v>
      </c>
      <c r="T33" s="269">
        <v>732.7</v>
      </c>
      <c r="U33" s="269">
        <v>37458.800000000003</v>
      </c>
      <c r="V33" s="269">
        <v>0</v>
      </c>
      <c r="W33" s="269">
        <v>0</v>
      </c>
      <c r="X33" s="269">
        <v>0</v>
      </c>
      <c r="Y33" s="269">
        <v>0</v>
      </c>
      <c r="Z33" s="269">
        <v>0</v>
      </c>
      <c r="AA33" s="269">
        <v>45341.94</v>
      </c>
      <c r="AB33" s="269">
        <v>74497.19</v>
      </c>
      <c r="AC33" s="269">
        <v>0</v>
      </c>
      <c r="AD33" s="269">
        <v>0</v>
      </c>
      <c r="AE33" s="269">
        <v>2862.73</v>
      </c>
      <c r="AF33" s="269">
        <v>0</v>
      </c>
      <c r="AG33" s="269">
        <v>0</v>
      </c>
      <c r="AH33" s="269">
        <v>0</v>
      </c>
      <c r="AI33" s="269">
        <v>0</v>
      </c>
      <c r="AJ33" s="269">
        <v>4237.25</v>
      </c>
      <c r="AK33" s="269">
        <v>0</v>
      </c>
      <c r="AL33" s="269">
        <v>0</v>
      </c>
      <c r="AM33" s="269">
        <v>0</v>
      </c>
      <c r="AN33" s="269">
        <v>0</v>
      </c>
      <c r="AO33" s="269">
        <v>0</v>
      </c>
      <c r="AP33" s="269">
        <v>0</v>
      </c>
      <c r="AQ33" s="269">
        <v>0</v>
      </c>
      <c r="AR33" s="269">
        <v>259.89999999999998</v>
      </c>
      <c r="AS33" s="269">
        <v>0</v>
      </c>
      <c r="AT33" s="269">
        <v>0</v>
      </c>
      <c r="AU33" s="269">
        <v>0</v>
      </c>
      <c r="AV33" s="269">
        <v>10600</v>
      </c>
      <c r="AW33" s="269">
        <v>0</v>
      </c>
      <c r="AX33" s="269">
        <v>40703.67</v>
      </c>
      <c r="AY33" s="269">
        <v>418</v>
      </c>
      <c r="AZ33" s="269">
        <v>0</v>
      </c>
      <c r="BA33" s="269">
        <v>0</v>
      </c>
      <c r="BB33" s="269">
        <v>0</v>
      </c>
      <c r="BC33" s="269">
        <v>0</v>
      </c>
      <c r="BD33" s="269">
        <v>23468.97</v>
      </c>
      <c r="BE33" s="269">
        <v>0</v>
      </c>
      <c r="BF33" s="269">
        <v>0</v>
      </c>
      <c r="BG33" s="269">
        <v>0</v>
      </c>
      <c r="BH33" s="269">
        <v>181.9</v>
      </c>
      <c r="BI33" s="269">
        <v>0</v>
      </c>
      <c r="BJ33" s="269">
        <v>0</v>
      </c>
      <c r="BK33" s="269">
        <v>0</v>
      </c>
      <c r="BL33" s="269">
        <v>0</v>
      </c>
      <c r="BM33" s="269">
        <v>0</v>
      </c>
      <c r="BN33" s="269">
        <v>0</v>
      </c>
      <c r="BO33" s="269">
        <v>0</v>
      </c>
      <c r="BP33" s="269">
        <v>0</v>
      </c>
      <c r="BQ33" s="269">
        <v>0</v>
      </c>
      <c r="BR33" s="269">
        <v>0</v>
      </c>
      <c r="BS33" s="269">
        <v>0</v>
      </c>
      <c r="BT33" s="269">
        <v>0</v>
      </c>
      <c r="BU33" s="269">
        <v>0</v>
      </c>
      <c r="BV33" s="269">
        <v>0</v>
      </c>
      <c r="BW33" s="269">
        <v>0</v>
      </c>
      <c r="BX33" s="269">
        <v>0</v>
      </c>
      <c r="BY33" s="269">
        <v>38890</v>
      </c>
      <c r="BZ33" s="269">
        <v>0</v>
      </c>
      <c r="CA33" s="269">
        <v>0</v>
      </c>
      <c r="CB33" s="269">
        <v>75898.89</v>
      </c>
      <c r="CC33" s="270">
        <f t="shared" si="0"/>
        <v>1713733.2699999996</v>
      </c>
      <c r="CD33" s="148"/>
      <c r="CE33" s="148"/>
      <c r="CF33" s="148"/>
      <c r="CG33" s="148"/>
      <c r="CH33" s="148"/>
      <c r="CI33" s="148"/>
    </row>
    <row r="34" spans="1:87" s="149" customFormat="1">
      <c r="A34" s="201" t="s">
        <v>1802</v>
      </c>
      <c r="B34" s="264" t="s">
        <v>6</v>
      </c>
      <c r="C34" s="265" t="s">
        <v>7</v>
      </c>
      <c r="D34" s="266"/>
      <c r="E34" s="150"/>
      <c r="F34" s="267" t="s">
        <v>455</v>
      </c>
      <c r="G34" s="268" t="s">
        <v>456</v>
      </c>
      <c r="H34" s="269">
        <v>0</v>
      </c>
      <c r="I34" s="269">
        <v>0</v>
      </c>
      <c r="J34" s="269">
        <v>440270.5</v>
      </c>
      <c r="K34" s="269">
        <v>0</v>
      </c>
      <c r="L34" s="269">
        <v>0</v>
      </c>
      <c r="M34" s="269">
        <v>0</v>
      </c>
      <c r="N34" s="269">
        <v>0</v>
      </c>
      <c r="O34" s="269">
        <v>0</v>
      </c>
      <c r="P34" s="269">
        <v>0</v>
      </c>
      <c r="Q34" s="269">
        <v>2038056.15</v>
      </c>
      <c r="R34" s="269">
        <v>0</v>
      </c>
      <c r="S34" s="269">
        <v>0</v>
      </c>
      <c r="T34" s="269">
        <v>700</v>
      </c>
      <c r="U34" s="269">
        <v>0</v>
      </c>
      <c r="V34" s="269">
        <v>0</v>
      </c>
      <c r="W34" s="269">
        <v>0</v>
      </c>
      <c r="X34" s="269">
        <v>0</v>
      </c>
      <c r="Y34" s="269">
        <v>0</v>
      </c>
      <c r="Z34" s="269">
        <v>0</v>
      </c>
      <c r="AA34" s="269">
        <v>0</v>
      </c>
      <c r="AB34" s="269">
        <v>0</v>
      </c>
      <c r="AC34" s="269">
        <v>0</v>
      </c>
      <c r="AD34" s="269">
        <v>0</v>
      </c>
      <c r="AE34" s="269">
        <v>0</v>
      </c>
      <c r="AF34" s="269">
        <v>0</v>
      </c>
      <c r="AG34" s="269">
        <v>0</v>
      </c>
      <c r="AH34" s="269">
        <v>0</v>
      </c>
      <c r="AI34" s="269">
        <v>22479573.699999999</v>
      </c>
      <c r="AJ34" s="269">
        <v>0</v>
      </c>
      <c r="AK34" s="269">
        <v>0</v>
      </c>
      <c r="AL34" s="269">
        <v>0</v>
      </c>
      <c r="AM34" s="269">
        <v>0</v>
      </c>
      <c r="AN34" s="269">
        <v>0</v>
      </c>
      <c r="AO34" s="269">
        <v>0</v>
      </c>
      <c r="AP34" s="269">
        <v>0</v>
      </c>
      <c r="AQ34" s="269">
        <v>0</v>
      </c>
      <c r="AR34" s="269">
        <v>0</v>
      </c>
      <c r="AS34" s="269">
        <v>0</v>
      </c>
      <c r="AT34" s="269">
        <v>0</v>
      </c>
      <c r="AU34" s="269">
        <v>0</v>
      </c>
      <c r="AV34" s="269">
        <v>0</v>
      </c>
      <c r="AW34" s="269">
        <v>0</v>
      </c>
      <c r="AX34" s="269">
        <v>0</v>
      </c>
      <c r="AY34" s="269">
        <v>0</v>
      </c>
      <c r="AZ34" s="269">
        <v>0</v>
      </c>
      <c r="BA34" s="269">
        <v>0</v>
      </c>
      <c r="BB34" s="269">
        <v>0</v>
      </c>
      <c r="BC34" s="269">
        <v>0</v>
      </c>
      <c r="BD34" s="269">
        <v>0</v>
      </c>
      <c r="BE34" s="269">
        <v>0</v>
      </c>
      <c r="BF34" s="269">
        <v>0</v>
      </c>
      <c r="BG34" s="269">
        <v>0</v>
      </c>
      <c r="BH34" s="269">
        <v>0</v>
      </c>
      <c r="BI34" s="269">
        <v>0</v>
      </c>
      <c r="BJ34" s="269">
        <v>0</v>
      </c>
      <c r="BK34" s="269">
        <v>0</v>
      </c>
      <c r="BL34" s="269">
        <v>660</v>
      </c>
      <c r="BM34" s="269">
        <v>278138.25</v>
      </c>
      <c r="BN34" s="269">
        <v>0</v>
      </c>
      <c r="BO34" s="269">
        <v>0</v>
      </c>
      <c r="BP34" s="269">
        <v>0</v>
      </c>
      <c r="BQ34" s="269">
        <v>0</v>
      </c>
      <c r="BR34" s="269">
        <v>0</v>
      </c>
      <c r="BS34" s="269">
        <v>0</v>
      </c>
      <c r="BT34" s="269">
        <v>967795</v>
      </c>
      <c r="BU34" s="269">
        <v>0</v>
      </c>
      <c r="BV34" s="269">
        <v>0</v>
      </c>
      <c r="BW34" s="269">
        <v>0</v>
      </c>
      <c r="BX34" s="269">
        <v>0</v>
      </c>
      <c r="BY34" s="269">
        <v>0</v>
      </c>
      <c r="BZ34" s="269">
        <v>0</v>
      </c>
      <c r="CA34" s="269">
        <v>0</v>
      </c>
      <c r="CB34" s="269">
        <v>0</v>
      </c>
      <c r="CC34" s="270">
        <f t="shared" si="0"/>
        <v>26205193.599999998</v>
      </c>
      <c r="CD34" s="148"/>
      <c r="CE34" s="148"/>
      <c r="CF34" s="148"/>
      <c r="CG34" s="148"/>
      <c r="CH34" s="148"/>
      <c r="CI34" s="148"/>
    </row>
    <row r="35" spans="1:87" s="149" customFormat="1">
      <c r="A35" s="201" t="s">
        <v>1804</v>
      </c>
      <c r="B35" s="264" t="s">
        <v>6</v>
      </c>
      <c r="C35" s="265" t="s">
        <v>7</v>
      </c>
      <c r="D35" s="266"/>
      <c r="E35" s="150"/>
      <c r="F35" s="267" t="s">
        <v>457</v>
      </c>
      <c r="G35" s="268" t="s">
        <v>458</v>
      </c>
      <c r="H35" s="269">
        <v>-87406569.209999993</v>
      </c>
      <c r="I35" s="269">
        <v>-32282191.149999999</v>
      </c>
      <c r="J35" s="269">
        <v>-24981794.789999999</v>
      </c>
      <c r="K35" s="269">
        <v>-25181040.600000001</v>
      </c>
      <c r="L35" s="269">
        <v>-21402273.539999999</v>
      </c>
      <c r="M35" s="269">
        <v>-10630919.74</v>
      </c>
      <c r="N35" s="269">
        <v>-19495680.48</v>
      </c>
      <c r="O35" s="269">
        <v>-15360735.210000001</v>
      </c>
      <c r="P35" s="269">
        <v>-14567260.460000001</v>
      </c>
      <c r="Q35" s="269">
        <v>-46001987.689999998</v>
      </c>
      <c r="R35" s="269">
        <v>-13345708.07</v>
      </c>
      <c r="S35" s="269">
        <v>-25477132.670000002</v>
      </c>
      <c r="T35" s="269">
        <v>-40959886.549999997</v>
      </c>
      <c r="U35" s="269">
        <v>-42819803.530000001</v>
      </c>
      <c r="V35" s="269">
        <v>-5985295.2800000003</v>
      </c>
      <c r="W35" s="269">
        <v>-40227104.399999999</v>
      </c>
      <c r="X35" s="269">
        <v>-20136672.84</v>
      </c>
      <c r="Y35" s="269">
        <v>-7388391.3799999999</v>
      </c>
      <c r="Z35" s="269">
        <v>-44251134.350000001</v>
      </c>
      <c r="AA35" s="269">
        <v>-35083112.420000002</v>
      </c>
      <c r="AB35" s="269">
        <v>-26618205.390000001</v>
      </c>
      <c r="AC35" s="269">
        <v>-38730614.770000003</v>
      </c>
      <c r="AD35" s="269">
        <v>-17717675.309999999</v>
      </c>
      <c r="AE35" s="269">
        <v>-32335841.870000001</v>
      </c>
      <c r="AF35" s="269">
        <v>-18627620.129999999</v>
      </c>
      <c r="AG35" s="269">
        <v>0</v>
      </c>
      <c r="AH35" s="269">
        <v>-10228657.189999999</v>
      </c>
      <c r="AI35" s="269">
        <v>-59827187.520000003</v>
      </c>
      <c r="AJ35" s="269">
        <v>-20639432.469999999</v>
      </c>
      <c r="AK35" s="269">
        <v>-13429515.02</v>
      </c>
      <c r="AL35" s="269">
        <v>-10464715.32</v>
      </c>
      <c r="AM35" s="269">
        <v>-12114575.57</v>
      </c>
      <c r="AN35" s="269">
        <v>-18027643.449999999</v>
      </c>
      <c r="AO35" s="269">
        <v>-15865991.619999999</v>
      </c>
      <c r="AP35" s="269">
        <v>-15846329.24</v>
      </c>
      <c r="AQ35" s="269">
        <v>-21991274.739999998</v>
      </c>
      <c r="AR35" s="269">
        <v>-13125254.710000001</v>
      </c>
      <c r="AS35" s="269">
        <v>-13720022.92</v>
      </c>
      <c r="AT35" s="269">
        <v>-14698989.5</v>
      </c>
      <c r="AU35" s="269">
        <v>-56099044.07</v>
      </c>
      <c r="AV35" s="269">
        <v>-16634614.470000001</v>
      </c>
      <c r="AW35" s="269">
        <v>-23568656</v>
      </c>
      <c r="AX35" s="269">
        <v>-17110818.789999999</v>
      </c>
      <c r="AY35" s="269">
        <v>-17543819.129999999</v>
      </c>
      <c r="AZ35" s="269">
        <v>-3860290.08</v>
      </c>
      <c r="BA35" s="269">
        <v>-7419200.3899999997</v>
      </c>
      <c r="BB35" s="269">
        <v>-63273530.579999998</v>
      </c>
      <c r="BC35" s="269">
        <v>-12828493</v>
      </c>
      <c r="BD35" s="269">
        <v>-20612337.239999998</v>
      </c>
      <c r="BE35" s="269">
        <v>-29618478.670000002</v>
      </c>
      <c r="BF35" s="269">
        <v>-28926205.27</v>
      </c>
      <c r="BG35" s="269">
        <v>-21900595.140000001</v>
      </c>
      <c r="BH35" s="269">
        <v>-28559103.68</v>
      </c>
      <c r="BI35" s="269">
        <v>-25345369.030000001</v>
      </c>
      <c r="BJ35" s="269">
        <v>-17169700.59</v>
      </c>
      <c r="BK35" s="269">
        <v>-9839161.5500000007</v>
      </c>
      <c r="BL35" s="269">
        <v>-4868384.57</v>
      </c>
      <c r="BM35" s="269">
        <v>-62456439.75</v>
      </c>
      <c r="BN35" s="269">
        <v>-40073066.93</v>
      </c>
      <c r="BO35" s="269">
        <v>-19054978.629999999</v>
      </c>
      <c r="BP35" s="269">
        <v>-17090609.940000001</v>
      </c>
      <c r="BQ35" s="269">
        <v>-23216903.219999999</v>
      </c>
      <c r="BR35" s="269">
        <v>-26455451.710000001</v>
      </c>
      <c r="BS35" s="269">
        <v>-13677321.59</v>
      </c>
      <c r="BT35" s="269">
        <v>-33480873.510000002</v>
      </c>
      <c r="BU35" s="269">
        <v>-15811212.9</v>
      </c>
      <c r="BV35" s="269">
        <v>-16176808.789999999</v>
      </c>
      <c r="BW35" s="269">
        <v>-19132213.359999999</v>
      </c>
      <c r="BX35" s="269">
        <v>-41260978.259999998</v>
      </c>
      <c r="BY35" s="269">
        <v>-29767540.32</v>
      </c>
      <c r="BZ35" s="269">
        <v>-14999887.08</v>
      </c>
      <c r="CA35" s="269">
        <v>-7436481.9500000002</v>
      </c>
      <c r="CB35" s="269">
        <v>-7704675.1500000004</v>
      </c>
      <c r="CC35" s="270">
        <f t="shared" si="0"/>
        <v>-1739967486.4400003</v>
      </c>
      <c r="CD35" s="148"/>
      <c r="CE35" s="148"/>
      <c r="CF35" s="148"/>
      <c r="CG35" s="148"/>
      <c r="CH35" s="148"/>
      <c r="CI35" s="148"/>
    </row>
    <row r="36" spans="1:87" s="149" customFormat="1">
      <c r="A36" s="201" t="s">
        <v>1804</v>
      </c>
      <c r="B36" s="264" t="s">
        <v>6</v>
      </c>
      <c r="C36" s="265" t="s">
        <v>7</v>
      </c>
      <c r="D36" s="266"/>
      <c r="E36" s="150"/>
      <c r="F36" s="267" t="s">
        <v>459</v>
      </c>
      <c r="G36" s="268" t="s">
        <v>460</v>
      </c>
      <c r="H36" s="269">
        <v>-84121785.489999995</v>
      </c>
      <c r="I36" s="269">
        <v>-13899994.119999999</v>
      </c>
      <c r="J36" s="269">
        <v>-21227365.309999999</v>
      </c>
      <c r="K36" s="269">
        <v>-6468999.96</v>
      </c>
      <c r="L36" s="269">
        <v>-3382122.61</v>
      </c>
      <c r="M36" s="269">
        <v>0</v>
      </c>
      <c r="N36" s="269">
        <v>-219453349.90000001</v>
      </c>
      <c r="O36" s="269">
        <v>-12308387.189999999</v>
      </c>
      <c r="P36" s="269">
        <v>-2215506.2200000002</v>
      </c>
      <c r="Q36" s="269">
        <v>-26570521.140000001</v>
      </c>
      <c r="R36" s="269">
        <v>-667980.18000000005</v>
      </c>
      <c r="S36" s="269">
        <v>-7800779.3700000001</v>
      </c>
      <c r="T36" s="269">
        <v>-20640617.120000001</v>
      </c>
      <c r="U36" s="269">
        <v>-14691496.48</v>
      </c>
      <c r="V36" s="269">
        <v>-802627.19</v>
      </c>
      <c r="W36" s="269">
        <v>-5202435.84</v>
      </c>
      <c r="X36" s="269">
        <v>-5127232.4400000004</v>
      </c>
      <c r="Y36" s="269">
        <v>-1133762.1299999999</v>
      </c>
      <c r="Z36" s="269">
        <v>-106961339.05</v>
      </c>
      <c r="AA36" s="269">
        <v>-14295225.84</v>
      </c>
      <c r="AB36" s="269">
        <v>-6554259.2800000003</v>
      </c>
      <c r="AC36" s="269">
        <v>-20517424.059999999</v>
      </c>
      <c r="AD36" s="269">
        <v>-2779342.08</v>
      </c>
      <c r="AE36" s="269">
        <v>-4438094.6900000004</v>
      </c>
      <c r="AF36" s="269">
        <v>-1110845.79</v>
      </c>
      <c r="AG36" s="269">
        <v>0</v>
      </c>
      <c r="AH36" s="269">
        <v>-166525.73000000001</v>
      </c>
      <c r="AI36" s="269">
        <v>-183993876.66</v>
      </c>
      <c r="AJ36" s="269">
        <v>-4265115.3575999998</v>
      </c>
      <c r="AK36" s="269">
        <v>-1810665.45</v>
      </c>
      <c r="AL36" s="269">
        <v>-2968785.12</v>
      </c>
      <c r="AM36" s="269">
        <v>-1808619.78</v>
      </c>
      <c r="AN36" s="269">
        <v>-4187516.24</v>
      </c>
      <c r="AO36" s="269">
        <v>-2764476.86</v>
      </c>
      <c r="AP36" s="269">
        <v>-3645854.52</v>
      </c>
      <c r="AQ36" s="269">
        <v>-4320796.49</v>
      </c>
      <c r="AR36" s="269">
        <v>-2217981.64</v>
      </c>
      <c r="AS36" s="269">
        <v>-2502532.1800000002</v>
      </c>
      <c r="AT36" s="269">
        <v>-1889460.18</v>
      </c>
      <c r="AU36" s="269">
        <v>-71599032.099999994</v>
      </c>
      <c r="AV36" s="269">
        <v>-1323691.75</v>
      </c>
      <c r="AW36" s="269">
        <v>-2329314.56</v>
      </c>
      <c r="AX36" s="269">
        <v>-3938668.74</v>
      </c>
      <c r="AY36" s="269">
        <v>-2372819.12</v>
      </c>
      <c r="AZ36" s="269">
        <v>-434021.44</v>
      </c>
      <c r="BA36" s="269">
        <v>-934921.41</v>
      </c>
      <c r="BB36" s="269">
        <v>-112254268.23999999</v>
      </c>
      <c r="BC36" s="269">
        <v>-1428679.5</v>
      </c>
      <c r="BD36" s="269">
        <v>-4775465.05</v>
      </c>
      <c r="BE36" s="269">
        <v>-6992361.1699999999</v>
      </c>
      <c r="BF36" s="269">
        <v>-6954497.4299999997</v>
      </c>
      <c r="BG36" s="269">
        <v>-4024796.3</v>
      </c>
      <c r="BH36" s="269">
        <v>-12192686.720000001</v>
      </c>
      <c r="BI36" s="269">
        <v>-10368560.08</v>
      </c>
      <c r="BJ36" s="269">
        <v>-4567066.78</v>
      </c>
      <c r="BK36" s="269">
        <v>-1074736.48</v>
      </c>
      <c r="BL36" s="269">
        <v>-1686324.58</v>
      </c>
      <c r="BM36" s="269">
        <v>-99647762.560000002</v>
      </c>
      <c r="BN36" s="269">
        <v>-27074313.809999999</v>
      </c>
      <c r="BO36" s="269">
        <v>-1833333.33</v>
      </c>
      <c r="BP36" s="269">
        <v>-1690706.29</v>
      </c>
      <c r="BQ36" s="269">
        <v>-2202425.75</v>
      </c>
      <c r="BR36" s="269">
        <v>-3892178.92</v>
      </c>
      <c r="BS36" s="269">
        <v>-1875481.78</v>
      </c>
      <c r="BT36" s="269">
        <v>-62647486.920000002</v>
      </c>
      <c r="BU36" s="269">
        <v>-2491599.52</v>
      </c>
      <c r="BV36" s="269">
        <v>-3478654.17</v>
      </c>
      <c r="BW36" s="269">
        <v>-5657488.2000000002</v>
      </c>
      <c r="BX36" s="269">
        <v>-3773813.28</v>
      </c>
      <c r="BY36" s="269">
        <v>-14421400.32</v>
      </c>
      <c r="BZ36" s="269">
        <v>-2395931.2999999998</v>
      </c>
      <c r="CA36" s="269">
        <v>-266494.56</v>
      </c>
      <c r="CB36" s="269">
        <v>-102365.64</v>
      </c>
      <c r="CC36" s="270">
        <f t="shared" si="0"/>
        <v>-1301617047.4875998</v>
      </c>
      <c r="CD36" s="148"/>
      <c r="CE36" s="148"/>
      <c r="CF36" s="148"/>
      <c r="CG36" s="148"/>
      <c r="CH36" s="148"/>
      <c r="CI36" s="148"/>
    </row>
    <row r="37" spans="1:87" s="149" customFormat="1">
      <c r="A37" s="201" t="s">
        <v>1804</v>
      </c>
      <c r="B37" s="264" t="s">
        <v>6</v>
      </c>
      <c r="C37" s="265" t="s">
        <v>7</v>
      </c>
      <c r="D37" s="266"/>
      <c r="E37" s="150"/>
      <c r="F37" s="279" t="s">
        <v>461</v>
      </c>
      <c r="G37" s="189" t="s">
        <v>462</v>
      </c>
      <c r="H37" s="269">
        <v>-15946090.26</v>
      </c>
      <c r="I37" s="269">
        <v>-19214360.18</v>
      </c>
      <c r="J37" s="269">
        <v>-4555986.0199999996</v>
      </c>
      <c r="K37" s="269">
        <v>-4594855.12</v>
      </c>
      <c r="L37" s="269">
        <v>-3906859.4</v>
      </c>
      <c r="M37" s="269">
        <v>-1939636.89</v>
      </c>
      <c r="N37" s="269">
        <v>-3644615.6</v>
      </c>
      <c r="O37" s="269">
        <v>-2906605.28</v>
      </c>
      <c r="P37" s="269">
        <v>-2727176.22</v>
      </c>
      <c r="Q37" s="269">
        <v>-8699245.3599999994</v>
      </c>
      <c r="R37" s="269">
        <v>-2497233.4900000002</v>
      </c>
      <c r="S37" s="269">
        <v>-4821587.26</v>
      </c>
      <c r="T37" s="269">
        <v>-7752182.3799999999</v>
      </c>
      <c r="U37" s="269">
        <v>-8089806.1500000004</v>
      </c>
      <c r="V37" s="269">
        <v>-1093951.03</v>
      </c>
      <c r="W37" s="269">
        <v>-6149674.1900000004</v>
      </c>
      <c r="X37" s="269">
        <v>-3809042.28</v>
      </c>
      <c r="Y37" s="269">
        <v>-1398427.09</v>
      </c>
      <c r="Z37" s="269">
        <v>-8697731.4299999997</v>
      </c>
      <c r="AA37" s="269">
        <v>-6652713.3799999999</v>
      </c>
      <c r="AB37" s="269">
        <v>-5050570</v>
      </c>
      <c r="AC37" s="269">
        <v>-7326974.5199999996</v>
      </c>
      <c r="AD37" s="269">
        <v>-3334201.67</v>
      </c>
      <c r="AE37" s="269">
        <v>-6138141.8499999996</v>
      </c>
      <c r="AF37" s="269">
        <v>-3536081.58</v>
      </c>
      <c r="AG37" s="269">
        <v>0</v>
      </c>
      <c r="AH37" s="269">
        <v>-1939662.46</v>
      </c>
      <c r="AI37" s="269">
        <v>-10834090.050000001</v>
      </c>
      <c r="AJ37" s="269">
        <v>-6397673.0300000003</v>
      </c>
      <c r="AK37" s="269">
        <v>-2431765.83</v>
      </c>
      <c r="AL37" s="269">
        <v>-1892894.69</v>
      </c>
      <c r="AM37" s="269">
        <v>-2192128.87</v>
      </c>
      <c r="AN37" s="269">
        <v>-3264718.75</v>
      </c>
      <c r="AO37" s="269">
        <v>-2872035.12</v>
      </c>
      <c r="AP37" s="269">
        <v>-2867269.42</v>
      </c>
      <c r="AQ37" s="269">
        <v>-3982186.26</v>
      </c>
      <c r="AR37" s="269">
        <v>-2376139.9300000002</v>
      </c>
      <c r="AS37" s="269">
        <v>-2482575.7799999998</v>
      </c>
      <c r="AT37" s="269">
        <v>-2659662.9300000002</v>
      </c>
      <c r="AU37" s="269">
        <v>-10104294.68</v>
      </c>
      <c r="AV37" s="269">
        <v>-2994413.05</v>
      </c>
      <c r="AW37" s="269">
        <v>-4245363.6500000004</v>
      </c>
      <c r="AX37" s="269">
        <v>-3081219.56</v>
      </c>
      <c r="AY37" s="269">
        <v>-3158906.44</v>
      </c>
      <c r="AZ37" s="269">
        <v>-694669.86</v>
      </c>
      <c r="BA37" s="269">
        <v>-1335396.05</v>
      </c>
      <c r="BB37" s="269">
        <v>-11144493.68</v>
      </c>
      <c r="BC37" s="269">
        <v>-2256881.65</v>
      </c>
      <c r="BD37" s="269">
        <v>-3624384.89</v>
      </c>
      <c r="BE37" s="269">
        <v>-5210904.24</v>
      </c>
      <c r="BF37" s="269">
        <v>-5089198.68</v>
      </c>
      <c r="BG37" s="269">
        <v>-3853094.12</v>
      </c>
      <c r="BH37" s="269">
        <v>-5020924.87</v>
      </c>
      <c r="BI37" s="269">
        <v>-4458571.54</v>
      </c>
      <c r="BJ37" s="269">
        <v>-3022371.91</v>
      </c>
      <c r="BK37" s="269">
        <v>-1746581.32</v>
      </c>
      <c r="BL37" s="269">
        <v>-821910.64</v>
      </c>
      <c r="BM37" s="269">
        <v>-11130629.800000001</v>
      </c>
      <c r="BN37" s="269">
        <v>-7139837.5</v>
      </c>
      <c r="BO37" s="269">
        <v>-3393160.29</v>
      </c>
      <c r="BP37" s="269">
        <v>-3050413.53</v>
      </c>
      <c r="BQ37" s="269">
        <v>-4133536.33</v>
      </c>
      <c r="BR37" s="269">
        <v>-4712261.38</v>
      </c>
      <c r="BS37" s="269">
        <v>-2441437.67</v>
      </c>
      <c r="BT37" s="269">
        <v>-5990148.9400000004</v>
      </c>
      <c r="BU37" s="269">
        <v>-2831023.97</v>
      </c>
      <c r="BV37" s="269">
        <v>-2897692.81</v>
      </c>
      <c r="BW37" s="269">
        <v>-3425496.98</v>
      </c>
      <c r="BX37" s="269">
        <v>-4865505.5999999996</v>
      </c>
      <c r="BY37" s="269">
        <v>-5332854.5599999996</v>
      </c>
      <c r="BZ37" s="269">
        <v>-2685113.42</v>
      </c>
      <c r="CA37" s="269">
        <v>-1332167.21</v>
      </c>
      <c r="CB37" s="269">
        <v>-1379591.39</v>
      </c>
      <c r="CC37" s="270">
        <f t="shared" si="0"/>
        <v>-329281003.9600001</v>
      </c>
      <c r="CD37" s="148"/>
      <c r="CE37" s="148"/>
      <c r="CF37" s="148"/>
      <c r="CG37" s="148"/>
      <c r="CH37" s="148"/>
      <c r="CI37" s="148"/>
    </row>
    <row r="38" spans="1:87" s="282" customFormat="1">
      <c r="A38" s="280"/>
      <c r="B38" s="380" t="s">
        <v>463</v>
      </c>
      <c r="C38" s="381"/>
      <c r="D38" s="381"/>
      <c r="E38" s="381"/>
      <c r="F38" s="381"/>
      <c r="G38" s="382"/>
      <c r="H38" s="281">
        <f>SUM(H6:H37)</f>
        <v>448729560.91000009</v>
      </c>
      <c r="I38" s="281">
        <f t="shared" ref="I38:BT38" si="1">SUM(I6:I37)</f>
        <v>110941277.47</v>
      </c>
      <c r="J38" s="281">
        <f t="shared" si="1"/>
        <v>204313731.75999999</v>
      </c>
      <c r="K38" s="281">
        <f t="shared" si="1"/>
        <v>79776922.980000004</v>
      </c>
      <c r="L38" s="281">
        <f t="shared" si="1"/>
        <v>73879830.609999999</v>
      </c>
      <c r="M38" s="281">
        <f t="shared" si="1"/>
        <v>41030944.329999998</v>
      </c>
      <c r="N38" s="281">
        <f t="shared" si="1"/>
        <v>649851004.32000017</v>
      </c>
      <c r="O38" s="281">
        <f t="shared" si="1"/>
        <v>105326738.55000001</v>
      </c>
      <c r="P38" s="281">
        <f t="shared" si="1"/>
        <v>19935169.540000007</v>
      </c>
      <c r="Q38" s="281">
        <f t="shared" si="1"/>
        <v>299230377.17000002</v>
      </c>
      <c r="R38" s="281">
        <f t="shared" si="1"/>
        <v>24246122.020000011</v>
      </c>
      <c r="S38" s="281">
        <f t="shared" si="1"/>
        <v>66785722.729999982</v>
      </c>
      <c r="T38" s="281">
        <f t="shared" si="1"/>
        <v>125038323.08000004</v>
      </c>
      <c r="U38" s="281">
        <f t="shared" si="1"/>
        <v>126590928.84</v>
      </c>
      <c r="V38" s="281">
        <f t="shared" si="1"/>
        <v>14379990.990000006</v>
      </c>
      <c r="W38" s="281">
        <f t="shared" si="1"/>
        <v>70078315.229999989</v>
      </c>
      <c r="X38" s="281">
        <f t="shared" si="1"/>
        <v>50534332.360000014</v>
      </c>
      <c r="Y38" s="281">
        <f t="shared" si="1"/>
        <v>33472359.239999998</v>
      </c>
      <c r="Z38" s="281">
        <f t="shared" si="1"/>
        <v>256575777.42000002</v>
      </c>
      <c r="AA38" s="281">
        <f t="shared" si="1"/>
        <v>78314164.809999958</v>
      </c>
      <c r="AB38" s="281">
        <f t="shared" si="1"/>
        <v>48039305.480000004</v>
      </c>
      <c r="AC38" s="281">
        <f t="shared" si="1"/>
        <v>138694243.87</v>
      </c>
      <c r="AD38" s="281">
        <f t="shared" si="1"/>
        <v>35320055.590000018</v>
      </c>
      <c r="AE38" s="281">
        <f t="shared" si="1"/>
        <v>55300632.269999973</v>
      </c>
      <c r="AF38" s="281">
        <f t="shared" si="1"/>
        <v>68350213.919999987</v>
      </c>
      <c r="AG38" s="281">
        <f t="shared" si="1"/>
        <v>27631282.719999991</v>
      </c>
      <c r="AH38" s="281">
        <f t="shared" si="1"/>
        <v>37327543.720000006</v>
      </c>
      <c r="AI38" s="281">
        <f t="shared" si="1"/>
        <v>389241768.75000018</v>
      </c>
      <c r="AJ38" s="281">
        <f t="shared" si="1"/>
        <v>39774805.942399994</v>
      </c>
      <c r="AK38" s="281">
        <f t="shared" si="1"/>
        <v>29895405.030000001</v>
      </c>
      <c r="AL38" s="281">
        <f t="shared" si="1"/>
        <v>26392537.059999995</v>
      </c>
      <c r="AM38" s="281">
        <f t="shared" si="1"/>
        <v>27484120.599999998</v>
      </c>
      <c r="AN38" s="281">
        <f t="shared" si="1"/>
        <v>38521294.309999995</v>
      </c>
      <c r="AO38" s="281">
        <f t="shared" si="1"/>
        <v>33756377.890000001</v>
      </c>
      <c r="AP38" s="281">
        <f t="shared" si="1"/>
        <v>30232376.040000007</v>
      </c>
      <c r="AQ38" s="281">
        <f t="shared" si="1"/>
        <v>51309467.24000001</v>
      </c>
      <c r="AR38" s="281">
        <f t="shared" si="1"/>
        <v>38736244.019999996</v>
      </c>
      <c r="AS38" s="281">
        <f t="shared" si="1"/>
        <v>35179275.349999994</v>
      </c>
      <c r="AT38" s="281">
        <f t="shared" si="1"/>
        <v>26315253.729999989</v>
      </c>
      <c r="AU38" s="281">
        <f t="shared" si="1"/>
        <v>112926213.62000003</v>
      </c>
      <c r="AV38" s="281">
        <f t="shared" si="1"/>
        <v>16030656.440000001</v>
      </c>
      <c r="AW38" s="281">
        <f t="shared" si="1"/>
        <v>32595035.219999999</v>
      </c>
      <c r="AX38" s="281">
        <f t="shared" si="1"/>
        <v>30289648.190000009</v>
      </c>
      <c r="AY38" s="281">
        <f t="shared" si="1"/>
        <v>20760756.199999999</v>
      </c>
      <c r="AZ38" s="281">
        <f t="shared" si="1"/>
        <v>15744778.35</v>
      </c>
      <c r="BA38" s="281">
        <f t="shared" si="1"/>
        <v>21935673.84999999</v>
      </c>
      <c r="BB38" s="281">
        <f t="shared" si="1"/>
        <v>256383525.31999987</v>
      </c>
      <c r="BC38" s="281">
        <f t="shared" si="1"/>
        <v>59224636.850000001</v>
      </c>
      <c r="BD38" s="281">
        <f t="shared" si="1"/>
        <v>39176110.49000001</v>
      </c>
      <c r="BE38" s="281">
        <f t="shared" si="1"/>
        <v>68006176.190000027</v>
      </c>
      <c r="BF38" s="281">
        <f t="shared" si="1"/>
        <v>61589570.829999998</v>
      </c>
      <c r="BG38" s="281">
        <f t="shared" si="1"/>
        <v>35775934.259999998</v>
      </c>
      <c r="BH38" s="281">
        <f t="shared" si="1"/>
        <v>76137195.639999986</v>
      </c>
      <c r="BI38" s="281">
        <f t="shared" si="1"/>
        <v>74891769.730000004</v>
      </c>
      <c r="BJ38" s="281">
        <f t="shared" si="1"/>
        <v>36711185.280000001</v>
      </c>
      <c r="BK38" s="281">
        <f t="shared" si="1"/>
        <v>17469827.690000001</v>
      </c>
      <c r="BL38" s="281">
        <f t="shared" si="1"/>
        <v>19278087.399999999</v>
      </c>
      <c r="BM38" s="281">
        <f t="shared" si="1"/>
        <v>168247610.56000006</v>
      </c>
      <c r="BN38" s="281">
        <f t="shared" si="1"/>
        <v>173969446.77999994</v>
      </c>
      <c r="BO38" s="281">
        <f t="shared" si="1"/>
        <v>39887680.419999994</v>
      </c>
      <c r="BP38" s="281">
        <f t="shared" si="1"/>
        <v>27067378.919999983</v>
      </c>
      <c r="BQ38" s="281">
        <f t="shared" si="1"/>
        <v>38954768.680000007</v>
      </c>
      <c r="BR38" s="281">
        <f t="shared" si="1"/>
        <v>48190073.069999993</v>
      </c>
      <c r="BS38" s="281">
        <f t="shared" si="1"/>
        <v>23196586.51000002</v>
      </c>
      <c r="BT38" s="281">
        <f t="shared" si="1"/>
        <v>247705783.94</v>
      </c>
      <c r="BU38" s="281">
        <f t="shared" ref="BU38:CB38" si="2">SUM(BU6:BU37)</f>
        <v>34333960.980000004</v>
      </c>
      <c r="BV38" s="281">
        <f t="shared" si="2"/>
        <v>39255683.089999996</v>
      </c>
      <c r="BW38" s="281">
        <f t="shared" si="2"/>
        <v>54625264.43</v>
      </c>
      <c r="BX38" s="281">
        <f t="shared" si="2"/>
        <v>63936446.890000008</v>
      </c>
      <c r="BY38" s="281">
        <f t="shared" si="2"/>
        <v>105230481.99000004</v>
      </c>
      <c r="BZ38" s="281">
        <f t="shared" si="2"/>
        <v>51436596.219999984</v>
      </c>
      <c r="CA38" s="281">
        <f t="shared" si="2"/>
        <v>34909223.390000001</v>
      </c>
      <c r="CB38" s="281">
        <f t="shared" si="2"/>
        <v>23839323.769999996</v>
      </c>
      <c r="CC38" s="281">
        <f>SUM(CC6:CC37)</f>
        <v>6226246889.0824003</v>
      </c>
      <c r="CD38" s="154"/>
      <c r="CE38" s="154"/>
      <c r="CF38" s="154"/>
      <c r="CG38" s="154"/>
      <c r="CH38" s="154"/>
      <c r="CI38" s="154"/>
    </row>
    <row r="39" spans="1:87" s="288" customFormat="1">
      <c r="A39" s="280" t="s">
        <v>1804</v>
      </c>
      <c r="B39" s="283" t="s">
        <v>8</v>
      </c>
      <c r="C39" s="284" t="s">
        <v>464</v>
      </c>
      <c r="D39" s="285"/>
      <c r="E39" s="285"/>
      <c r="F39" s="267" t="s">
        <v>465</v>
      </c>
      <c r="G39" s="268" t="s">
        <v>466</v>
      </c>
      <c r="H39" s="286">
        <v>1802650</v>
      </c>
      <c r="I39" s="286">
        <v>262650</v>
      </c>
      <c r="J39" s="286">
        <v>291550</v>
      </c>
      <c r="K39" s="286">
        <v>293500</v>
      </c>
      <c r="L39" s="286">
        <v>407850</v>
      </c>
      <c r="M39" s="286">
        <v>0</v>
      </c>
      <c r="N39" s="286">
        <v>1160739</v>
      </c>
      <c r="O39" s="286">
        <v>492350</v>
      </c>
      <c r="P39" s="286">
        <v>85250</v>
      </c>
      <c r="Q39" s="286">
        <v>478600</v>
      </c>
      <c r="R39" s="286">
        <v>139600</v>
      </c>
      <c r="S39" s="286">
        <v>174600</v>
      </c>
      <c r="T39" s="286">
        <v>383500</v>
      </c>
      <c r="U39" s="286">
        <v>353700</v>
      </c>
      <c r="V39" s="286">
        <v>50481.5</v>
      </c>
      <c r="W39" s="286">
        <v>19650</v>
      </c>
      <c r="X39" s="286">
        <v>36750</v>
      </c>
      <c r="Y39" s="286">
        <v>37150</v>
      </c>
      <c r="Z39" s="286">
        <v>2171050</v>
      </c>
      <c r="AA39" s="286">
        <v>149400</v>
      </c>
      <c r="AB39" s="286">
        <v>173300</v>
      </c>
      <c r="AC39" s="286">
        <v>307000</v>
      </c>
      <c r="AD39" s="286">
        <v>128800</v>
      </c>
      <c r="AE39" s="286">
        <v>51700</v>
      </c>
      <c r="AF39" s="286">
        <v>22350</v>
      </c>
      <c r="AG39" s="286">
        <v>1000</v>
      </c>
      <c r="AH39" s="286">
        <v>107300</v>
      </c>
      <c r="AI39" s="286">
        <v>1326615</v>
      </c>
      <c r="AJ39" s="286">
        <v>182150</v>
      </c>
      <c r="AK39" s="286">
        <v>164350</v>
      </c>
      <c r="AL39" s="286">
        <v>64450</v>
      </c>
      <c r="AM39" s="286">
        <v>143300</v>
      </c>
      <c r="AN39" s="286">
        <v>122050</v>
      </c>
      <c r="AO39" s="286">
        <v>76900</v>
      </c>
      <c r="AP39" s="286">
        <v>103850</v>
      </c>
      <c r="AQ39" s="286">
        <v>204150</v>
      </c>
      <c r="AR39" s="286">
        <v>100850</v>
      </c>
      <c r="AS39" s="286">
        <v>86400</v>
      </c>
      <c r="AT39" s="286">
        <v>62100</v>
      </c>
      <c r="AU39" s="286">
        <v>805100</v>
      </c>
      <c r="AV39" s="286">
        <v>114450</v>
      </c>
      <c r="AW39" s="286">
        <v>126050</v>
      </c>
      <c r="AX39" s="286">
        <v>108900</v>
      </c>
      <c r="AY39" s="286">
        <v>106150</v>
      </c>
      <c r="AZ39" s="286">
        <v>938820</v>
      </c>
      <c r="BA39" s="286">
        <v>358550</v>
      </c>
      <c r="BB39" s="286">
        <v>1534462</v>
      </c>
      <c r="BC39" s="286">
        <v>151400</v>
      </c>
      <c r="BD39" s="286">
        <v>287350</v>
      </c>
      <c r="BE39" s="286">
        <v>240500</v>
      </c>
      <c r="BF39" s="286">
        <v>494050</v>
      </c>
      <c r="BG39" s="286">
        <v>437400</v>
      </c>
      <c r="BH39" s="286">
        <v>184650</v>
      </c>
      <c r="BI39" s="286">
        <v>227350</v>
      </c>
      <c r="BJ39" s="286">
        <v>182400</v>
      </c>
      <c r="BK39" s="286">
        <v>48000</v>
      </c>
      <c r="BL39" s="286">
        <v>75350</v>
      </c>
      <c r="BM39" s="286">
        <v>3600745</v>
      </c>
      <c r="BN39" s="286">
        <v>841850</v>
      </c>
      <c r="BO39" s="286">
        <v>412228</v>
      </c>
      <c r="BP39" s="286">
        <v>79600</v>
      </c>
      <c r="BQ39" s="286">
        <v>175200</v>
      </c>
      <c r="BR39" s="286">
        <v>249850</v>
      </c>
      <c r="BS39" s="286">
        <v>55900</v>
      </c>
      <c r="BT39" s="286">
        <v>433700</v>
      </c>
      <c r="BU39" s="286">
        <v>114850</v>
      </c>
      <c r="BV39" s="286">
        <v>211900</v>
      </c>
      <c r="BW39" s="286">
        <v>387750</v>
      </c>
      <c r="BX39" s="286">
        <v>477450</v>
      </c>
      <c r="BY39" s="286">
        <v>291400</v>
      </c>
      <c r="BZ39" s="286">
        <v>277200</v>
      </c>
      <c r="CA39" s="286">
        <v>229900</v>
      </c>
      <c r="CB39" s="286">
        <v>88380</v>
      </c>
      <c r="CC39" s="270">
        <f>SUM(H39:CB39)</f>
        <v>26568470.5</v>
      </c>
      <c r="CD39" s="287"/>
      <c r="CE39" s="287"/>
      <c r="CF39" s="287"/>
      <c r="CG39" s="287"/>
      <c r="CH39" s="287"/>
      <c r="CI39" s="287"/>
    </row>
    <row r="40" spans="1:87" s="282" customFormat="1">
      <c r="A40" s="280"/>
      <c r="B40" s="380" t="s">
        <v>467</v>
      </c>
      <c r="C40" s="381"/>
      <c r="D40" s="381"/>
      <c r="E40" s="381"/>
      <c r="F40" s="381"/>
      <c r="G40" s="382"/>
      <c r="H40" s="281">
        <f>SUM(H39)</f>
        <v>1802650</v>
      </c>
      <c r="I40" s="281">
        <f t="shared" ref="I40:BT40" si="3">SUM(I39)</f>
        <v>262650</v>
      </c>
      <c r="J40" s="281">
        <f t="shared" si="3"/>
        <v>291550</v>
      </c>
      <c r="K40" s="281">
        <f t="shared" si="3"/>
        <v>293500</v>
      </c>
      <c r="L40" s="281">
        <f t="shared" si="3"/>
        <v>407850</v>
      </c>
      <c r="M40" s="281">
        <f t="shared" si="3"/>
        <v>0</v>
      </c>
      <c r="N40" s="281">
        <f t="shared" si="3"/>
        <v>1160739</v>
      </c>
      <c r="O40" s="281">
        <f t="shared" si="3"/>
        <v>492350</v>
      </c>
      <c r="P40" s="281">
        <f t="shared" si="3"/>
        <v>85250</v>
      </c>
      <c r="Q40" s="281">
        <f t="shared" si="3"/>
        <v>478600</v>
      </c>
      <c r="R40" s="281">
        <f t="shared" si="3"/>
        <v>139600</v>
      </c>
      <c r="S40" s="281">
        <f t="shared" si="3"/>
        <v>174600</v>
      </c>
      <c r="T40" s="281">
        <f t="shared" si="3"/>
        <v>383500</v>
      </c>
      <c r="U40" s="281">
        <f t="shared" si="3"/>
        <v>353700</v>
      </c>
      <c r="V40" s="281">
        <f t="shared" si="3"/>
        <v>50481.5</v>
      </c>
      <c r="W40" s="281">
        <f t="shared" si="3"/>
        <v>19650</v>
      </c>
      <c r="X40" s="281">
        <f t="shared" si="3"/>
        <v>36750</v>
      </c>
      <c r="Y40" s="281">
        <f t="shared" si="3"/>
        <v>37150</v>
      </c>
      <c r="Z40" s="281">
        <f t="shared" si="3"/>
        <v>2171050</v>
      </c>
      <c r="AA40" s="281">
        <f t="shared" si="3"/>
        <v>149400</v>
      </c>
      <c r="AB40" s="281">
        <f t="shared" si="3"/>
        <v>173300</v>
      </c>
      <c r="AC40" s="281">
        <f t="shared" si="3"/>
        <v>307000</v>
      </c>
      <c r="AD40" s="281">
        <f t="shared" si="3"/>
        <v>128800</v>
      </c>
      <c r="AE40" s="281">
        <f t="shared" si="3"/>
        <v>51700</v>
      </c>
      <c r="AF40" s="281">
        <f t="shared" si="3"/>
        <v>22350</v>
      </c>
      <c r="AG40" s="281">
        <f t="shared" si="3"/>
        <v>1000</v>
      </c>
      <c r="AH40" s="281">
        <f t="shared" si="3"/>
        <v>107300</v>
      </c>
      <c r="AI40" s="281">
        <f t="shared" si="3"/>
        <v>1326615</v>
      </c>
      <c r="AJ40" s="281">
        <f t="shared" si="3"/>
        <v>182150</v>
      </c>
      <c r="AK40" s="281">
        <f t="shared" si="3"/>
        <v>164350</v>
      </c>
      <c r="AL40" s="281">
        <f t="shared" si="3"/>
        <v>64450</v>
      </c>
      <c r="AM40" s="281">
        <f t="shared" si="3"/>
        <v>143300</v>
      </c>
      <c r="AN40" s="281">
        <f t="shared" si="3"/>
        <v>122050</v>
      </c>
      <c r="AO40" s="281">
        <f t="shared" si="3"/>
        <v>76900</v>
      </c>
      <c r="AP40" s="281">
        <f t="shared" si="3"/>
        <v>103850</v>
      </c>
      <c r="AQ40" s="281">
        <f t="shared" si="3"/>
        <v>204150</v>
      </c>
      <c r="AR40" s="281">
        <f t="shared" si="3"/>
        <v>100850</v>
      </c>
      <c r="AS40" s="281">
        <f t="shared" si="3"/>
        <v>86400</v>
      </c>
      <c r="AT40" s="281">
        <f t="shared" si="3"/>
        <v>62100</v>
      </c>
      <c r="AU40" s="281">
        <f t="shared" si="3"/>
        <v>805100</v>
      </c>
      <c r="AV40" s="281">
        <f t="shared" si="3"/>
        <v>114450</v>
      </c>
      <c r="AW40" s="281">
        <f t="shared" si="3"/>
        <v>126050</v>
      </c>
      <c r="AX40" s="281">
        <f t="shared" si="3"/>
        <v>108900</v>
      </c>
      <c r="AY40" s="281">
        <f t="shared" si="3"/>
        <v>106150</v>
      </c>
      <c r="AZ40" s="281">
        <f t="shared" si="3"/>
        <v>938820</v>
      </c>
      <c r="BA40" s="281">
        <f t="shared" si="3"/>
        <v>358550</v>
      </c>
      <c r="BB40" s="281">
        <f t="shared" si="3"/>
        <v>1534462</v>
      </c>
      <c r="BC40" s="281">
        <f t="shared" si="3"/>
        <v>151400</v>
      </c>
      <c r="BD40" s="281">
        <f t="shared" si="3"/>
        <v>287350</v>
      </c>
      <c r="BE40" s="281">
        <f t="shared" si="3"/>
        <v>240500</v>
      </c>
      <c r="BF40" s="281">
        <f t="shared" si="3"/>
        <v>494050</v>
      </c>
      <c r="BG40" s="281">
        <f t="shared" si="3"/>
        <v>437400</v>
      </c>
      <c r="BH40" s="281">
        <f t="shared" si="3"/>
        <v>184650</v>
      </c>
      <c r="BI40" s="281">
        <f t="shared" si="3"/>
        <v>227350</v>
      </c>
      <c r="BJ40" s="281">
        <f t="shared" si="3"/>
        <v>182400</v>
      </c>
      <c r="BK40" s="281">
        <f t="shared" si="3"/>
        <v>48000</v>
      </c>
      <c r="BL40" s="281">
        <f t="shared" si="3"/>
        <v>75350</v>
      </c>
      <c r="BM40" s="281">
        <f t="shared" si="3"/>
        <v>3600745</v>
      </c>
      <c r="BN40" s="281">
        <f t="shared" si="3"/>
        <v>841850</v>
      </c>
      <c r="BO40" s="281">
        <f t="shared" si="3"/>
        <v>412228</v>
      </c>
      <c r="BP40" s="281">
        <f t="shared" si="3"/>
        <v>79600</v>
      </c>
      <c r="BQ40" s="281">
        <f t="shared" si="3"/>
        <v>175200</v>
      </c>
      <c r="BR40" s="281">
        <f t="shared" si="3"/>
        <v>249850</v>
      </c>
      <c r="BS40" s="281">
        <f t="shared" si="3"/>
        <v>55900</v>
      </c>
      <c r="BT40" s="281">
        <f t="shared" si="3"/>
        <v>433700</v>
      </c>
      <c r="BU40" s="281">
        <f t="shared" ref="BU40:CB40" si="4">SUM(BU39)</f>
        <v>114850</v>
      </c>
      <c r="BV40" s="281">
        <f t="shared" si="4"/>
        <v>211900</v>
      </c>
      <c r="BW40" s="281">
        <f t="shared" si="4"/>
        <v>387750</v>
      </c>
      <c r="BX40" s="281">
        <f t="shared" si="4"/>
        <v>477450</v>
      </c>
      <c r="BY40" s="281">
        <f t="shared" si="4"/>
        <v>291400</v>
      </c>
      <c r="BZ40" s="281">
        <f t="shared" si="4"/>
        <v>277200</v>
      </c>
      <c r="CA40" s="281">
        <f t="shared" si="4"/>
        <v>229900</v>
      </c>
      <c r="CB40" s="281">
        <f t="shared" si="4"/>
        <v>88380</v>
      </c>
      <c r="CC40" s="281">
        <f>SUM(CC39)</f>
        <v>26568470.5</v>
      </c>
      <c r="CD40" s="154"/>
      <c r="CE40" s="154"/>
      <c r="CF40" s="154"/>
      <c r="CG40" s="154"/>
      <c r="CH40" s="154"/>
      <c r="CI40" s="154"/>
    </row>
    <row r="41" spans="1:87" s="149" customFormat="1">
      <c r="A41" s="201" t="s">
        <v>1802</v>
      </c>
      <c r="B41" s="264" t="s">
        <v>10</v>
      </c>
      <c r="C41" s="265" t="s">
        <v>11</v>
      </c>
      <c r="D41" s="266">
        <v>41020</v>
      </c>
      <c r="E41" s="265" t="s">
        <v>468</v>
      </c>
      <c r="F41" s="267" t="s">
        <v>469</v>
      </c>
      <c r="G41" s="268" t="s">
        <v>470</v>
      </c>
      <c r="H41" s="269">
        <v>4460853.28</v>
      </c>
      <c r="I41" s="269">
        <v>163051</v>
      </c>
      <c r="J41" s="269">
        <v>158655</v>
      </c>
      <c r="K41" s="269">
        <v>3020</v>
      </c>
      <c r="L41" s="269">
        <v>25965</v>
      </c>
      <c r="M41" s="269">
        <v>0</v>
      </c>
      <c r="N41" s="269">
        <v>553623.5</v>
      </c>
      <c r="O41" s="269">
        <v>124437</v>
      </c>
      <c r="P41" s="269">
        <v>18057</v>
      </c>
      <c r="Q41" s="269">
        <v>1106021.75</v>
      </c>
      <c r="R41" s="269">
        <v>34760</v>
      </c>
      <c r="S41" s="269">
        <v>24712</v>
      </c>
      <c r="T41" s="269">
        <v>849032.57</v>
      </c>
      <c r="U41" s="269">
        <v>568344.81000000006</v>
      </c>
      <c r="V41" s="269">
        <v>50572</v>
      </c>
      <c r="W41" s="269">
        <v>6574.5</v>
      </c>
      <c r="X41" s="269">
        <v>60867.5</v>
      </c>
      <c r="Y41" s="269">
        <v>0</v>
      </c>
      <c r="Z41" s="269">
        <v>729195.45</v>
      </c>
      <c r="AA41" s="269">
        <v>1106370</v>
      </c>
      <c r="AB41" s="269">
        <v>857066.05</v>
      </c>
      <c r="AC41" s="269">
        <v>693336.01</v>
      </c>
      <c r="AD41" s="269">
        <v>885689</v>
      </c>
      <c r="AE41" s="269">
        <v>8198</v>
      </c>
      <c r="AF41" s="269">
        <v>293026.09999999998</v>
      </c>
      <c r="AG41" s="269">
        <v>0</v>
      </c>
      <c r="AH41" s="269">
        <v>11574</v>
      </c>
      <c r="AI41" s="269">
        <v>310724.5</v>
      </c>
      <c r="AJ41" s="269">
        <v>107655</v>
      </c>
      <c r="AK41" s="269">
        <v>55687</v>
      </c>
      <c r="AL41" s="269">
        <v>0</v>
      </c>
      <c r="AM41" s="269">
        <v>0</v>
      </c>
      <c r="AN41" s="269">
        <v>134421</v>
      </c>
      <c r="AO41" s="269">
        <v>0</v>
      </c>
      <c r="AP41" s="269">
        <v>307015</v>
      </c>
      <c r="AQ41" s="269">
        <v>0</v>
      </c>
      <c r="AR41" s="269">
        <v>0</v>
      </c>
      <c r="AS41" s="269">
        <v>16501</v>
      </c>
      <c r="AT41" s="269">
        <v>17074</v>
      </c>
      <c r="AU41" s="269">
        <v>53977.25</v>
      </c>
      <c r="AV41" s="269">
        <v>0</v>
      </c>
      <c r="AW41" s="269">
        <v>642</v>
      </c>
      <c r="AX41" s="269">
        <v>0</v>
      </c>
      <c r="AY41" s="269">
        <v>16820</v>
      </c>
      <c r="AZ41" s="269">
        <v>3986</v>
      </c>
      <c r="BA41" s="269">
        <v>0</v>
      </c>
      <c r="BB41" s="269">
        <v>0</v>
      </c>
      <c r="BC41" s="269">
        <v>11680</v>
      </c>
      <c r="BD41" s="269">
        <v>44990</v>
      </c>
      <c r="BE41" s="269">
        <v>0</v>
      </c>
      <c r="BF41" s="269">
        <v>0</v>
      </c>
      <c r="BG41" s="269">
        <v>46265</v>
      </c>
      <c r="BH41" s="269">
        <v>151538</v>
      </c>
      <c r="BI41" s="269">
        <v>19849</v>
      </c>
      <c r="BJ41" s="269">
        <v>168352</v>
      </c>
      <c r="BK41" s="269">
        <v>33629.5</v>
      </c>
      <c r="BL41" s="269">
        <v>810</v>
      </c>
      <c r="BM41" s="269">
        <v>10273.25</v>
      </c>
      <c r="BN41" s="269">
        <v>0</v>
      </c>
      <c r="BO41" s="269">
        <v>20828</v>
      </c>
      <c r="BP41" s="269">
        <v>14656</v>
      </c>
      <c r="BQ41" s="269">
        <v>0</v>
      </c>
      <c r="BR41" s="269">
        <v>327425</v>
      </c>
      <c r="BS41" s="269">
        <v>0</v>
      </c>
      <c r="BT41" s="269">
        <v>41082</v>
      </c>
      <c r="BU41" s="269">
        <v>0</v>
      </c>
      <c r="BV41" s="269">
        <v>6745</v>
      </c>
      <c r="BW41" s="269">
        <v>65001</v>
      </c>
      <c r="BX41" s="269">
        <v>0</v>
      </c>
      <c r="BY41" s="269">
        <v>0</v>
      </c>
      <c r="BZ41" s="269">
        <v>0</v>
      </c>
      <c r="CA41" s="269">
        <v>9903</v>
      </c>
      <c r="CB41" s="269">
        <v>0</v>
      </c>
      <c r="CC41" s="270">
        <f>SUM(H41:CB41)</f>
        <v>14790531.02</v>
      </c>
      <c r="CD41" s="148"/>
      <c r="CE41" s="148"/>
      <c r="CF41" s="148"/>
      <c r="CG41" s="148"/>
      <c r="CH41" s="148"/>
      <c r="CI41" s="148"/>
    </row>
    <row r="42" spans="1:87" s="149" customFormat="1">
      <c r="A42" s="201" t="s">
        <v>1803</v>
      </c>
      <c r="B42" s="264" t="s">
        <v>10</v>
      </c>
      <c r="C42" s="265" t="s">
        <v>11</v>
      </c>
      <c r="D42" s="266">
        <v>41020</v>
      </c>
      <c r="E42" s="265" t="s">
        <v>468</v>
      </c>
      <c r="F42" s="267" t="s">
        <v>472</v>
      </c>
      <c r="G42" s="268" t="s">
        <v>473</v>
      </c>
      <c r="H42" s="269">
        <v>4038953.04</v>
      </c>
      <c r="I42" s="269">
        <v>1455877</v>
      </c>
      <c r="J42" s="269">
        <v>4644310</v>
      </c>
      <c r="K42" s="269">
        <v>301972.5</v>
      </c>
      <c r="L42" s="269">
        <v>47451</v>
      </c>
      <c r="M42" s="269">
        <v>976</v>
      </c>
      <c r="N42" s="269">
        <v>24572632.899999999</v>
      </c>
      <c r="O42" s="269">
        <v>389014</v>
      </c>
      <c r="P42" s="269">
        <v>6653</v>
      </c>
      <c r="Q42" s="269">
        <v>1037102</v>
      </c>
      <c r="R42" s="269">
        <v>22040</v>
      </c>
      <c r="S42" s="269">
        <v>118556</v>
      </c>
      <c r="T42" s="269">
        <v>454607</v>
      </c>
      <c r="U42" s="269">
        <v>532552.99</v>
      </c>
      <c r="V42" s="269">
        <v>0</v>
      </c>
      <c r="W42" s="269">
        <v>329.5</v>
      </c>
      <c r="X42" s="269">
        <v>58938</v>
      </c>
      <c r="Y42" s="269">
        <v>0</v>
      </c>
      <c r="Z42" s="269">
        <v>9627550.2799999993</v>
      </c>
      <c r="AA42" s="269">
        <v>1290804.6000000001</v>
      </c>
      <c r="AB42" s="269">
        <v>91085.5</v>
      </c>
      <c r="AC42" s="269">
        <v>1286563</v>
      </c>
      <c r="AD42" s="269">
        <v>31090</v>
      </c>
      <c r="AE42" s="269">
        <v>0</v>
      </c>
      <c r="AF42" s="269">
        <v>31628.5</v>
      </c>
      <c r="AG42" s="269">
        <v>19944</v>
      </c>
      <c r="AH42" s="269">
        <v>0</v>
      </c>
      <c r="AI42" s="269">
        <v>20518231.5</v>
      </c>
      <c r="AJ42" s="269">
        <v>25124</v>
      </c>
      <c r="AK42" s="269">
        <v>29947</v>
      </c>
      <c r="AL42" s="269">
        <v>0</v>
      </c>
      <c r="AM42" s="269">
        <v>7353</v>
      </c>
      <c r="AN42" s="269">
        <v>15002</v>
      </c>
      <c r="AO42" s="269">
        <v>4699</v>
      </c>
      <c r="AP42" s="269">
        <v>33814</v>
      </c>
      <c r="AQ42" s="269">
        <v>5570</v>
      </c>
      <c r="AR42" s="269">
        <v>0</v>
      </c>
      <c r="AS42" s="269">
        <v>32014.5</v>
      </c>
      <c r="AT42" s="269">
        <v>19999.75</v>
      </c>
      <c r="AU42" s="269">
        <v>4809061.26</v>
      </c>
      <c r="AV42" s="269">
        <v>0</v>
      </c>
      <c r="AW42" s="269">
        <v>21903</v>
      </c>
      <c r="AX42" s="269">
        <v>0</v>
      </c>
      <c r="AY42" s="269">
        <v>32673</v>
      </c>
      <c r="AZ42" s="269">
        <v>0</v>
      </c>
      <c r="BA42" s="269">
        <v>4767</v>
      </c>
      <c r="BB42" s="269">
        <v>4425160.25</v>
      </c>
      <c r="BC42" s="269">
        <v>8634</v>
      </c>
      <c r="BD42" s="269">
        <v>239171</v>
      </c>
      <c r="BE42" s="269">
        <v>90989</v>
      </c>
      <c r="BF42" s="269">
        <v>163508</v>
      </c>
      <c r="BG42" s="269">
        <v>82593</v>
      </c>
      <c r="BH42" s="269">
        <v>1008089</v>
      </c>
      <c r="BI42" s="269">
        <v>218559</v>
      </c>
      <c r="BJ42" s="269">
        <v>139290</v>
      </c>
      <c r="BK42" s="269">
        <v>0</v>
      </c>
      <c r="BL42" s="269">
        <v>0</v>
      </c>
      <c r="BM42" s="269">
        <v>7561635.3600000003</v>
      </c>
      <c r="BN42" s="269">
        <v>514891</v>
      </c>
      <c r="BO42" s="269">
        <v>21412</v>
      </c>
      <c r="BP42" s="269">
        <v>117825</v>
      </c>
      <c r="BQ42" s="269">
        <v>19674</v>
      </c>
      <c r="BR42" s="269">
        <v>23417</v>
      </c>
      <c r="BS42" s="269">
        <v>125854</v>
      </c>
      <c r="BT42" s="269">
        <v>1551758</v>
      </c>
      <c r="BU42" s="269">
        <v>6518</v>
      </c>
      <c r="BV42" s="269">
        <v>3529</v>
      </c>
      <c r="BW42" s="269">
        <v>48011.28</v>
      </c>
      <c r="BX42" s="269">
        <v>47927.5</v>
      </c>
      <c r="BY42" s="269">
        <v>336231</v>
      </c>
      <c r="BZ42" s="269">
        <v>12506</v>
      </c>
      <c r="CA42" s="269">
        <v>0</v>
      </c>
      <c r="CB42" s="269">
        <v>0</v>
      </c>
      <c r="CC42" s="270">
        <f t="shared" ref="CC42:CC55" si="5">SUM(H42:CB42)</f>
        <v>92387972.210000008</v>
      </c>
      <c r="CD42" s="148"/>
      <c r="CE42" s="148"/>
      <c r="CF42" s="148"/>
      <c r="CG42" s="148"/>
      <c r="CH42" s="148"/>
      <c r="CI42" s="148"/>
    </row>
    <row r="43" spans="1:87" s="149" customFormat="1">
      <c r="A43" s="201" t="s">
        <v>1802</v>
      </c>
      <c r="B43" s="264" t="s">
        <v>10</v>
      </c>
      <c r="C43" s="265" t="s">
        <v>11</v>
      </c>
      <c r="D43" s="266">
        <v>41020</v>
      </c>
      <c r="E43" s="265" t="s">
        <v>468</v>
      </c>
      <c r="F43" s="267" t="s">
        <v>1695</v>
      </c>
      <c r="G43" s="268" t="s">
        <v>1696</v>
      </c>
      <c r="H43" s="269">
        <v>0</v>
      </c>
      <c r="I43" s="269">
        <v>0</v>
      </c>
      <c r="J43" s="269">
        <v>0</v>
      </c>
      <c r="K43" s="269">
        <v>349</v>
      </c>
      <c r="L43" s="269">
        <v>0</v>
      </c>
      <c r="M43" s="269">
        <v>0</v>
      </c>
      <c r="N43" s="269">
        <v>21409.5</v>
      </c>
      <c r="O43" s="269">
        <v>0</v>
      </c>
      <c r="P43" s="269">
        <v>0</v>
      </c>
      <c r="Q43" s="269">
        <v>0</v>
      </c>
      <c r="R43" s="269">
        <v>0</v>
      </c>
      <c r="S43" s="269">
        <v>0</v>
      </c>
      <c r="T43" s="269">
        <v>0</v>
      </c>
      <c r="U43" s="269">
        <v>0</v>
      </c>
      <c r="V43" s="269">
        <v>0</v>
      </c>
      <c r="W43" s="269">
        <v>0</v>
      </c>
      <c r="X43" s="269">
        <v>0</v>
      </c>
      <c r="Y43" s="269">
        <v>0</v>
      </c>
      <c r="Z43" s="269">
        <v>0</v>
      </c>
      <c r="AA43" s="269">
        <v>9222</v>
      </c>
      <c r="AB43" s="269">
        <v>0</v>
      </c>
      <c r="AC43" s="269">
        <v>0</v>
      </c>
      <c r="AD43" s="269">
        <v>0</v>
      </c>
      <c r="AE43" s="269">
        <v>1500</v>
      </c>
      <c r="AF43" s="269">
        <v>153650</v>
      </c>
      <c r="AG43" s="269">
        <v>4612</v>
      </c>
      <c r="AH43" s="269">
        <v>0</v>
      </c>
      <c r="AI43" s="269">
        <v>0</v>
      </c>
      <c r="AJ43" s="269">
        <v>0</v>
      </c>
      <c r="AK43" s="269">
        <v>0</v>
      </c>
      <c r="AL43" s="269">
        <v>0</v>
      </c>
      <c r="AM43" s="269">
        <v>0</v>
      </c>
      <c r="AN43" s="269">
        <v>0</v>
      </c>
      <c r="AO43" s="269">
        <v>0</v>
      </c>
      <c r="AP43" s="269">
        <v>0</v>
      </c>
      <c r="AQ43" s="269">
        <v>0</v>
      </c>
      <c r="AR43" s="269">
        <v>0</v>
      </c>
      <c r="AS43" s="269">
        <v>0</v>
      </c>
      <c r="AT43" s="269">
        <v>0</v>
      </c>
      <c r="AU43" s="269">
        <v>0</v>
      </c>
      <c r="AV43" s="269">
        <v>0</v>
      </c>
      <c r="AW43" s="269">
        <v>0</v>
      </c>
      <c r="AX43" s="269">
        <v>0</v>
      </c>
      <c r="AY43" s="269">
        <v>0</v>
      </c>
      <c r="AZ43" s="269">
        <v>0</v>
      </c>
      <c r="BA43" s="269">
        <v>0</v>
      </c>
      <c r="BB43" s="269">
        <v>29704</v>
      </c>
      <c r="BC43" s="269">
        <v>0</v>
      </c>
      <c r="BD43" s="269">
        <v>0</v>
      </c>
      <c r="BE43" s="269">
        <v>0</v>
      </c>
      <c r="BF43" s="269">
        <v>0</v>
      </c>
      <c r="BG43" s="269">
        <v>0</v>
      </c>
      <c r="BH43" s="269">
        <v>0</v>
      </c>
      <c r="BI43" s="269">
        <v>0</v>
      </c>
      <c r="BJ43" s="269">
        <v>0</v>
      </c>
      <c r="BK43" s="269">
        <v>0</v>
      </c>
      <c r="BL43" s="269">
        <v>0</v>
      </c>
      <c r="BM43" s="269">
        <v>0</v>
      </c>
      <c r="BN43" s="269">
        <v>0</v>
      </c>
      <c r="BO43" s="269">
        <v>0</v>
      </c>
      <c r="BP43" s="269">
        <v>0</v>
      </c>
      <c r="BQ43" s="269">
        <v>0</v>
      </c>
      <c r="BR43" s="269">
        <v>0</v>
      </c>
      <c r="BS43" s="269">
        <v>0</v>
      </c>
      <c r="BT43" s="269">
        <v>0</v>
      </c>
      <c r="BU43" s="269">
        <v>0</v>
      </c>
      <c r="BV43" s="269">
        <v>0</v>
      </c>
      <c r="BW43" s="269">
        <v>0</v>
      </c>
      <c r="BX43" s="269">
        <v>0</v>
      </c>
      <c r="BY43" s="269">
        <v>0</v>
      </c>
      <c r="BZ43" s="269">
        <v>0</v>
      </c>
      <c r="CA43" s="269">
        <v>0</v>
      </c>
      <c r="CB43" s="269">
        <v>3441</v>
      </c>
      <c r="CC43" s="270">
        <f t="shared" si="5"/>
        <v>223887.5</v>
      </c>
      <c r="CD43" s="148"/>
      <c r="CE43" s="148"/>
      <c r="CF43" s="148"/>
      <c r="CG43" s="148"/>
      <c r="CH43" s="148"/>
      <c r="CI43" s="148"/>
    </row>
    <row r="44" spans="1:87" s="149" customFormat="1">
      <c r="A44" s="201" t="s">
        <v>1803</v>
      </c>
      <c r="B44" s="264" t="s">
        <v>10</v>
      </c>
      <c r="C44" s="265" t="s">
        <v>11</v>
      </c>
      <c r="D44" s="266">
        <v>41020</v>
      </c>
      <c r="E44" s="265" t="s">
        <v>468</v>
      </c>
      <c r="F44" s="267" t="s">
        <v>1697</v>
      </c>
      <c r="G44" s="268" t="s">
        <v>1698</v>
      </c>
      <c r="H44" s="269">
        <v>0</v>
      </c>
      <c r="I44" s="269">
        <v>0</v>
      </c>
      <c r="J44" s="269">
        <v>0</v>
      </c>
      <c r="K44" s="269">
        <v>0</v>
      </c>
      <c r="L44" s="269">
        <v>0</v>
      </c>
      <c r="M44" s="269">
        <v>0</v>
      </c>
      <c r="N44" s="269">
        <v>0</v>
      </c>
      <c r="O44" s="269">
        <v>0</v>
      </c>
      <c r="P44" s="269">
        <v>0</v>
      </c>
      <c r="Q44" s="269">
        <v>0</v>
      </c>
      <c r="R44" s="269">
        <v>0</v>
      </c>
      <c r="S44" s="269">
        <v>0</v>
      </c>
      <c r="T44" s="269">
        <v>0</v>
      </c>
      <c r="U44" s="269">
        <v>0</v>
      </c>
      <c r="V44" s="269">
        <v>0</v>
      </c>
      <c r="W44" s="269">
        <v>0</v>
      </c>
      <c r="X44" s="269">
        <v>0</v>
      </c>
      <c r="Y44" s="269">
        <v>0</v>
      </c>
      <c r="Z44" s="269">
        <v>0</v>
      </c>
      <c r="AA44" s="269">
        <v>0</v>
      </c>
      <c r="AB44" s="269">
        <v>0</v>
      </c>
      <c r="AC44" s="269">
        <v>0</v>
      </c>
      <c r="AD44" s="269">
        <v>0</v>
      </c>
      <c r="AE44" s="269">
        <v>0</v>
      </c>
      <c r="AF44" s="269">
        <v>90</v>
      </c>
      <c r="AG44" s="269">
        <v>0</v>
      </c>
      <c r="AH44" s="269">
        <v>3517</v>
      </c>
      <c r="AI44" s="269">
        <v>0</v>
      </c>
      <c r="AJ44" s="269">
        <v>0</v>
      </c>
      <c r="AK44" s="269">
        <v>0</v>
      </c>
      <c r="AL44" s="269">
        <v>0</v>
      </c>
      <c r="AM44" s="269">
        <v>0</v>
      </c>
      <c r="AN44" s="269">
        <v>0</v>
      </c>
      <c r="AO44" s="269">
        <v>0</v>
      </c>
      <c r="AP44" s="269">
        <v>0</v>
      </c>
      <c r="AQ44" s="269">
        <v>0</v>
      </c>
      <c r="AR44" s="269">
        <v>0</v>
      </c>
      <c r="AS44" s="269">
        <v>0</v>
      </c>
      <c r="AT44" s="269">
        <v>0</v>
      </c>
      <c r="AU44" s="269">
        <v>0</v>
      </c>
      <c r="AV44" s="269">
        <v>0</v>
      </c>
      <c r="AW44" s="269">
        <v>0</v>
      </c>
      <c r="AX44" s="269">
        <v>0</v>
      </c>
      <c r="AY44" s="269">
        <v>0</v>
      </c>
      <c r="AZ44" s="269">
        <v>0</v>
      </c>
      <c r="BA44" s="269">
        <v>0</v>
      </c>
      <c r="BB44" s="269">
        <v>0</v>
      </c>
      <c r="BC44" s="269">
        <v>0</v>
      </c>
      <c r="BD44" s="269">
        <v>0</v>
      </c>
      <c r="BE44" s="269">
        <v>0</v>
      </c>
      <c r="BF44" s="269">
        <v>0</v>
      </c>
      <c r="BG44" s="269">
        <v>0</v>
      </c>
      <c r="BH44" s="269">
        <v>0</v>
      </c>
      <c r="BI44" s="269">
        <v>0</v>
      </c>
      <c r="BJ44" s="269">
        <v>0</v>
      </c>
      <c r="BK44" s="269">
        <v>0</v>
      </c>
      <c r="BL44" s="269">
        <v>0</v>
      </c>
      <c r="BM44" s="269">
        <v>379542.75</v>
      </c>
      <c r="BN44" s="269">
        <v>0</v>
      </c>
      <c r="BO44" s="269">
        <v>0</v>
      </c>
      <c r="BP44" s="269">
        <v>0</v>
      </c>
      <c r="BQ44" s="269">
        <v>0</v>
      </c>
      <c r="BR44" s="269">
        <v>0</v>
      </c>
      <c r="BS44" s="269">
        <v>0</v>
      </c>
      <c r="BT44" s="269">
        <v>5319</v>
      </c>
      <c r="BU44" s="269">
        <v>0</v>
      </c>
      <c r="BV44" s="269">
        <v>0</v>
      </c>
      <c r="BW44" s="269">
        <v>0</v>
      </c>
      <c r="BX44" s="269">
        <v>0</v>
      </c>
      <c r="BY44" s="269">
        <v>0</v>
      </c>
      <c r="BZ44" s="269">
        <v>0</v>
      </c>
      <c r="CA44" s="269">
        <v>0</v>
      </c>
      <c r="CB44" s="269">
        <v>0</v>
      </c>
      <c r="CC44" s="270">
        <f t="shared" si="5"/>
        <v>388468.75</v>
      </c>
      <c r="CD44" s="148"/>
      <c r="CE44" s="148"/>
      <c r="CF44" s="148"/>
      <c r="CG44" s="148"/>
      <c r="CH44" s="148"/>
      <c r="CI44" s="148"/>
    </row>
    <row r="45" spans="1:87" s="149" customFormat="1">
      <c r="A45" s="201" t="s">
        <v>1804</v>
      </c>
      <c r="B45" s="264" t="s">
        <v>10</v>
      </c>
      <c r="C45" s="265" t="s">
        <v>11</v>
      </c>
      <c r="D45" s="266">
        <v>41020</v>
      </c>
      <c r="E45" s="265" t="s">
        <v>468</v>
      </c>
      <c r="F45" s="267" t="s">
        <v>1699</v>
      </c>
      <c r="G45" s="268" t="s">
        <v>1700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9">
        <v>0</v>
      </c>
      <c r="N45" s="269">
        <v>0</v>
      </c>
      <c r="O45" s="269">
        <v>0</v>
      </c>
      <c r="P45" s="269">
        <v>0</v>
      </c>
      <c r="Q45" s="269">
        <v>0</v>
      </c>
      <c r="R45" s="269">
        <v>-800</v>
      </c>
      <c r="S45" s="269">
        <v>0</v>
      </c>
      <c r="T45" s="269">
        <v>0</v>
      </c>
      <c r="U45" s="269">
        <v>0</v>
      </c>
      <c r="V45" s="269">
        <v>0</v>
      </c>
      <c r="W45" s="269">
        <v>0</v>
      </c>
      <c r="X45" s="269">
        <v>-105738.68</v>
      </c>
      <c r="Y45" s="269">
        <v>0</v>
      </c>
      <c r="Z45" s="269">
        <v>0</v>
      </c>
      <c r="AA45" s="269">
        <v>-190</v>
      </c>
      <c r="AB45" s="269">
        <v>0</v>
      </c>
      <c r="AC45" s="269">
        <v>0</v>
      </c>
      <c r="AD45" s="269">
        <v>0</v>
      </c>
      <c r="AE45" s="269">
        <v>0</v>
      </c>
      <c r="AF45" s="269">
        <v>0</v>
      </c>
      <c r="AG45" s="269">
        <v>0</v>
      </c>
      <c r="AH45" s="269">
        <v>0</v>
      </c>
      <c r="AI45" s="269">
        <v>0</v>
      </c>
      <c r="AJ45" s="269">
        <v>0</v>
      </c>
      <c r="AK45" s="269">
        <v>0</v>
      </c>
      <c r="AL45" s="269">
        <v>0</v>
      </c>
      <c r="AM45" s="269">
        <v>0</v>
      </c>
      <c r="AN45" s="269">
        <v>0</v>
      </c>
      <c r="AO45" s="269">
        <v>0</v>
      </c>
      <c r="AP45" s="269">
        <v>0</v>
      </c>
      <c r="AQ45" s="269">
        <v>0</v>
      </c>
      <c r="AR45" s="269">
        <v>0</v>
      </c>
      <c r="AS45" s="269">
        <v>0</v>
      </c>
      <c r="AT45" s="269">
        <v>0</v>
      </c>
      <c r="AU45" s="269">
        <v>0</v>
      </c>
      <c r="AV45" s="269">
        <v>0</v>
      </c>
      <c r="AW45" s="269">
        <v>0</v>
      </c>
      <c r="AX45" s="269">
        <v>0</v>
      </c>
      <c r="AY45" s="269">
        <v>0</v>
      </c>
      <c r="AZ45" s="269">
        <v>0</v>
      </c>
      <c r="BA45" s="269">
        <v>0</v>
      </c>
      <c r="BB45" s="269">
        <v>0</v>
      </c>
      <c r="BC45" s="269">
        <v>0</v>
      </c>
      <c r="BD45" s="269">
        <v>-28056</v>
      </c>
      <c r="BE45" s="269">
        <v>0</v>
      </c>
      <c r="BF45" s="269">
        <v>-171036.7</v>
      </c>
      <c r="BG45" s="269">
        <v>0</v>
      </c>
      <c r="BH45" s="269">
        <v>0</v>
      </c>
      <c r="BI45" s="269">
        <v>0</v>
      </c>
      <c r="BJ45" s="269">
        <v>0</v>
      </c>
      <c r="BK45" s="269">
        <v>0</v>
      </c>
      <c r="BL45" s="269">
        <v>0</v>
      </c>
      <c r="BM45" s="269">
        <v>-17169</v>
      </c>
      <c r="BN45" s="269">
        <v>0</v>
      </c>
      <c r="BO45" s="269">
        <v>0</v>
      </c>
      <c r="BP45" s="269">
        <v>0</v>
      </c>
      <c r="BQ45" s="269">
        <v>0</v>
      </c>
      <c r="BR45" s="269">
        <v>0</v>
      </c>
      <c r="BS45" s="269">
        <v>0</v>
      </c>
      <c r="BT45" s="269">
        <v>0</v>
      </c>
      <c r="BU45" s="269">
        <v>0</v>
      </c>
      <c r="BV45" s="269">
        <v>0</v>
      </c>
      <c r="BW45" s="269">
        <v>0</v>
      </c>
      <c r="BX45" s="269">
        <v>0</v>
      </c>
      <c r="BY45" s="269">
        <v>0</v>
      </c>
      <c r="BZ45" s="269">
        <v>0</v>
      </c>
      <c r="CA45" s="269">
        <v>0</v>
      </c>
      <c r="CB45" s="269">
        <v>0</v>
      </c>
      <c r="CC45" s="270">
        <f t="shared" si="5"/>
        <v>-322990.38</v>
      </c>
      <c r="CD45" s="148"/>
      <c r="CE45" s="148"/>
      <c r="CF45" s="148"/>
      <c r="CG45" s="148"/>
      <c r="CH45" s="148"/>
      <c r="CI45" s="148"/>
    </row>
    <row r="46" spans="1:87" s="149" customFormat="1">
      <c r="A46" s="201" t="s">
        <v>1804</v>
      </c>
      <c r="B46" s="264" t="s">
        <v>10</v>
      </c>
      <c r="C46" s="265" t="s">
        <v>11</v>
      </c>
      <c r="D46" s="266">
        <v>42020</v>
      </c>
      <c r="E46" s="265" t="s">
        <v>471</v>
      </c>
      <c r="F46" s="267" t="s">
        <v>1701</v>
      </c>
      <c r="G46" s="268" t="s">
        <v>1702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9">
        <v>0</v>
      </c>
      <c r="N46" s="269">
        <v>0</v>
      </c>
      <c r="O46" s="269">
        <v>0</v>
      </c>
      <c r="P46" s="269">
        <v>0</v>
      </c>
      <c r="Q46" s="269">
        <v>0</v>
      </c>
      <c r="R46" s="269">
        <v>0</v>
      </c>
      <c r="S46" s="269">
        <v>0</v>
      </c>
      <c r="T46" s="269">
        <v>0</v>
      </c>
      <c r="U46" s="269">
        <v>0</v>
      </c>
      <c r="V46" s="269">
        <v>0</v>
      </c>
      <c r="W46" s="269">
        <v>0</v>
      </c>
      <c r="X46" s="269">
        <v>15966.01</v>
      </c>
      <c r="Y46" s="269">
        <v>0</v>
      </c>
      <c r="Z46" s="269">
        <v>0</v>
      </c>
      <c r="AA46" s="269">
        <v>2541.9299999999998</v>
      </c>
      <c r="AB46" s="269">
        <v>0</v>
      </c>
      <c r="AC46" s="269">
        <v>0</v>
      </c>
      <c r="AD46" s="269">
        <v>0</v>
      </c>
      <c r="AE46" s="269">
        <v>0</v>
      </c>
      <c r="AF46" s="269">
        <v>0</v>
      </c>
      <c r="AG46" s="269">
        <v>0</v>
      </c>
      <c r="AH46" s="269">
        <v>0</v>
      </c>
      <c r="AI46" s="269">
        <v>0</v>
      </c>
      <c r="AJ46" s="269">
        <v>0</v>
      </c>
      <c r="AK46" s="269">
        <v>0</v>
      </c>
      <c r="AL46" s="269">
        <v>0</v>
      </c>
      <c r="AM46" s="269">
        <v>0</v>
      </c>
      <c r="AN46" s="269">
        <v>0</v>
      </c>
      <c r="AO46" s="269">
        <v>0</v>
      </c>
      <c r="AP46" s="269">
        <v>0</v>
      </c>
      <c r="AQ46" s="269">
        <v>0</v>
      </c>
      <c r="AR46" s="269">
        <v>0</v>
      </c>
      <c r="AS46" s="269">
        <v>0</v>
      </c>
      <c r="AT46" s="269">
        <v>0</v>
      </c>
      <c r="AU46" s="269">
        <v>0</v>
      </c>
      <c r="AV46" s="269">
        <v>0</v>
      </c>
      <c r="AW46" s="269">
        <v>0</v>
      </c>
      <c r="AX46" s="269">
        <v>0</v>
      </c>
      <c r="AY46" s="269">
        <v>0</v>
      </c>
      <c r="AZ46" s="269">
        <v>0</v>
      </c>
      <c r="BA46" s="269">
        <v>0</v>
      </c>
      <c r="BB46" s="269">
        <v>0</v>
      </c>
      <c r="BC46" s="269">
        <v>0</v>
      </c>
      <c r="BD46" s="269">
        <v>925</v>
      </c>
      <c r="BE46" s="269">
        <v>0</v>
      </c>
      <c r="BF46" s="269">
        <v>27576.3</v>
      </c>
      <c r="BG46" s="269">
        <v>0</v>
      </c>
      <c r="BH46" s="269">
        <v>0</v>
      </c>
      <c r="BI46" s="269">
        <v>0</v>
      </c>
      <c r="BJ46" s="269">
        <v>0</v>
      </c>
      <c r="BK46" s="269">
        <v>0</v>
      </c>
      <c r="BL46" s="269">
        <v>0</v>
      </c>
      <c r="BM46" s="269">
        <v>335004.90999999997</v>
      </c>
      <c r="BN46" s="269">
        <v>0</v>
      </c>
      <c r="BO46" s="269">
        <v>0</v>
      </c>
      <c r="BP46" s="269">
        <v>0</v>
      </c>
      <c r="BQ46" s="269">
        <v>0</v>
      </c>
      <c r="BR46" s="269">
        <v>0</v>
      </c>
      <c r="BS46" s="269">
        <v>0</v>
      </c>
      <c r="BT46" s="269">
        <v>0</v>
      </c>
      <c r="BU46" s="269">
        <v>0</v>
      </c>
      <c r="BV46" s="269">
        <v>0</v>
      </c>
      <c r="BW46" s="269">
        <v>0</v>
      </c>
      <c r="BX46" s="269">
        <v>0</v>
      </c>
      <c r="BY46" s="269">
        <v>0</v>
      </c>
      <c r="BZ46" s="269">
        <v>0</v>
      </c>
      <c r="CA46" s="269">
        <v>0</v>
      </c>
      <c r="CB46" s="269">
        <v>0</v>
      </c>
      <c r="CC46" s="270">
        <f t="shared" si="5"/>
        <v>382014.14999999997</v>
      </c>
      <c r="CD46" s="148"/>
      <c r="CE46" s="148"/>
      <c r="CF46" s="148"/>
      <c r="CG46" s="148"/>
      <c r="CH46" s="148"/>
      <c r="CI46" s="148"/>
    </row>
    <row r="47" spans="1:87" s="282" customFormat="1">
      <c r="A47" s="280"/>
      <c r="B47" s="380" t="s">
        <v>474</v>
      </c>
      <c r="C47" s="381"/>
      <c r="D47" s="381"/>
      <c r="E47" s="381"/>
      <c r="F47" s="381"/>
      <c r="G47" s="382"/>
      <c r="H47" s="281">
        <f>SUM(H41:H46)</f>
        <v>8499806.3200000003</v>
      </c>
      <c r="I47" s="281">
        <f t="shared" ref="I47:BT47" si="6">SUM(I41:I46)</f>
        <v>1618928</v>
      </c>
      <c r="J47" s="281">
        <f t="shared" si="6"/>
        <v>4802965</v>
      </c>
      <c r="K47" s="281">
        <f t="shared" si="6"/>
        <v>305341.5</v>
      </c>
      <c r="L47" s="281">
        <f t="shared" si="6"/>
        <v>73416</v>
      </c>
      <c r="M47" s="281">
        <f t="shared" si="6"/>
        <v>976</v>
      </c>
      <c r="N47" s="281">
        <f t="shared" si="6"/>
        <v>25147665.899999999</v>
      </c>
      <c r="O47" s="281">
        <f t="shared" si="6"/>
        <v>513451</v>
      </c>
      <c r="P47" s="281">
        <f t="shared" si="6"/>
        <v>24710</v>
      </c>
      <c r="Q47" s="281">
        <f t="shared" si="6"/>
        <v>2143123.75</v>
      </c>
      <c r="R47" s="281">
        <f t="shared" si="6"/>
        <v>56000</v>
      </c>
      <c r="S47" s="281">
        <f t="shared" si="6"/>
        <v>143268</v>
      </c>
      <c r="T47" s="281">
        <f t="shared" si="6"/>
        <v>1303639.5699999998</v>
      </c>
      <c r="U47" s="281">
        <f t="shared" si="6"/>
        <v>1100897.8</v>
      </c>
      <c r="V47" s="281">
        <f t="shared" si="6"/>
        <v>50572</v>
      </c>
      <c r="W47" s="281">
        <f t="shared" si="6"/>
        <v>6904</v>
      </c>
      <c r="X47" s="281">
        <f t="shared" si="6"/>
        <v>30032.830000000009</v>
      </c>
      <c r="Y47" s="281">
        <f t="shared" si="6"/>
        <v>0</v>
      </c>
      <c r="Z47" s="281">
        <f t="shared" si="6"/>
        <v>10356745.729999999</v>
      </c>
      <c r="AA47" s="281">
        <f t="shared" si="6"/>
        <v>2408748.5300000003</v>
      </c>
      <c r="AB47" s="281">
        <f t="shared" si="6"/>
        <v>948151.55</v>
      </c>
      <c r="AC47" s="281">
        <f t="shared" si="6"/>
        <v>1979899.01</v>
      </c>
      <c r="AD47" s="281">
        <f t="shared" si="6"/>
        <v>916779</v>
      </c>
      <c r="AE47" s="281">
        <f t="shared" si="6"/>
        <v>9698</v>
      </c>
      <c r="AF47" s="281">
        <f t="shared" si="6"/>
        <v>478394.6</v>
      </c>
      <c r="AG47" s="281">
        <f t="shared" si="6"/>
        <v>24556</v>
      </c>
      <c r="AH47" s="281">
        <f t="shared" si="6"/>
        <v>15091</v>
      </c>
      <c r="AI47" s="281">
        <f t="shared" si="6"/>
        <v>20828956</v>
      </c>
      <c r="AJ47" s="281">
        <f t="shared" si="6"/>
        <v>132779</v>
      </c>
      <c r="AK47" s="281">
        <f t="shared" si="6"/>
        <v>85634</v>
      </c>
      <c r="AL47" s="281">
        <f t="shared" si="6"/>
        <v>0</v>
      </c>
      <c r="AM47" s="281">
        <f t="shared" si="6"/>
        <v>7353</v>
      </c>
      <c r="AN47" s="281">
        <f t="shared" si="6"/>
        <v>149423</v>
      </c>
      <c r="AO47" s="281">
        <f t="shared" si="6"/>
        <v>4699</v>
      </c>
      <c r="AP47" s="281">
        <f t="shared" si="6"/>
        <v>340829</v>
      </c>
      <c r="AQ47" s="281">
        <f t="shared" si="6"/>
        <v>5570</v>
      </c>
      <c r="AR47" s="281">
        <f t="shared" si="6"/>
        <v>0</v>
      </c>
      <c r="AS47" s="281">
        <f t="shared" si="6"/>
        <v>48515.5</v>
      </c>
      <c r="AT47" s="281">
        <f t="shared" si="6"/>
        <v>37073.75</v>
      </c>
      <c r="AU47" s="281">
        <f t="shared" si="6"/>
        <v>4863038.51</v>
      </c>
      <c r="AV47" s="281">
        <f t="shared" si="6"/>
        <v>0</v>
      </c>
      <c r="AW47" s="281">
        <f t="shared" si="6"/>
        <v>22545</v>
      </c>
      <c r="AX47" s="281">
        <f t="shared" si="6"/>
        <v>0</v>
      </c>
      <c r="AY47" s="281">
        <f t="shared" si="6"/>
        <v>49493</v>
      </c>
      <c r="AZ47" s="281">
        <f t="shared" si="6"/>
        <v>3986</v>
      </c>
      <c r="BA47" s="281">
        <f t="shared" si="6"/>
        <v>4767</v>
      </c>
      <c r="BB47" s="281">
        <f t="shared" si="6"/>
        <v>4454864.25</v>
      </c>
      <c r="BC47" s="281">
        <f t="shared" si="6"/>
        <v>20314</v>
      </c>
      <c r="BD47" s="281">
        <f t="shared" si="6"/>
        <v>257030</v>
      </c>
      <c r="BE47" s="281">
        <f t="shared" si="6"/>
        <v>90989</v>
      </c>
      <c r="BF47" s="281">
        <f t="shared" si="6"/>
        <v>20047.599999999988</v>
      </c>
      <c r="BG47" s="281">
        <f t="shared" si="6"/>
        <v>128858</v>
      </c>
      <c r="BH47" s="281">
        <f t="shared" si="6"/>
        <v>1159627</v>
      </c>
      <c r="BI47" s="281">
        <f t="shared" si="6"/>
        <v>238408</v>
      </c>
      <c r="BJ47" s="281">
        <f t="shared" si="6"/>
        <v>307642</v>
      </c>
      <c r="BK47" s="281">
        <f t="shared" si="6"/>
        <v>33629.5</v>
      </c>
      <c r="BL47" s="281">
        <f t="shared" si="6"/>
        <v>810</v>
      </c>
      <c r="BM47" s="281">
        <f t="shared" si="6"/>
        <v>8269287.2700000005</v>
      </c>
      <c r="BN47" s="281">
        <f t="shared" si="6"/>
        <v>514891</v>
      </c>
      <c r="BO47" s="281">
        <f t="shared" si="6"/>
        <v>42240</v>
      </c>
      <c r="BP47" s="281">
        <f t="shared" si="6"/>
        <v>132481</v>
      </c>
      <c r="BQ47" s="281">
        <f t="shared" si="6"/>
        <v>19674</v>
      </c>
      <c r="BR47" s="281">
        <f t="shared" si="6"/>
        <v>350842</v>
      </c>
      <c r="BS47" s="281">
        <f t="shared" si="6"/>
        <v>125854</v>
      </c>
      <c r="BT47" s="281">
        <f t="shared" si="6"/>
        <v>1598159</v>
      </c>
      <c r="BU47" s="281">
        <f t="shared" ref="BU47:CB47" si="7">SUM(BU41:BU46)</f>
        <v>6518</v>
      </c>
      <c r="BV47" s="281">
        <f t="shared" si="7"/>
        <v>10274</v>
      </c>
      <c r="BW47" s="281">
        <f t="shared" si="7"/>
        <v>113012.28</v>
      </c>
      <c r="BX47" s="281">
        <f t="shared" si="7"/>
        <v>47927.5</v>
      </c>
      <c r="BY47" s="281">
        <f t="shared" si="7"/>
        <v>336231</v>
      </c>
      <c r="BZ47" s="281">
        <f t="shared" si="7"/>
        <v>12506</v>
      </c>
      <c r="CA47" s="281">
        <f t="shared" si="7"/>
        <v>9903</v>
      </c>
      <c r="CB47" s="281">
        <f t="shared" si="7"/>
        <v>3441</v>
      </c>
      <c r="CC47" s="281">
        <f>SUM(CC41:CC46)</f>
        <v>107849883.25000001</v>
      </c>
      <c r="CD47" s="154"/>
      <c r="CE47" s="154"/>
      <c r="CF47" s="154"/>
      <c r="CG47" s="154"/>
      <c r="CH47" s="154"/>
      <c r="CI47" s="154"/>
    </row>
    <row r="48" spans="1:87" s="149" customFormat="1">
      <c r="A48" s="201" t="s">
        <v>1802</v>
      </c>
      <c r="B48" s="264" t="s">
        <v>12</v>
      </c>
      <c r="C48" s="265" t="s">
        <v>13</v>
      </c>
      <c r="D48" s="266">
        <v>41030</v>
      </c>
      <c r="E48" s="265" t="s">
        <v>475</v>
      </c>
      <c r="F48" s="267" t="s">
        <v>476</v>
      </c>
      <c r="G48" s="268" t="s">
        <v>477</v>
      </c>
      <c r="H48" s="269">
        <v>4679599.78</v>
      </c>
      <c r="I48" s="269">
        <v>654234.5</v>
      </c>
      <c r="J48" s="269">
        <v>1298238.49</v>
      </c>
      <c r="K48" s="269">
        <v>234338</v>
      </c>
      <c r="L48" s="269">
        <v>174503.5</v>
      </c>
      <c r="M48" s="269">
        <v>39720.269999999997</v>
      </c>
      <c r="N48" s="269">
        <v>18586029.5</v>
      </c>
      <c r="O48" s="269">
        <v>1485036.75</v>
      </c>
      <c r="P48" s="269">
        <v>165651</v>
      </c>
      <c r="Q48" s="269">
        <v>546623.75</v>
      </c>
      <c r="R48" s="269">
        <v>147712.1</v>
      </c>
      <c r="S48" s="269">
        <v>540884.25</v>
      </c>
      <c r="T48" s="269">
        <v>1986939</v>
      </c>
      <c r="U48" s="269">
        <v>523486</v>
      </c>
      <c r="V48" s="269">
        <v>192408</v>
      </c>
      <c r="W48" s="269">
        <v>161854.5</v>
      </c>
      <c r="X48" s="269">
        <v>390906.5</v>
      </c>
      <c r="Y48" s="269">
        <v>243834.25</v>
      </c>
      <c r="Z48" s="269">
        <v>5930523.0300000003</v>
      </c>
      <c r="AA48" s="269">
        <v>506513.25</v>
      </c>
      <c r="AB48" s="269">
        <v>189459.53</v>
      </c>
      <c r="AC48" s="269">
        <v>1331561.6000000001</v>
      </c>
      <c r="AD48" s="269">
        <v>937442.5</v>
      </c>
      <c r="AE48" s="269">
        <v>469769.75</v>
      </c>
      <c r="AF48" s="269">
        <v>332585</v>
      </c>
      <c r="AG48" s="269">
        <v>158571</v>
      </c>
      <c r="AH48" s="269">
        <v>104241</v>
      </c>
      <c r="AI48" s="269">
        <v>14904341.16</v>
      </c>
      <c r="AJ48" s="269">
        <v>771560.5</v>
      </c>
      <c r="AK48" s="269">
        <v>734948</v>
      </c>
      <c r="AL48" s="269">
        <v>169187</v>
      </c>
      <c r="AM48" s="269">
        <v>382246</v>
      </c>
      <c r="AN48" s="269">
        <v>453332</v>
      </c>
      <c r="AO48" s="269">
        <v>398490.15</v>
      </c>
      <c r="AP48" s="269">
        <v>656546.93999999994</v>
      </c>
      <c r="AQ48" s="269">
        <v>370483</v>
      </c>
      <c r="AR48" s="269">
        <v>237038</v>
      </c>
      <c r="AS48" s="269">
        <v>444099.5</v>
      </c>
      <c r="AT48" s="269">
        <v>327536.5</v>
      </c>
      <c r="AU48" s="269">
        <v>2366894.75</v>
      </c>
      <c r="AV48" s="269">
        <v>556159.18999999994</v>
      </c>
      <c r="AW48" s="269">
        <v>271773</v>
      </c>
      <c r="AX48" s="269">
        <v>318230.25</v>
      </c>
      <c r="AY48" s="269">
        <v>723272.97</v>
      </c>
      <c r="AZ48" s="269">
        <v>16732</v>
      </c>
      <c r="BA48" s="269">
        <v>51988.54</v>
      </c>
      <c r="BB48" s="269">
        <v>7263857.25</v>
      </c>
      <c r="BC48" s="269">
        <v>155695.75</v>
      </c>
      <c r="BD48" s="269">
        <v>1267141</v>
      </c>
      <c r="BE48" s="269">
        <v>448802.61</v>
      </c>
      <c r="BF48" s="269">
        <v>543941.5</v>
      </c>
      <c r="BG48" s="269">
        <v>2986698.5</v>
      </c>
      <c r="BH48" s="269">
        <v>862608.31</v>
      </c>
      <c r="BI48" s="269">
        <v>447772.25</v>
      </c>
      <c r="BJ48" s="269">
        <v>536199.30000000005</v>
      </c>
      <c r="BK48" s="269">
        <v>105473.45</v>
      </c>
      <c r="BL48" s="269">
        <v>135268</v>
      </c>
      <c r="BM48" s="269">
        <v>7834565.6299999999</v>
      </c>
      <c r="BN48" s="269">
        <v>1192053.79</v>
      </c>
      <c r="BO48" s="269">
        <v>333864</v>
      </c>
      <c r="BP48" s="269">
        <v>236171</v>
      </c>
      <c r="BQ48" s="269">
        <v>292360</v>
      </c>
      <c r="BR48" s="269">
        <v>162942</v>
      </c>
      <c r="BS48" s="269">
        <v>211481.1</v>
      </c>
      <c r="BT48" s="269">
        <v>5641003</v>
      </c>
      <c r="BU48" s="269">
        <v>173582</v>
      </c>
      <c r="BV48" s="269">
        <v>170480.75</v>
      </c>
      <c r="BW48" s="269">
        <v>531822.56000000006</v>
      </c>
      <c r="BX48" s="269">
        <v>816677.11</v>
      </c>
      <c r="BY48" s="269">
        <v>1850735.12</v>
      </c>
      <c r="BZ48" s="269">
        <v>316866</v>
      </c>
      <c r="CA48" s="269">
        <v>172466</v>
      </c>
      <c r="CB48" s="269">
        <v>93152.22</v>
      </c>
      <c r="CC48" s="270">
        <f>SUM(H48:CB48)</f>
        <v>100951206.45</v>
      </c>
      <c r="CD48" s="148"/>
      <c r="CE48" s="148"/>
      <c r="CF48" s="148"/>
      <c r="CG48" s="148"/>
      <c r="CH48" s="148"/>
      <c r="CI48" s="148"/>
    </row>
    <row r="49" spans="1:87" s="149" customFormat="1">
      <c r="A49" s="201" t="s">
        <v>1803</v>
      </c>
      <c r="B49" s="264" t="s">
        <v>12</v>
      </c>
      <c r="C49" s="265" t="s">
        <v>13</v>
      </c>
      <c r="D49" s="266">
        <v>42030</v>
      </c>
      <c r="E49" s="265" t="s">
        <v>478</v>
      </c>
      <c r="F49" s="267" t="s">
        <v>479</v>
      </c>
      <c r="G49" s="268" t="s">
        <v>1703</v>
      </c>
      <c r="H49" s="269">
        <v>2302812.3199999998</v>
      </c>
      <c r="I49" s="269">
        <v>924369</v>
      </c>
      <c r="J49" s="269">
        <v>2057098.1</v>
      </c>
      <c r="K49" s="269">
        <v>55756.5</v>
      </c>
      <c r="L49" s="269">
        <v>37131</v>
      </c>
      <c r="M49" s="269">
        <v>0</v>
      </c>
      <c r="N49" s="269">
        <v>11763872.449999999</v>
      </c>
      <c r="O49" s="269">
        <v>322596.5</v>
      </c>
      <c r="P49" s="269">
        <v>45826</v>
      </c>
      <c r="Q49" s="269">
        <v>805706.77</v>
      </c>
      <c r="R49" s="269">
        <v>32688</v>
      </c>
      <c r="S49" s="269">
        <v>191212.25</v>
      </c>
      <c r="T49" s="269">
        <v>1702731</v>
      </c>
      <c r="U49" s="269">
        <v>85663.5</v>
      </c>
      <c r="V49" s="269">
        <v>18105</v>
      </c>
      <c r="W49" s="269">
        <v>2797.25</v>
      </c>
      <c r="X49" s="269">
        <v>120604</v>
      </c>
      <c r="Y49" s="269">
        <v>38007.99</v>
      </c>
      <c r="Z49" s="269">
        <v>3067192.39</v>
      </c>
      <c r="AA49" s="269">
        <v>416046.96</v>
      </c>
      <c r="AB49" s="269">
        <v>184411.25</v>
      </c>
      <c r="AC49" s="269">
        <v>921685.6</v>
      </c>
      <c r="AD49" s="269">
        <v>64424.62</v>
      </c>
      <c r="AE49" s="269">
        <v>198286</v>
      </c>
      <c r="AF49" s="269">
        <v>16848.5</v>
      </c>
      <c r="AG49" s="269">
        <v>50539</v>
      </c>
      <c r="AH49" s="269">
        <v>11895</v>
      </c>
      <c r="AI49" s="269">
        <v>13020777.52</v>
      </c>
      <c r="AJ49" s="269">
        <v>140904.79999999999</v>
      </c>
      <c r="AK49" s="269">
        <v>88148</v>
      </c>
      <c r="AL49" s="269">
        <v>50730</v>
      </c>
      <c r="AM49" s="269">
        <v>65950</v>
      </c>
      <c r="AN49" s="269">
        <v>114393.06</v>
      </c>
      <c r="AO49" s="269">
        <v>4988</v>
      </c>
      <c r="AP49" s="269">
        <v>86109</v>
      </c>
      <c r="AQ49" s="269">
        <v>200495</v>
      </c>
      <c r="AR49" s="269">
        <v>95399</v>
      </c>
      <c r="AS49" s="269">
        <v>92857</v>
      </c>
      <c r="AT49" s="269">
        <v>57169.8</v>
      </c>
      <c r="AU49" s="269">
        <v>3284229.1</v>
      </c>
      <c r="AV49" s="269">
        <v>47326.92</v>
      </c>
      <c r="AW49" s="269">
        <v>8650</v>
      </c>
      <c r="AX49" s="269">
        <v>85518.19</v>
      </c>
      <c r="AY49" s="269">
        <v>77987.56</v>
      </c>
      <c r="AZ49" s="269">
        <v>0</v>
      </c>
      <c r="BA49" s="269">
        <v>0</v>
      </c>
      <c r="BB49" s="269">
        <v>5149967</v>
      </c>
      <c r="BC49" s="269">
        <v>16508</v>
      </c>
      <c r="BD49" s="269">
        <v>752481</v>
      </c>
      <c r="BE49" s="269">
        <v>205930.75</v>
      </c>
      <c r="BF49" s="269">
        <v>373020</v>
      </c>
      <c r="BG49" s="269">
        <v>466493</v>
      </c>
      <c r="BH49" s="269">
        <v>614247.85</v>
      </c>
      <c r="BI49" s="269">
        <v>897464.64</v>
      </c>
      <c r="BJ49" s="269">
        <v>211877.21</v>
      </c>
      <c r="BK49" s="269">
        <v>14435.8</v>
      </c>
      <c r="BL49" s="269">
        <v>6510</v>
      </c>
      <c r="BM49" s="269">
        <v>5868294.7599999998</v>
      </c>
      <c r="BN49" s="269">
        <v>465552.96</v>
      </c>
      <c r="BO49" s="269">
        <v>120454</v>
      </c>
      <c r="BP49" s="269">
        <v>27554</v>
      </c>
      <c r="BQ49" s="269">
        <v>32351</v>
      </c>
      <c r="BR49" s="269">
        <v>42337</v>
      </c>
      <c r="BS49" s="269">
        <v>28961.5</v>
      </c>
      <c r="BT49" s="269">
        <v>4888179.09</v>
      </c>
      <c r="BU49" s="269">
        <v>146930.5</v>
      </c>
      <c r="BV49" s="269">
        <v>47560.62</v>
      </c>
      <c r="BW49" s="269">
        <v>117073.14</v>
      </c>
      <c r="BX49" s="269">
        <v>318687.40000000002</v>
      </c>
      <c r="BY49" s="269">
        <v>985153.18</v>
      </c>
      <c r="BZ49" s="269">
        <v>75651</v>
      </c>
      <c r="CA49" s="269">
        <v>53060.43</v>
      </c>
      <c r="CB49" s="269">
        <v>17500.990000000002</v>
      </c>
      <c r="CC49" s="270">
        <f t="shared" si="5"/>
        <v>64904176.719999991</v>
      </c>
      <c r="CD49" s="148"/>
      <c r="CE49" s="148"/>
      <c r="CF49" s="148"/>
      <c r="CG49" s="148"/>
      <c r="CH49" s="148"/>
      <c r="CI49" s="148"/>
    </row>
    <row r="50" spans="1:87" s="149" customFormat="1" ht="21.75" customHeight="1">
      <c r="A50" s="201" t="s">
        <v>1804</v>
      </c>
      <c r="B50" s="264" t="s">
        <v>12</v>
      </c>
      <c r="C50" s="265" t="s">
        <v>13</v>
      </c>
      <c r="D50" s="266">
        <v>44030</v>
      </c>
      <c r="E50" s="150" t="s">
        <v>480</v>
      </c>
      <c r="F50" s="267" t="s">
        <v>481</v>
      </c>
      <c r="G50" s="268" t="s">
        <v>482</v>
      </c>
      <c r="H50" s="269">
        <v>-272470.21000000002</v>
      </c>
      <c r="I50" s="269">
        <v>0</v>
      </c>
      <c r="J50" s="269">
        <v>-209038.7</v>
      </c>
      <c r="K50" s="269">
        <v>-2348.38</v>
      </c>
      <c r="L50" s="269">
        <v>-588.02</v>
      </c>
      <c r="M50" s="269">
        <v>0</v>
      </c>
      <c r="N50" s="269">
        <v>-2908267.99</v>
      </c>
      <c r="O50" s="269">
        <v>-18608.099999999999</v>
      </c>
      <c r="P50" s="269">
        <v>-2238.6999999999998</v>
      </c>
      <c r="Q50" s="269">
        <v>-94025.44</v>
      </c>
      <c r="R50" s="269">
        <v>-9558.4500000000007</v>
      </c>
      <c r="S50" s="269">
        <v>-31461.360000000001</v>
      </c>
      <c r="T50" s="269">
        <v>-516085.24</v>
      </c>
      <c r="U50" s="269">
        <v>-20120.55</v>
      </c>
      <c r="V50" s="269">
        <v>0</v>
      </c>
      <c r="W50" s="269">
        <v>-97.75</v>
      </c>
      <c r="X50" s="269">
        <v>-29940.63</v>
      </c>
      <c r="Y50" s="269">
        <v>-9103.9699999999993</v>
      </c>
      <c r="Z50" s="269">
        <v>0</v>
      </c>
      <c r="AA50" s="269">
        <v>-40905.46</v>
      </c>
      <c r="AB50" s="269">
        <v>-28327.26</v>
      </c>
      <c r="AC50" s="269">
        <v>-111098.89</v>
      </c>
      <c r="AD50" s="269">
        <v>-970</v>
      </c>
      <c r="AE50" s="269">
        <v>-79969.429999999993</v>
      </c>
      <c r="AF50" s="269">
        <v>0</v>
      </c>
      <c r="AG50" s="269">
        <v>0</v>
      </c>
      <c r="AH50" s="269">
        <v>0</v>
      </c>
      <c r="AI50" s="269">
        <v>-2079655.65</v>
      </c>
      <c r="AJ50" s="269">
        <v>-93683.11</v>
      </c>
      <c r="AK50" s="269">
        <v>-22123.77</v>
      </c>
      <c r="AL50" s="269">
        <v>-3883.87</v>
      </c>
      <c r="AM50" s="269">
        <v>0</v>
      </c>
      <c r="AN50" s="269">
        <v>-13205.13</v>
      </c>
      <c r="AO50" s="269">
        <v>-44877.82</v>
      </c>
      <c r="AP50" s="269">
        <v>-9737.8700000000008</v>
      </c>
      <c r="AQ50" s="269">
        <v>-46705.22</v>
      </c>
      <c r="AR50" s="269">
        <v>-8329.17</v>
      </c>
      <c r="AS50" s="269">
        <v>-1081.8599999999999</v>
      </c>
      <c r="AT50" s="269">
        <v>-72.47</v>
      </c>
      <c r="AU50" s="269">
        <v>-651212.16</v>
      </c>
      <c r="AV50" s="269">
        <v>-26230.1</v>
      </c>
      <c r="AW50" s="269">
        <v>0</v>
      </c>
      <c r="AX50" s="269">
        <v>-8059.47</v>
      </c>
      <c r="AY50" s="269">
        <v>-5266.59</v>
      </c>
      <c r="AZ50" s="269">
        <v>-557.75</v>
      </c>
      <c r="BA50" s="269">
        <v>0</v>
      </c>
      <c r="BB50" s="269">
        <v>-48249.72</v>
      </c>
      <c r="BC50" s="269">
        <v>-8904.93</v>
      </c>
      <c r="BD50" s="269">
        <v>-101946.21</v>
      </c>
      <c r="BE50" s="269">
        <v>-18722.73</v>
      </c>
      <c r="BF50" s="269">
        <v>-181152.67</v>
      </c>
      <c r="BG50" s="269">
        <v>-84740.99</v>
      </c>
      <c r="BH50" s="269">
        <v>-44712.61</v>
      </c>
      <c r="BI50" s="269">
        <v>-84722.12</v>
      </c>
      <c r="BJ50" s="269">
        <v>-5310.97</v>
      </c>
      <c r="BK50" s="269">
        <v>-830</v>
      </c>
      <c r="BL50" s="269">
        <v>-2360.98</v>
      </c>
      <c r="BM50" s="269">
        <v>-1100912.3</v>
      </c>
      <c r="BN50" s="269">
        <v>0</v>
      </c>
      <c r="BO50" s="269">
        <v>0</v>
      </c>
      <c r="BP50" s="269">
        <v>-5871.2</v>
      </c>
      <c r="BQ50" s="269">
        <v>-3528.19</v>
      </c>
      <c r="BR50" s="269">
        <v>-2153.38</v>
      </c>
      <c r="BS50" s="269">
        <v>-4553.26</v>
      </c>
      <c r="BT50" s="269">
        <v>-491299.83</v>
      </c>
      <c r="BU50" s="269">
        <v>0</v>
      </c>
      <c r="BV50" s="269">
        <v>-8940.2900000000009</v>
      </c>
      <c r="BW50" s="269">
        <v>-50</v>
      </c>
      <c r="BX50" s="269">
        <v>-18308.18</v>
      </c>
      <c r="BY50" s="269">
        <v>-122547.36</v>
      </c>
      <c r="BZ50" s="269">
        <v>-16291.58</v>
      </c>
      <c r="CA50" s="269">
        <v>0</v>
      </c>
      <c r="CB50" s="269">
        <v>0</v>
      </c>
      <c r="CC50" s="270">
        <f t="shared" si="5"/>
        <v>-9756016.0399999972</v>
      </c>
      <c r="CD50" s="148"/>
      <c r="CE50" s="148"/>
      <c r="CF50" s="148"/>
      <c r="CG50" s="148"/>
      <c r="CH50" s="148"/>
      <c r="CI50" s="148"/>
    </row>
    <row r="51" spans="1:87" s="149" customFormat="1" ht="24" customHeight="1">
      <c r="A51" s="201" t="s">
        <v>1804</v>
      </c>
      <c r="B51" s="264" t="s">
        <v>12</v>
      </c>
      <c r="C51" s="265" t="s">
        <v>13</v>
      </c>
      <c r="D51" s="266">
        <v>44030</v>
      </c>
      <c r="E51" s="150" t="s">
        <v>480</v>
      </c>
      <c r="F51" s="267" t="s">
        <v>483</v>
      </c>
      <c r="G51" s="268" t="s">
        <v>484</v>
      </c>
      <c r="H51" s="269">
        <v>118102.49</v>
      </c>
      <c r="I51" s="269">
        <v>0</v>
      </c>
      <c r="J51" s="269">
        <v>644463.6</v>
      </c>
      <c r="K51" s="269">
        <v>37252.15</v>
      </c>
      <c r="L51" s="269">
        <v>10281.14</v>
      </c>
      <c r="M51" s="269">
        <v>0</v>
      </c>
      <c r="N51" s="269">
        <v>1447203.77</v>
      </c>
      <c r="O51" s="269">
        <v>137191.25</v>
      </c>
      <c r="P51" s="269">
        <v>15230.87</v>
      </c>
      <c r="Q51" s="269">
        <v>136580.54999999999</v>
      </c>
      <c r="R51" s="269">
        <v>893.5</v>
      </c>
      <c r="S51" s="269">
        <v>7122.51</v>
      </c>
      <c r="T51" s="269">
        <v>119388.14</v>
      </c>
      <c r="U51" s="269">
        <v>16320.6</v>
      </c>
      <c r="V51" s="269">
        <v>0</v>
      </c>
      <c r="W51" s="269">
        <v>0</v>
      </c>
      <c r="X51" s="269">
        <v>13192.15</v>
      </c>
      <c r="Y51" s="269">
        <v>2229.1999999999998</v>
      </c>
      <c r="Z51" s="269">
        <v>0</v>
      </c>
      <c r="AA51" s="269">
        <v>46438.3</v>
      </c>
      <c r="AB51" s="269">
        <v>3349.97</v>
      </c>
      <c r="AC51" s="269">
        <v>7510.77</v>
      </c>
      <c r="AD51" s="269">
        <v>0</v>
      </c>
      <c r="AE51" s="269">
        <v>9071.94</v>
      </c>
      <c r="AF51" s="269">
        <v>0</v>
      </c>
      <c r="AG51" s="269">
        <v>0</v>
      </c>
      <c r="AH51" s="269">
        <v>0</v>
      </c>
      <c r="AI51" s="269">
        <v>1739838.69</v>
      </c>
      <c r="AJ51" s="269">
        <v>120635.55</v>
      </c>
      <c r="AK51" s="269">
        <v>2857.66</v>
      </c>
      <c r="AL51" s="269">
        <v>4175.74</v>
      </c>
      <c r="AM51" s="269">
        <v>0</v>
      </c>
      <c r="AN51" s="269">
        <v>15426.67</v>
      </c>
      <c r="AO51" s="269">
        <v>251.75</v>
      </c>
      <c r="AP51" s="269">
        <v>22722.799999999999</v>
      </c>
      <c r="AQ51" s="269">
        <v>29961.24</v>
      </c>
      <c r="AR51" s="269">
        <v>1585.06</v>
      </c>
      <c r="AS51" s="269">
        <v>13957.16</v>
      </c>
      <c r="AT51" s="269">
        <v>2742.3</v>
      </c>
      <c r="AU51" s="269">
        <v>626577.36</v>
      </c>
      <c r="AV51" s="269">
        <v>0</v>
      </c>
      <c r="AW51" s="269">
        <v>7728.29</v>
      </c>
      <c r="AX51" s="269">
        <v>8747.5499999999993</v>
      </c>
      <c r="AY51" s="269">
        <v>0</v>
      </c>
      <c r="AZ51" s="269">
        <v>1462</v>
      </c>
      <c r="BA51" s="269">
        <v>0</v>
      </c>
      <c r="BB51" s="269">
        <v>723641.57</v>
      </c>
      <c r="BC51" s="269">
        <v>0</v>
      </c>
      <c r="BD51" s="269">
        <v>36685.129999999997</v>
      </c>
      <c r="BE51" s="269">
        <v>38625.26</v>
      </c>
      <c r="BF51" s="269">
        <v>31205.77</v>
      </c>
      <c r="BG51" s="269">
        <v>5688.14</v>
      </c>
      <c r="BH51" s="269">
        <v>37737.120000000003</v>
      </c>
      <c r="BI51" s="269">
        <v>3791.94</v>
      </c>
      <c r="BJ51" s="269">
        <v>593.54</v>
      </c>
      <c r="BK51" s="269">
        <v>359</v>
      </c>
      <c r="BL51" s="269">
        <v>7023.2</v>
      </c>
      <c r="BM51" s="269">
        <v>745536.38</v>
      </c>
      <c r="BN51" s="269">
        <v>0</v>
      </c>
      <c r="BO51" s="269">
        <v>0</v>
      </c>
      <c r="BP51" s="269">
        <v>1187.08</v>
      </c>
      <c r="BQ51" s="269">
        <v>1844.02</v>
      </c>
      <c r="BR51" s="269">
        <v>7892.47</v>
      </c>
      <c r="BS51" s="269">
        <v>76.760000000000005</v>
      </c>
      <c r="BT51" s="269">
        <v>561317.63</v>
      </c>
      <c r="BU51" s="269">
        <v>0</v>
      </c>
      <c r="BV51" s="269">
        <v>3083.09</v>
      </c>
      <c r="BW51" s="269">
        <v>332.14</v>
      </c>
      <c r="BX51" s="269">
        <v>35215.379999999997</v>
      </c>
      <c r="BY51" s="269">
        <v>128549.22</v>
      </c>
      <c r="BZ51" s="269">
        <v>10983.79</v>
      </c>
      <c r="CA51" s="269">
        <v>0</v>
      </c>
      <c r="CB51" s="269">
        <v>800</v>
      </c>
      <c r="CC51" s="270">
        <f t="shared" si="5"/>
        <v>7752661.3499999978</v>
      </c>
      <c r="CD51" s="148"/>
      <c r="CE51" s="148"/>
      <c r="CF51" s="148"/>
      <c r="CG51" s="148"/>
      <c r="CH51" s="148"/>
      <c r="CI51" s="148"/>
    </row>
    <row r="52" spans="1:87" s="149" customFormat="1">
      <c r="A52" s="201" t="s">
        <v>1802</v>
      </c>
      <c r="B52" s="264" t="s">
        <v>12</v>
      </c>
      <c r="C52" s="265" t="s">
        <v>13</v>
      </c>
      <c r="D52" s="266"/>
      <c r="E52" s="150"/>
      <c r="F52" s="267" t="s">
        <v>485</v>
      </c>
      <c r="G52" s="289" t="s">
        <v>1704</v>
      </c>
      <c r="H52" s="269">
        <v>574766.77</v>
      </c>
      <c r="I52" s="269">
        <v>0</v>
      </c>
      <c r="J52" s="269">
        <v>232000</v>
      </c>
      <c r="K52" s="269">
        <v>250306</v>
      </c>
      <c r="L52" s="269">
        <v>34126.75</v>
      </c>
      <c r="M52" s="269">
        <v>0</v>
      </c>
      <c r="N52" s="269">
        <v>1447569.75</v>
      </c>
      <c r="O52" s="269">
        <v>0</v>
      </c>
      <c r="P52" s="269">
        <v>0</v>
      </c>
      <c r="Q52" s="269">
        <v>426305.75</v>
      </c>
      <c r="R52" s="269">
        <v>0</v>
      </c>
      <c r="S52" s="269">
        <v>0</v>
      </c>
      <c r="T52" s="269">
        <v>75623</v>
      </c>
      <c r="U52" s="269">
        <v>0</v>
      </c>
      <c r="V52" s="269">
        <v>0</v>
      </c>
      <c r="W52" s="269">
        <v>0</v>
      </c>
      <c r="X52" s="269">
        <v>0</v>
      </c>
      <c r="Y52" s="269">
        <v>0</v>
      </c>
      <c r="Z52" s="269">
        <v>373057.13</v>
      </c>
      <c r="AA52" s="269">
        <v>0</v>
      </c>
      <c r="AB52" s="269">
        <v>16676.689999999999</v>
      </c>
      <c r="AC52" s="269">
        <v>86798</v>
      </c>
      <c r="AD52" s="269">
        <v>260870.5</v>
      </c>
      <c r="AE52" s="269">
        <v>0</v>
      </c>
      <c r="AF52" s="269">
        <v>0</v>
      </c>
      <c r="AG52" s="269">
        <v>33387</v>
      </c>
      <c r="AH52" s="269">
        <v>0</v>
      </c>
      <c r="AI52" s="269">
        <v>0</v>
      </c>
      <c r="AJ52" s="269">
        <v>0</v>
      </c>
      <c r="AK52" s="269">
        <v>0</v>
      </c>
      <c r="AL52" s="269">
        <v>0</v>
      </c>
      <c r="AM52" s="269">
        <v>0</v>
      </c>
      <c r="AN52" s="269">
        <v>1087</v>
      </c>
      <c r="AO52" s="269">
        <v>0</v>
      </c>
      <c r="AP52" s="269">
        <v>0</v>
      </c>
      <c r="AQ52" s="269">
        <v>0</v>
      </c>
      <c r="AR52" s="269">
        <v>0</v>
      </c>
      <c r="AS52" s="269">
        <v>7937.5</v>
      </c>
      <c r="AT52" s="269">
        <v>0</v>
      </c>
      <c r="AU52" s="269">
        <v>219723.5</v>
      </c>
      <c r="AV52" s="269">
        <v>0</v>
      </c>
      <c r="AW52" s="269">
        <v>0</v>
      </c>
      <c r="AX52" s="269">
        <v>24336</v>
      </c>
      <c r="AY52" s="269">
        <v>0</v>
      </c>
      <c r="AZ52" s="269">
        <v>0</v>
      </c>
      <c r="BA52" s="269">
        <v>0</v>
      </c>
      <c r="BB52" s="269">
        <v>1520378</v>
      </c>
      <c r="BC52" s="269">
        <v>0</v>
      </c>
      <c r="BD52" s="269">
        <v>21608.25</v>
      </c>
      <c r="BE52" s="269">
        <v>268214</v>
      </c>
      <c r="BF52" s="269">
        <v>0</v>
      </c>
      <c r="BG52" s="269">
        <v>110</v>
      </c>
      <c r="BH52" s="269">
        <v>0</v>
      </c>
      <c r="BI52" s="269">
        <v>0</v>
      </c>
      <c r="BJ52" s="269">
        <v>0</v>
      </c>
      <c r="BK52" s="269">
        <v>0</v>
      </c>
      <c r="BL52" s="269">
        <v>12650</v>
      </c>
      <c r="BM52" s="269">
        <v>0</v>
      </c>
      <c r="BN52" s="269">
        <v>0</v>
      </c>
      <c r="BO52" s="269">
        <v>0</v>
      </c>
      <c r="BP52" s="269">
        <v>0</v>
      </c>
      <c r="BQ52" s="269">
        <v>68431</v>
      </c>
      <c r="BR52" s="269">
        <v>0</v>
      </c>
      <c r="BS52" s="269">
        <v>0</v>
      </c>
      <c r="BT52" s="269">
        <v>8192</v>
      </c>
      <c r="BU52" s="269">
        <v>0</v>
      </c>
      <c r="BV52" s="269">
        <v>11350</v>
      </c>
      <c r="BW52" s="269">
        <v>0</v>
      </c>
      <c r="BX52" s="269">
        <v>0</v>
      </c>
      <c r="BY52" s="269">
        <v>344817.94</v>
      </c>
      <c r="BZ52" s="269">
        <v>0</v>
      </c>
      <c r="CA52" s="269">
        <v>0</v>
      </c>
      <c r="CB52" s="269">
        <v>6039.25</v>
      </c>
      <c r="CC52" s="270">
        <f t="shared" si="5"/>
        <v>6326361.7800000003</v>
      </c>
      <c r="CD52" s="148"/>
      <c r="CE52" s="148"/>
      <c r="CF52" s="148"/>
      <c r="CG52" s="148"/>
      <c r="CH52" s="148"/>
      <c r="CI52" s="148"/>
    </row>
    <row r="53" spans="1:87" s="149" customFormat="1">
      <c r="A53" s="201" t="s">
        <v>1803</v>
      </c>
      <c r="B53" s="264" t="s">
        <v>12</v>
      </c>
      <c r="C53" s="265" t="s">
        <v>13</v>
      </c>
      <c r="D53" s="266"/>
      <c r="E53" s="150"/>
      <c r="F53" s="267" t="s">
        <v>486</v>
      </c>
      <c r="G53" s="289" t="s">
        <v>1705</v>
      </c>
      <c r="H53" s="269">
        <v>1031902.07</v>
      </c>
      <c r="I53" s="269">
        <v>0</v>
      </c>
      <c r="J53" s="269">
        <v>3365287.55</v>
      </c>
      <c r="K53" s="269">
        <v>84033</v>
      </c>
      <c r="L53" s="269">
        <v>5985</v>
      </c>
      <c r="M53" s="269">
        <v>0</v>
      </c>
      <c r="N53" s="269">
        <v>746376.18</v>
      </c>
      <c r="O53" s="269">
        <v>0</v>
      </c>
      <c r="P53" s="269">
        <v>0</v>
      </c>
      <c r="Q53" s="269">
        <v>512725.45</v>
      </c>
      <c r="R53" s="269">
        <v>0</v>
      </c>
      <c r="S53" s="269">
        <v>0</v>
      </c>
      <c r="T53" s="269">
        <v>287812.01</v>
      </c>
      <c r="U53" s="269">
        <v>0</v>
      </c>
      <c r="V53" s="269">
        <v>0</v>
      </c>
      <c r="W53" s="269">
        <v>0</v>
      </c>
      <c r="X53" s="269">
        <v>0</v>
      </c>
      <c r="Y53" s="269">
        <v>0</v>
      </c>
      <c r="Z53" s="269">
        <v>0</v>
      </c>
      <c r="AA53" s="269">
        <v>0</v>
      </c>
      <c r="AB53" s="269">
        <v>1708.25</v>
      </c>
      <c r="AC53" s="269">
        <v>112484</v>
      </c>
      <c r="AD53" s="269">
        <v>39001.5</v>
      </c>
      <c r="AE53" s="269">
        <v>0</v>
      </c>
      <c r="AF53" s="269">
        <v>0</v>
      </c>
      <c r="AG53" s="269">
        <v>0</v>
      </c>
      <c r="AH53" s="269">
        <v>0</v>
      </c>
      <c r="AI53" s="269">
        <v>0</v>
      </c>
      <c r="AJ53" s="269">
        <v>0</v>
      </c>
      <c r="AK53" s="269">
        <v>0</v>
      </c>
      <c r="AL53" s="269">
        <v>0</v>
      </c>
      <c r="AM53" s="269">
        <v>0</v>
      </c>
      <c r="AN53" s="269">
        <v>0</v>
      </c>
      <c r="AO53" s="269">
        <v>0</v>
      </c>
      <c r="AP53" s="269">
        <v>0</v>
      </c>
      <c r="AQ53" s="269">
        <v>0</v>
      </c>
      <c r="AR53" s="269">
        <v>0</v>
      </c>
      <c r="AS53" s="269">
        <v>0</v>
      </c>
      <c r="AT53" s="269">
        <v>0</v>
      </c>
      <c r="AU53" s="269">
        <v>221288.5</v>
      </c>
      <c r="AV53" s="269">
        <v>0</v>
      </c>
      <c r="AW53" s="269">
        <v>0</v>
      </c>
      <c r="AX53" s="269">
        <v>0</v>
      </c>
      <c r="AY53" s="269">
        <v>0</v>
      </c>
      <c r="AZ53" s="269">
        <v>0</v>
      </c>
      <c r="BA53" s="269">
        <v>0</v>
      </c>
      <c r="BB53" s="269">
        <v>1305369.25</v>
      </c>
      <c r="BC53" s="269">
        <v>0</v>
      </c>
      <c r="BD53" s="269">
        <v>35041</v>
      </c>
      <c r="BE53" s="269">
        <v>108386</v>
      </c>
      <c r="BF53" s="269">
        <v>0</v>
      </c>
      <c r="BG53" s="269">
        <v>20450.5</v>
      </c>
      <c r="BH53" s="269">
        <v>0</v>
      </c>
      <c r="BI53" s="269">
        <v>0</v>
      </c>
      <c r="BJ53" s="269">
        <v>0</v>
      </c>
      <c r="BK53" s="269">
        <v>0</v>
      </c>
      <c r="BL53" s="269">
        <v>0</v>
      </c>
      <c r="BM53" s="269">
        <v>85347.45</v>
      </c>
      <c r="BN53" s="269">
        <v>0</v>
      </c>
      <c r="BO53" s="269">
        <v>0</v>
      </c>
      <c r="BP53" s="269">
        <v>0</v>
      </c>
      <c r="BQ53" s="269">
        <v>36878</v>
      </c>
      <c r="BR53" s="269">
        <v>0</v>
      </c>
      <c r="BS53" s="269">
        <v>0</v>
      </c>
      <c r="BT53" s="269">
        <v>3399</v>
      </c>
      <c r="BU53" s="269">
        <v>18973</v>
      </c>
      <c r="BV53" s="269">
        <v>0</v>
      </c>
      <c r="BW53" s="269">
        <v>0</v>
      </c>
      <c r="BX53" s="269">
        <v>0</v>
      </c>
      <c r="BY53" s="269">
        <v>156337.22</v>
      </c>
      <c r="BZ53" s="269">
        <v>0</v>
      </c>
      <c r="CA53" s="269">
        <v>0</v>
      </c>
      <c r="CB53" s="269">
        <v>0</v>
      </c>
      <c r="CC53" s="270">
        <f t="shared" si="5"/>
        <v>8178784.9299999997</v>
      </c>
      <c r="CD53" s="148"/>
      <c r="CE53" s="148"/>
      <c r="CF53" s="148"/>
      <c r="CG53" s="148"/>
      <c r="CH53" s="148"/>
      <c r="CI53" s="148"/>
    </row>
    <row r="54" spans="1:87" s="149" customFormat="1">
      <c r="A54" s="201" t="s">
        <v>1804</v>
      </c>
      <c r="B54" s="264" t="s">
        <v>12</v>
      </c>
      <c r="C54" s="265" t="s">
        <v>13</v>
      </c>
      <c r="D54" s="266"/>
      <c r="E54" s="150"/>
      <c r="F54" s="267" t="s">
        <v>487</v>
      </c>
      <c r="G54" s="289" t="s">
        <v>1706</v>
      </c>
      <c r="H54" s="269">
        <v>-31111.13</v>
      </c>
      <c r="I54" s="269">
        <v>0</v>
      </c>
      <c r="J54" s="269">
        <v>-269624.18</v>
      </c>
      <c r="K54" s="269">
        <v>-9917</v>
      </c>
      <c r="L54" s="269">
        <v>0</v>
      </c>
      <c r="M54" s="269">
        <v>0</v>
      </c>
      <c r="N54" s="269">
        <v>-70317.27</v>
      </c>
      <c r="O54" s="269">
        <v>0</v>
      </c>
      <c r="P54" s="269">
        <v>0</v>
      </c>
      <c r="Q54" s="269">
        <v>0</v>
      </c>
      <c r="R54" s="269">
        <v>0</v>
      </c>
      <c r="S54" s="269">
        <v>0</v>
      </c>
      <c r="T54" s="269">
        <v>-14341.29</v>
      </c>
      <c r="U54" s="269">
        <v>0</v>
      </c>
      <c r="V54" s="269">
        <v>0</v>
      </c>
      <c r="W54" s="269">
        <v>0</v>
      </c>
      <c r="X54" s="269">
        <v>0</v>
      </c>
      <c r="Y54" s="269">
        <v>0</v>
      </c>
      <c r="Z54" s="269">
        <v>0</v>
      </c>
      <c r="AA54" s="269">
        <v>0</v>
      </c>
      <c r="AB54" s="269">
        <v>0</v>
      </c>
      <c r="AC54" s="269">
        <v>-23475.61</v>
      </c>
      <c r="AD54" s="269">
        <v>0</v>
      </c>
      <c r="AE54" s="269">
        <v>0</v>
      </c>
      <c r="AF54" s="269">
        <v>0</v>
      </c>
      <c r="AG54" s="269">
        <v>0</v>
      </c>
      <c r="AH54" s="269">
        <v>0</v>
      </c>
      <c r="AI54" s="269">
        <v>0</v>
      </c>
      <c r="AJ54" s="269">
        <v>0</v>
      </c>
      <c r="AK54" s="269">
        <v>0</v>
      </c>
      <c r="AL54" s="269">
        <v>0</v>
      </c>
      <c r="AM54" s="269">
        <v>0</v>
      </c>
      <c r="AN54" s="269">
        <v>0</v>
      </c>
      <c r="AO54" s="269">
        <v>0</v>
      </c>
      <c r="AP54" s="269">
        <v>0</v>
      </c>
      <c r="AQ54" s="269">
        <v>0</v>
      </c>
      <c r="AR54" s="269">
        <v>0</v>
      </c>
      <c r="AS54" s="269">
        <v>0</v>
      </c>
      <c r="AT54" s="269">
        <v>0</v>
      </c>
      <c r="AU54" s="269">
        <v>-946.75</v>
      </c>
      <c r="AV54" s="269">
        <v>0</v>
      </c>
      <c r="AW54" s="269">
        <v>0</v>
      </c>
      <c r="AX54" s="269">
        <v>0</v>
      </c>
      <c r="AY54" s="269">
        <v>-3415.25</v>
      </c>
      <c r="AZ54" s="269">
        <v>0</v>
      </c>
      <c r="BA54" s="269">
        <v>0</v>
      </c>
      <c r="BB54" s="269">
        <v>-75848.160000000003</v>
      </c>
      <c r="BC54" s="269">
        <v>0</v>
      </c>
      <c r="BD54" s="269">
        <v>-3017.12</v>
      </c>
      <c r="BE54" s="269">
        <v>0</v>
      </c>
      <c r="BF54" s="269">
        <v>0</v>
      </c>
      <c r="BG54" s="269">
        <v>0</v>
      </c>
      <c r="BH54" s="269">
        <v>0</v>
      </c>
      <c r="BI54" s="269">
        <v>0</v>
      </c>
      <c r="BJ54" s="269">
        <v>0</v>
      </c>
      <c r="BK54" s="269">
        <v>0</v>
      </c>
      <c r="BL54" s="269">
        <v>-3148.47</v>
      </c>
      <c r="BM54" s="269">
        <v>0</v>
      </c>
      <c r="BN54" s="269">
        <v>0</v>
      </c>
      <c r="BO54" s="269">
        <v>0</v>
      </c>
      <c r="BP54" s="269">
        <v>0</v>
      </c>
      <c r="BQ54" s="269">
        <v>-698.55</v>
      </c>
      <c r="BR54" s="269">
        <v>0</v>
      </c>
      <c r="BS54" s="269">
        <v>0</v>
      </c>
      <c r="BT54" s="269">
        <v>0</v>
      </c>
      <c r="BU54" s="269">
        <v>0</v>
      </c>
      <c r="BV54" s="269">
        <v>0</v>
      </c>
      <c r="BW54" s="269">
        <v>0</v>
      </c>
      <c r="BX54" s="269">
        <v>0</v>
      </c>
      <c r="BY54" s="269">
        <v>-27622.639999999999</v>
      </c>
      <c r="BZ54" s="269">
        <v>0</v>
      </c>
      <c r="CA54" s="269">
        <v>0</v>
      </c>
      <c r="CB54" s="269">
        <v>0</v>
      </c>
      <c r="CC54" s="270">
        <f t="shared" si="5"/>
        <v>-533483.41999999993</v>
      </c>
      <c r="CD54" s="148"/>
      <c r="CE54" s="148"/>
      <c r="CF54" s="148"/>
      <c r="CG54" s="148"/>
      <c r="CH54" s="148"/>
      <c r="CI54" s="148"/>
    </row>
    <row r="55" spans="1:87" s="149" customFormat="1">
      <c r="A55" s="201" t="s">
        <v>1804</v>
      </c>
      <c r="B55" s="264" t="s">
        <v>12</v>
      </c>
      <c r="C55" s="265" t="s">
        <v>13</v>
      </c>
      <c r="D55" s="266"/>
      <c r="E55" s="150"/>
      <c r="F55" s="267" t="s">
        <v>488</v>
      </c>
      <c r="G55" s="289" t="s">
        <v>1707</v>
      </c>
      <c r="H55" s="269">
        <v>0</v>
      </c>
      <c r="I55" s="269">
        <v>0</v>
      </c>
      <c r="J55" s="269">
        <v>222349.1</v>
      </c>
      <c r="K55" s="269">
        <v>19465.599999999999</v>
      </c>
      <c r="L55" s="269">
        <v>12816.58</v>
      </c>
      <c r="M55" s="269">
        <v>0</v>
      </c>
      <c r="N55" s="269">
        <v>166231.23000000001</v>
      </c>
      <c r="O55" s="269">
        <v>0</v>
      </c>
      <c r="P55" s="269">
        <v>0</v>
      </c>
      <c r="Q55" s="269">
        <v>0</v>
      </c>
      <c r="R55" s="269">
        <v>0</v>
      </c>
      <c r="S55" s="269">
        <v>0</v>
      </c>
      <c r="T55" s="269">
        <v>0</v>
      </c>
      <c r="U55" s="269">
        <v>0</v>
      </c>
      <c r="V55" s="269">
        <v>0</v>
      </c>
      <c r="W55" s="269">
        <v>0</v>
      </c>
      <c r="X55" s="269">
        <v>0</v>
      </c>
      <c r="Y55" s="269">
        <v>0</v>
      </c>
      <c r="Z55" s="269">
        <v>0</v>
      </c>
      <c r="AA55" s="269">
        <v>0</v>
      </c>
      <c r="AB55" s="269">
        <v>353.8</v>
      </c>
      <c r="AC55" s="269">
        <v>72080.600000000006</v>
      </c>
      <c r="AD55" s="269">
        <v>1076.31</v>
      </c>
      <c r="AE55" s="269">
        <v>0</v>
      </c>
      <c r="AF55" s="269">
        <v>0</v>
      </c>
      <c r="AG55" s="269">
        <v>0</v>
      </c>
      <c r="AH55" s="269">
        <v>0</v>
      </c>
      <c r="AI55" s="269">
        <v>0</v>
      </c>
      <c r="AJ55" s="269">
        <v>0</v>
      </c>
      <c r="AK55" s="269">
        <v>0</v>
      </c>
      <c r="AL55" s="269">
        <v>0</v>
      </c>
      <c r="AM55" s="269">
        <v>0</v>
      </c>
      <c r="AN55" s="269">
        <v>0</v>
      </c>
      <c r="AO55" s="269">
        <v>0</v>
      </c>
      <c r="AP55" s="269">
        <v>0</v>
      </c>
      <c r="AQ55" s="269">
        <v>0</v>
      </c>
      <c r="AR55" s="269">
        <v>0</v>
      </c>
      <c r="AS55" s="269">
        <v>0</v>
      </c>
      <c r="AT55" s="269">
        <v>0</v>
      </c>
      <c r="AU55" s="269">
        <v>23069.62</v>
      </c>
      <c r="AV55" s="269">
        <v>0</v>
      </c>
      <c r="AW55" s="269">
        <v>0</v>
      </c>
      <c r="AX55" s="269">
        <v>0</v>
      </c>
      <c r="AY55" s="269">
        <v>4862.8100000000004</v>
      </c>
      <c r="AZ55" s="269">
        <v>0</v>
      </c>
      <c r="BA55" s="269">
        <v>0</v>
      </c>
      <c r="BB55" s="269">
        <v>29805.439999999999</v>
      </c>
      <c r="BC55" s="269">
        <v>0</v>
      </c>
      <c r="BD55" s="269">
        <v>2382.4899999999998</v>
      </c>
      <c r="BE55" s="269">
        <v>0</v>
      </c>
      <c r="BF55" s="269">
        <v>0</v>
      </c>
      <c r="BG55" s="269">
        <v>0</v>
      </c>
      <c r="BH55" s="269">
        <v>0</v>
      </c>
      <c r="BI55" s="269">
        <v>0</v>
      </c>
      <c r="BJ55" s="269">
        <v>0</v>
      </c>
      <c r="BK55" s="269">
        <v>0</v>
      </c>
      <c r="BL55" s="269">
        <v>0</v>
      </c>
      <c r="BM55" s="269">
        <v>0</v>
      </c>
      <c r="BN55" s="269">
        <v>0</v>
      </c>
      <c r="BO55" s="269">
        <v>0</v>
      </c>
      <c r="BP55" s="269">
        <v>0</v>
      </c>
      <c r="BQ55" s="269">
        <v>8203.5499999999993</v>
      </c>
      <c r="BR55" s="269">
        <v>0</v>
      </c>
      <c r="BS55" s="269">
        <v>0</v>
      </c>
      <c r="BT55" s="269">
        <v>0</v>
      </c>
      <c r="BU55" s="269">
        <v>0</v>
      </c>
      <c r="BV55" s="269">
        <v>0</v>
      </c>
      <c r="BW55" s="269">
        <v>0</v>
      </c>
      <c r="BX55" s="269">
        <v>0</v>
      </c>
      <c r="BY55" s="269">
        <v>31079.63</v>
      </c>
      <c r="BZ55" s="269">
        <v>0</v>
      </c>
      <c r="CA55" s="269">
        <v>0</v>
      </c>
      <c r="CB55" s="269">
        <v>0</v>
      </c>
      <c r="CC55" s="270">
        <f t="shared" si="5"/>
        <v>593776.76</v>
      </c>
      <c r="CD55" s="148"/>
      <c r="CE55" s="148"/>
      <c r="CF55" s="148"/>
      <c r="CG55" s="148"/>
      <c r="CH55" s="148"/>
      <c r="CI55" s="148"/>
    </row>
    <row r="56" spans="1:87" s="282" customFormat="1">
      <c r="A56" s="280"/>
      <c r="B56" s="380" t="s">
        <v>489</v>
      </c>
      <c r="C56" s="381"/>
      <c r="D56" s="381"/>
      <c r="E56" s="381"/>
      <c r="F56" s="381"/>
      <c r="G56" s="382"/>
      <c r="H56" s="281">
        <f>SUM(H48:H55)</f>
        <v>8403602.0899999999</v>
      </c>
      <c r="I56" s="281">
        <f t="shared" ref="I56:BT56" si="8">SUM(I48:I55)</f>
        <v>1578603.5</v>
      </c>
      <c r="J56" s="281">
        <f t="shared" si="8"/>
        <v>7340773.959999999</v>
      </c>
      <c r="K56" s="281">
        <f t="shared" si="8"/>
        <v>668885.87</v>
      </c>
      <c r="L56" s="281">
        <f t="shared" si="8"/>
        <v>274255.95</v>
      </c>
      <c r="M56" s="281">
        <f t="shared" si="8"/>
        <v>39720.269999999997</v>
      </c>
      <c r="N56" s="281">
        <f t="shared" si="8"/>
        <v>31178697.620000001</v>
      </c>
      <c r="O56" s="281">
        <f t="shared" si="8"/>
        <v>1926216.4</v>
      </c>
      <c r="P56" s="281">
        <f t="shared" si="8"/>
        <v>224469.16999999998</v>
      </c>
      <c r="Q56" s="281">
        <f t="shared" si="8"/>
        <v>2333916.83</v>
      </c>
      <c r="R56" s="281">
        <f t="shared" si="8"/>
        <v>171735.15</v>
      </c>
      <c r="S56" s="281">
        <f t="shared" si="8"/>
        <v>707757.65</v>
      </c>
      <c r="T56" s="281">
        <f t="shared" si="8"/>
        <v>3642066.62</v>
      </c>
      <c r="U56" s="281">
        <f t="shared" si="8"/>
        <v>605349.54999999993</v>
      </c>
      <c r="V56" s="281">
        <f t="shared" si="8"/>
        <v>210513</v>
      </c>
      <c r="W56" s="281">
        <f t="shared" si="8"/>
        <v>164554</v>
      </c>
      <c r="X56" s="281">
        <f t="shared" si="8"/>
        <v>494762.02</v>
      </c>
      <c r="Y56" s="281">
        <f t="shared" si="8"/>
        <v>274967.47000000003</v>
      </c>
      <c r="Z56" s="281">
        <f t="shared" si="8"/>
        <v>9370772.5500000007</v>
      </c>
      <c r="AA56" s="281">
        <f t="shared" si="8"/>
        <v>928093.05</v>
      </c>
      <c r="AB56" s="281">
        <f t="shared" si="8"/>
        <v>367632.23</v>
      </c>
      <c r="AC56" s="281">
        <f t="shared" si="8"/>
        <v>2397546.0700000003</v>
      </c>
      <c r="AD56" s="281">
        <f t="shared" si="8"/>
        <v>1301845.4300000002</v>
      </c>
      <c r="AE56" s="281">
        <f t="shared" si="8"/>
        <v>597158.26</v>
      </c>
      <c r="AF56" s="281">
        <f t="shared" si="8"/>
        <v>349433.5</v>
      </c>
      <c r="AG56" s="281">
        <f t="shared" si="8"/>
        <v>242497</v>
      </c>
      <c r="AH56" s="281">
        <f t="shared" si="8"/>
        <v>116136</v>
      </c>
      <c r="AI56" s="281">
        <f t="shared" si="8"/>
        <v>27585301.720000003</v>
      </c>
      <c r="AJ56" s="281">
        <f t="shared" si="8"/>
        <v>939417.74000000011</v>
      </c>
      <c r="AK56" s="281">
        <f t="shared" si="8"/>
        <v>803829.89</v>
      </c>
      <c r="AL56" s="281">
        <f t="shared" si="8"/>
        <v>220208.87</v>
      </c>
      <c r="AM56" s="281">
        <f t="shared" si="8"/>
        <v>448196</v>
      </c>
      <c r="AN56" s="281">
        <f t="shared" si="8"/>
        <v>571033.60000000009</v>
      </c>
      <c r="AO56" s="281">
        <f t="shared" si="8"/>
        <v>358852.08</v>
      </c>
      <c r="AP56" s="281">
        <f t="shared" si="8"/>
        <v>755640.87</v>
      </c>
      <c r="AQ56" s="281">
        <f t="shared" si="8"/>
        <v>554234.02</v>
      </c>
      <c r="AR56" s="281">
        <f t="shared" si="8"/>
        <v>325692.89</v>
      </c>
      <c r="AS56" s="281">
        <f t="shared" si="8"/>
        <v>557769.30000000005</v>
      </c>
      <c r="AT56" s="281">
        <f t="shared" si="8"/>
        <v>387376.13</v>
      </c>
      <c r="AU56" s="281">
        <f t="shared" si="8"/>
        <v>6089623.9199999999</v>
      </c>
      <c r="AV56" s="281">
        <f t="shared" si="8"/>
        <v>577256.01</v>
      </c>
      <c r="AW56" s="281">
        <f t="shared" si="8"/>
        <v>288151.28999999998</v>
      </c>
      <c r="AX56" s="281">
        <f t="shared" si="8"/>
        <v>428772.52</v>
      </c>
      <c r="AY56" s="281">
        <f t="shared" si="8"/>
        <v>797441.50000000012</v>
      </c>
      <c r="AZ56" s="281">
        <f t="shared" si="8"/>
        <v>17636.25</v>
      </c>
      <c r="BA56" s="281">
        <f t="shared" si="8"/>
        <v>51988.54</v>
      </c>
      <c r="BB56" s="281">
        <f t="shared" si="8"/>
        <v>15868920.629999999</v>
      </c>
      <c r="BC56" s="281">
        <f t="shared" si="8"/>
        <v>163298.82</v>
      </c>
      <c r="BD56" s="281">
        <f t="shared" si="8"/>
        <v>2010375.5399999998</v>
      </c>
      <c r="BE56" s="281">
        <f t="shared" si="8"/>
        <v>1051235.8900000001</v>
      </c>
      <c r="BF56" s="281">
        <f t="shared" si="8"/>
        <v>767014.6</v>
      </c>
      <c r="BG56" s="281">
        <f t="shared" si="8"/>
        <v>3394699.15</v>
      </c>
      <c r="BH56" s="281">
        <f t="shared" si="8"/>
        <v>1469880.6700000002</v>
      </c>
      <c r="BI56" s="281">
        <f t="shared" si="8"/>
        <v>1264306.71</v>
      </c>
      <c r="BJ56" s="281">
        <f t="shared" si="8"/>
        <v>743359.08000000007</v>
      </c>
      <c r="BK56" s="281">
        <f t="shared" si="8"/>
        <v>119438.25</v>
      </c>
      <c r="BL56" s="281">
        <f t="shared" si="8"/>
        <v>155941.75</v>
      </c>
      <c r="BM56" s="281">
        <f t="shared" si="8"/>
        <v>13432831.92</v>
      </c>
      <c r="BN56" s="281">
        <f t="shared" si="8"/>
        <v>1657606.75</v>
      </c>
      <c r="BO56" s="281">
        <f t="shared" si="8"/>
        <v>454318</v>
      </c>
      <c r="BP56" s="281">
        <f t="shared" si="8"/>
        <v>259040.87999999998</v>
      </c>
      <c r="BQ56" s="281">
        <f t="shared" si="8"/>
        <v>435840.83</v>
      </c>
      <c r="BR56" s="281">
        <f t="shared" si="8"/>
        <v>211018.09</v>
      </c>
      <c r="BS56" s="281">
        <f t="shared" si="8"/>
        <v>235966.1</v>
      </c>
      <c r="BT56" s="281">
        <f t="shared" si="8"/>
        <v>10610790.890000001</v>
      </c>
      <c r="BU56" s="281">
        <f t="shared" ref="BU56:CB56" si="9">SUM(BU48:BU55)</f>
        <v>339485.5</v>
      </c>
      <c r="BV56" s="281">
        <f t="shared" si="9"/>
        <v>223534.16999999998</v>
      </c>
      <c r="BW56" s="281">
        <f t="shared" si="9"/>
        <v>649177.84000000008</v>
      </c>
      <c r="BX56" s="281">
        <f t="shared" si="9"/>
        <v>1152271.71</v>
      </c>
      <c r="BY56" s="281">
        <f t="shared" si="9"/>
        <v>3346502.3100000005</v>
      </c>
      <c r="BZ56" s="281">
        <f t="shared" si="9"/>
        <v>387209.20999999996</v>
      </c>
      <c r="CA56" s="281">
        <f t="shared" si="9"/>
        <v>225526.43</v>
      </c>
      <c r="CB56" s="281">
        <f t="shared" si="9"/>
        <v>117492.46</v>
      </c>
      <c r="CC56" s="281">
        <f>SUM(CC48:CC55)</f>
        <v>178417468.53</v>
      </c>
      <c r="CD56" s="154"/>
      <c r="CE56" s="154"/>
      <c r="CF56" s="154"/>
      <c r="CG56" s="154"/>
      <c r="CH56" s="154"/>
      <c r="CI56" s="154"/>
    </row>
    <row r="57" spans="1:87" s="149" customFormat="1" ht="46.5">
      <c r="A57" s="201" t="s">
        <v>1802</v>
      </c>
      <c r="B57" s="264" t="s">
        <v>14</v>
      </c>
      <c r="C57" s="265" t="s">
        <v>15</v>
      </c>
      <c r="D57" s="266"/>
      <c r="E57" s="265"/>
      <c r="F57" s="267" t="s">
        <v>490</v>
      </c>
      <c r="G57" s="268" t="s">
        <v>491</v>
      </c>
      <c r="H57" s="269">
        <v>9910</v>
      </c>
      <c r="I57" s="269">
        <v>55860</v>
      </c>
      <c r="J57" s="269">
        <v>86400</v>
      </c>
      <c r="K57" s="269">
        <v>0</v>
      </c>
      <c r="L57" s="269">
        <v>54870</v>
      </c>
      <c r="M57" s="269">
        <v>0</v>
      </c>
      <c r="N57" s="269">
        <v>372340</v>
      </c>
      <c r="O57" s="269">
        <v>57480</v>
      </c>
      <c r="P57" s="269">
        <v>40900</v>
      </c>
      <c r="Q57" s="269">
        <v>8180</v>
      </c>
      <c r="R57" s="269">
        <v>30840</v>
      </c>
      <c r="S57" s="269">
        <v>0</v>
      </c>
      <c r="T57" s="269">
        <v>466340</v>
      </c>
      <c r="U57" s="269">
        <v>458490</v>
      </c>
      <c r="V57" s="269">
        <v>0</v>
      </c>
      <c r="W57" s="269">
        <v>122340</v>
      </c>
      <c r="X57" s="269">
        <v>66070</v>
      </c>
      <c r="Y57" s="269">
        <v>37660</v>
      </c>
      <c r="Z57" s="269">
        <v>0</v>
      </c>
      <c r="AA57" s="269">
        <v>160250</v>
      </c>
      <c r="AB57" s="269">
        <v>120710</v>
      </c>
      <c r="AC57" s="269">
        <v>0</v>
      </c>
      <c r="AD57" s="269">
        <v>0</v>
      </c>
      <c r="AE57" s="269">
        <v>87760</v>
      </c>
      <c r="AF57" s="269">
        <v>73290</v>
      </c>
      <c r="AG57" s="269">
        <v>0</v>
      </c>
      <c r="AH57" s="269">
        <v>31450</v>
      </c>
      <c r="AI57" s="269">
        <v>1438920</v>
      </c>
      <c r="AJ57" s="269">
        <v>0</v>
      </c>
      <c r="AK57" s="269">
        <v>64910</v>
      </c>
      <c r="AL57" s="269">
        <v>22510</v>
      </c>
      <c r="AM57" s="269">
        <v>0</v>
      </c>
      <c r="AN57" s="269">
        <v>99090</v>
      </c>
      <c r="AO57" s="269">
        <v>40690</v>
      </c>
      <c r="AP57" s="269">
        <v>21190</v>
      </c>
      <c r="AQ57" s="269">
        <v>0</v>
      </c>
      <c r="AR57" s="269">
        <v>60830</v>
      </c>
      <c r="AS57" s="269">
        <v>60850</v>
      </c>
      <c r="AT57" s="269">
        <v>0</v>
      </c>
      <c r="AU57" s="269">
        <v>1099965</v>
      </c>
      <c r="AV57" s="269">
        <v>25900</v>
      </c>
      <c r="AW57" s="269">
        <v>0</v>
      </c>
      <c r="AX57" s="269">
        <v>222550</v>
      </c>
      <c r="AY57" s="269">
        <v>10200</v>
      </c>
      <c r="AZ57" s="269">
        <v>14230</v>
      </c>
      <c r="BA57" s="269">
        <v>17740</v>
      </c>
      <c r="BB57" s="269">
        <v>651375</v>
      </c>
      <c r="BC57" s="269">
        <v>840</v>
      </c>
      <c r="BD57" s="269">
        <v>118688</v>
      </c>
      <c r="BE57" s="269">
        <v>0</v>
      </c>
      <c r="BF57" s="269">
        <v>0</v>
      </c>
      <c r="BG57" s="269">
        <v>0</v>
      </c>
      <c r="BH57" s="269">
        <v>799358</v>
      </c>
      <c r="BI57" s="269">
        <v>0</v>
      </c>
      <c r="BJ57" s="269">
        <v>253210</v>
      </c>
      <c r="BK57" s="269">
        <v>43809</v>
      </c>
      <c r="BL57" s="269">
        <v>0</v>
      </c>
      <c r="BM57" s="269">
        <v>67240</v>
      </c>
      <c r="BN57" s="269">
        <v>0</v>
      </c>
      <c r="BO57" s="269">
        <v>0</v>
      </c>
      <c r="BP57" s="269">
        <v>0</v>
      </c>
      <c r="BQ57" s="269">
        <v>0</v>
      </c>
      <c r="BR57" s="269">
        <v>0</v>
      </c>
      <c r="BS57" s="269">
        <v>59360</v>
      </c>
      <c r="BT57" s="269">
        <v>1170367</v>
      </c>
      <c r="BU57" s="269">
        <v>73315</v>
      </c>
      <c r="BV57" s="269">
        <v>30890</v>
      </c>
      <c r="BW57" s="269">
        <v>30440</v>
      </c>
      <c r="BX57" s="269">
        <v>0</v>
      </c>
      <c r="BY57" s="269">
        <v>116370</v>
      </c>
      <c r="BZ57" s="269">
        <v>0</v>
      </c>
      <c r="CA57" s="269">
        <v>0</v>
      </c>
      <c r="CB57" s="269">
        <v>0</v>
      </c>
      <c r="CC57" s="270">
        <f>SUM(H57:CB57)</f>
        <v>8955977</v>
      </c>
      <c r="CD57" s="148"/>
      <c r="CE57" s="148"/>
      <c r="CF57" s="148"/>
      <c r="CG57" s="148"/>
      <c r="CH57" s="148"/>
      <c r="CI57" s="148"/>
    </row>
    <row r="58" spans="1:87" s="149" customFormat="1" ht="24" customHeight="1">
      <c r="A58" s="201" t="s">
        <v>1802</v>
      </c>
      <c r="B58" s="264" t="s">
        <v>14</v>
      </c>
      <c r="C58" s="265" t="s">
        <v>15</v>
      </c>
      <c r="D58" s="266">
        <v>41040</v>
      </c>
      <c r="E58" s="265" t="s">
        <v>492</v>
      </c>
      <c r="F58" s="267" t="s">
        <v>493</v>
      </c>
      <c r="G58" s="268" t="s">
        <v>494</v>
      </c>
      <c r="H58" s="269">
        <v>59366650.789999999</v>
      </c>
      <c r="I58" s="269">
        <v>8843452.3000000007</v>
      </c>
      <c r="J58" s="269">
        <v>7942294.5300000003</v>
      </c>
      <c r="K58" s="269">
        <v>2178905</v>
      </c>
      <c r="L58" s="269">
        <v>2313284.7999999998</v>
      </c>
      <c r="M58" s="269">
        <v>450025.14</v>
      </c>
      <c r="N58" s="269">
        <v>181634931.75</v>
      </c>
      <c r="O58" s="269">
        <v>6693855</v>
      </c>
      <c r="P58" s="269">
        <v>1198474</v>
      </c>
      <c r="Q58" s="269">
        <v>13363451.82</v>
      </c>
      <c r="R58" s="269">
        <v>1879077</v>
      </c>
      <c r="S58" s="269">
        <v>4804931.5</v>
      </c>
      <c r="T58" s="269">
        <v>19032130.5</v>
      </c>
      <c r="U58" s="269">
        <v>4573951.5</v>
      </c>
      <c r="V58" s="269">
        <v>506845</v>
      </c>
      <c r="W58" s="269">
        <v>3245240.42</v>
      </c>
      <c r="X58" s="269">
        <v>2297304.25</v>
      </c>
      <c r="Y58" s="269">
        <v>2468623.4500000002</v>
      </c>
      <c r="Z58" s="269">
        <v>81668316.25</v>
      </c>
      <c r="AA58" s="269">
        <v>2691023.13</v>
      </c>
      <c r="AB58" s="269">
        <v>1781576.52</v>
      </c>
      <c r="AC58" s="269">
        <v>10308053.300000001</v>
      </c>
      <c r="AD58" s="269">
        <v>7040355</v>
      </c>
      <c r="AE58" s="269">
        <v>3788913.39</v>
      </c>
      <c r="AF58" s="269">
        <v>2492244</v>
      </c>
      <c r="AG58" s="269">
        <v>1245875.8600000001</v>
      </c>
      <c r="AH58" s="269">
        <v>497356</v>
      </c>
      <c r="AI58" s="269">
        <v>130204760.76000001</v>
      </c>
      <c r="AJ58" s="269">
        <v>5608517.0599999996</v>
      </c>
      <c r="AK58" s="269">
        <v>3392681</v>
      </c>
      <c r="AL58" s="269">
        <v>1475072</v>
      </c>
      <c r="AM58" s="269">
        <v>2127108</v>
      </c>
      <c r="AN58" s="269">
        <v>3469224.5</v>
      </c>
      <c r="AO58" s="269">
        <v>3836844.24</v>
      </c>
      <c r="AP58" s="269">
        <v>4273511</v>
      </c>
      <c r="AQ58" s="269">
        <v>3958766</v>
      </c>
      <c r="AR58" s="269">
        <v>1582964.5</v>
      </c>
      <c r="AS58" s="269">
        <v>3161817.25</v>
      </c>
      <c r="AT58" s="269">
        <v>2850393.5</v>
      </c>
      <c r="AU58" s="269">
        <v>36406988.25</v>
      </c>
      <c r="AV58" s="269">
        <v>3784941.24</v>
      </c>
      <c r="AW58" s="269">
        <v>2678170</v>
      </c>
      <c r="AX58" s="269">
        <v>3054870.05</v>
      </c>
      <c r="AY58" s="269">
        <v>7161187.1399999997</v>
      </c>
      <c r="AZ58" s="269">
        <v>413486</v>
      </c>
      <c r="BA58" s="269">
        <v>671808.71</v>
      </c>
      <c r="BB58" s="269">
        <v>66597260.5</v>
      </c>
      <c r="BC58" s="269">
        <v>1626784</v>
      </c>
      <c r="BD58" s="269">
        <v>5920080.25</v>
      </c>
      <c r="BE58" s="269">
        <v>2970462.93</v>
      </c>
      <c r="BF58" s="269">
        <v>3806129.6</v>
      </c>
      <c r="BG58" s="269">
        <v>14721787.5</v>
      </c>
      <c r="BH58" s="269">
        <v>11628167.970000001</v>
      </c>
      <c r="BI58" s="269">
        <v>3503450.25</v>
      </c>
      <c r="BJ58" s="269">
        <v>2976934.45</v>
      </c>
      <c r="BK58" s="269">
        <v>982637.56</v>
      </c>
      <c r="BL58" s="269">
        <v>754868</v>
      </c>
      <c r="BM58" s="269">
        <v>98241010.079999998</v>
      </c>
      <c r="BN58" s="269">
        <v>12131687.449999999</v>
      </c>
      <c r="BO58" s="269">
        <v>1287734</v>
      </c>
      <c r="BP58" s="269">
        <v>1642354</v>
      </c>
      <c r="BQ58" s="269">
        <v>2624728</v>
      </c>
      <c r="BR58" s="269">
        <v>1891587</v>
      </c>
      <c r="BS58" s="269">
        <v>1829806.35</v>
      </c>
      <c r="BT58" s="269">
        <v>40036992.240000002</v>
      </c>
      <c r="BU58" s="269">
        <v>1462500.75</v>
      </c>
      <c r="BV58" s="269">
        <v>2172235.25</v>
      </c>
      <c r="BW58" s="269">
        <v>2582356.34</v>
      </c>
      <c r="BX58" s="269">
        <v>5863316.9699999997</v>
      </c>
      <c r="BY58" s="269">
        <v>16986860.350000001</v>
      </c>
      <c r="BZ58" s="269">
        <v>1613058</v>
      </c>
      <c r="CA58" s="269">
        <v>883238.75</v>
      </c>
      <c r="CB58" s="269">
        <v>1077519.44</v>
      </c>
      <c r="CC58" s="270">
        <f t="shared" ref="CC58:CC122" si="10">SUM(H58:CB58)</f>
        <v>962235801.38000023</v>
      </c>
      <c r="CD58" s="148"/>
      <c r="CE58" s="148"/>
      <c r="CF58" s="148"/>
      <c r="CG58" s="148"/>
      <c r="CH58" s="148"/>
      <c r="CI58" s="148"/>
    </row>
    <row r="59" spans="1:87" s="149" customFormat="1" ht="24" customHeight="1">
      <c r="A59" s="201" t="s">
        <v>1803</v>
      </c>
      <c r="B59" s="264" t="s">
        <v>14</v>
      </c>
      <c r="C59" s="265" t="s">
        <v>15</v>
      </c>
      <c r="D59" s="266">
        <v>42040</v>
      </c>
      <c r="E59" s="265" t="s">
        <v>495</v>
      </c>
      <c r="F59" s="267" t="s">
        <v>496</v>
      </c>
      <c r="G59" s="268" t="s">
        <v>497</v>
      </c>
      <c r="H59" s="269">
        <v>31006361.530000001</v>
      </c>
      <c r="I59" s="269">
        <v>8774373.75</v>
      </c>
      <c r="J59" s="269">
        <v>21456249.640000001</v>
      </c>
      <c r="K59" s="269">
        <v>1413957.6</v>
      </c>
      <c r="L59" s="269">
        <v>686216.25</v>
      </c>
      <c r="M59" s="269">
        <v>59621.13</v>
      </c>
      <c r="N59" s="269">
        <v>73990512.430000007</v>
      </c>
      <c r="O59" s="269">
        <v>5416255</v>
      </c>
      <c r="P59" s="269">
        <v>208655</v>
      </c>
      <c r="Q59" s="269">
        <v>6029547.9900000002</v>
      </c>
      <c r="R59" s="269">
        <v>316459</v>
      </c>
      <c r="S59" s="269">
        <v>2029004</v>
      </c>
      <c r="T59" s="269">
        <v>12834346.66</v>
      </c>
      <c r="U59" s="269">
        <v>1948465.28</v>
      </c>
      <c r="V59" s="269">
        <v>99867.94</v>
      </c>
      <c r="W59" s="269">
        <v>166324.85</v>
      </c>
      <c r="X59" s="269">
        <v>513891</v>
      </c>
      <c r="Y59" s="269">
        <v>711554.55</v>
      </c>
      <c r="Z59" s="269">
        <v>16533599.91</v>
      </c>
      <c r="AA59" s="269">
        <v>1811192.64</v>
      </c>
      <c r="AB59" s="269">
        <v>367934.75</v>
      </c>
      <c r="AC59" s="269">
        <v>7712412.1100000003</v>
      </c>
      <c r="AD59" s="269">
        <v>330782.64</v>
      </c>
      <c r="AE59" s="269">
        <v>1631129.5</v>
      </c>
      <c r="AF59" s="269">
        <v>886853.75</v>
      </c>
      <c r="AG59" s="269">
        <v>310065</v>
      </c>
      <c r="AH59" s="269">
        <v>94011</v>
      </c>
      <c r="AI59" s="269">
        <v>109230365.3</v>
      </c>
      <c r="AJ59" s="269">
        <v>817266.49</v>
      </c>
      <c r="AK59" s="269">
        <v>474053</v>
      </c>
      <c r="AL59" s="269">
        <v>428222</v>
      </c>
      <c r="AM59" s="269">
        <v>588577</v>
      </c>
      <c r="AN59" s="269">
        <v>1236299.5</v>
      </c>
      <c r="AO59" s="269">
        <v>736966.97</v>
      </c>
      <c r="AP59" s="269">
        <v>1078548</v>
      </c>
      <c r="AQ59" s="269">
        <v>1069774</v>
      </c>
      <c r="AR59" s="269">
        <v>284095.5</v>
      </c>
      <c r="AS59" s="269">
        <v>894403.5</v>
      </c>
      <c r="AT59" s="269">
        <v>532364.42000000004</v>
      </c>
      <c r="AU59" s="269">
        <v>25402099.149999999</v>
      </c>
      <c r="AV59" s="269">
        <v>268517.03000000003</v>
      </c>
      <c r="AW59" s="269">
        <v>430147.75</v>
      </c>
      <c r="AX59" s="269">
        <v>636920.07999999996</v>
      </c>
      <c r="AY59" s="269">
        <v>620284</v>
      </c>
      <c r="AZ59" s="269">
        <v>14898</v>
      </c>
      <c r="BA59" s="269">
        <v>160345.79999999999</v>
      </c>
      <c r="BB59" s="269">
        <v>42540011.5</v>
      </c>
      <c r="BC59" s="269">
        <v>431986.87</v>
      </c>
      <c r="BD59" s="269">
        <v>1869695</v>
      </c>
      <c r="BE59" s="269">
        <v>858711</v>
      </c>
      <c r="BF59" s="269">
        <v>3097636.15</v>
      </c>
      <c r="BG59" s="269">
        <v>2113452</v>
      </c>
      <c r="BH59" s="269">
        <v>7268297.6200000001</v>
      </c>
      <c r="BI59" s="269">
        <v>2397773.5</v>
      </c>
      <c r="BJ59" s="269">
        <v>1689787.05</v>
      </c>
      <c r="BK59" s="269">
        <v>68762.2</v>
      </c>
      <c r="BL59" s="269">
        <v>61436</v>
      </c>
      <c r="BM59" s="269">
        <v>72134864.566</v>
      </c>
      <c r="BN59" s="269">
        <v>6920264.2999999998</v>
      </c>
      <c r="BO59" s="269">
        <v>932375</v>
      </c>
      <c r="BP59" s="269">
        <v>511888</v>
      </c>
      <c r="BQ59" s="269">
        <v>446443</v>
      </c>
      <c r="BR59" s="269">
        <v>518944</v>
      </c>
      <c r="BS59" s="269">
        <v>583326.5</v>
      </c>
      <c r="BT59" s="269">
        <v>31228403.440000001</v>
      </c>
      <c r="BU59" s="269">
        <v>584691.5</v>
      </c>
      <c r="BV59" s="269">
        <v>772952.63</v>
      </c>
      <c r="BW59" s="269">
        <v>1122633.23</v>
      </c>
      <c r="BX59" s="269">
        <v>2161624.7000000002</v>
      </c>
      <c r="BY59" s="269">
        <v>11443554.33</v>
      </c>
      <c r="BZ59" s="269">
        <v>471595</v>
      </c>
      <c r="CA59" s="269">
        <v>193543</v>
      </c>
      <c r="CB59" s="269">
        <v>255012.64</v>
      </c>
      <c r="CC59" s="270">
        <f t="shared" si="10"/>
        <v>534923457.11599994</v>
      </c>
      <c r="CD59" s="148"/>
      <c r="CE59" s="148"/>
      <c r="CF59" s="148"/>
      <c r="CG59" s="148"/>
      <c r="CH59" s="148"/>
      <c r="CI59" s="148"/>
    </row>
    <row r="60" spans="1:87" s="149" customFormat="1" ht="24" customHeight="1">
      <c r="A60" s="201" t="s">
        <v>1804</v>
      </c>
      <c r="B60" s="264" t="s">
        <v>14</v>
      </c>
      <c r="C60" s="265" t="s">
        <v>15</v>
      </c>
      <c r="D60" s="266">
        <v>44020</v>
      </c>
      <c r="E60" s="150" t="s">
        <v>498</v>
      </c>
      <c r="F60" s="267" t="s">
        <v>499</v>
      </c>
      <c r="G60" s="268" t="s">
        <v>500</v>
      </c>
      <c r="H60" s="269">
        <v>-620430</v>
      </c>
      <c r="I60" s="269">
        <v>0</v>
      </c>
      <c r="J60" s="269">
        <v>-2803665.15</v>
      </c>
      <c r="K60" s="269">
        <v>-243414.45</v>
      </c>
      <c r="L60" s="269">
        <v>-815.88</v>
      </c>
      <c r="M60" s="269">
        <v>0</v>
      </c>
      <c r="N60" s="269">
        <v>-13329102.26</v>
      </c>
      <c r="O60" s="269">
        <v>-179735.28</v>
      </c>
      <c r="P60" s="269">
        <v>-28443.69</v>
      </c>
      <c r="Q60" s="269">
        <v>-806077.46</v>
      </c>
      <c r="R60" s="269">
        <v>-14049.97</v>
      </c>
      <c r="S60" s="269">
        <v>-55409.19</v>
      </c>
      <c r="T60" s="269">
        <v>-3494969.18</v>
      </c>
      <c r="U60" s="269">
        <v>-573616.13</v>
      </c>
      <c r="V60" s="269">
        <v>0</v>
      </c>
      <c r="W60" s="269">
        <v>-6281.13</v>
      </c>
      <c r="X60" s="269">
        <v>-25993.72</v>
      </c>
      <c r="Y60" s="269">
        <v>-30662.61</v>
      </c>
      <c r="Z60" s="269">
        <v>-521731.65</v>
      </c>
      <c r="AA60" s="269">
        <v>-425814.29</v>
      </c>
      <c r="AB60" s="269">
        <v>-81781.86</v>
      </c>
      <c r="AC60" s="269">
        <v>-721089.02</v>
      </c>
      <c r="AD60" s="269">
        <v>-32361.78</v>
      </c>
      <c r="AE60" s="269">
        <v>-71903.64</v>
      </c>
      <c r="AF60" s="269">
        <v>-140938.1</v>
      </c>
      <c r="AG60" s="269">
        <v>0</v>
      </c>
      <c r="AH60" s="269">
        <v>0</v>
      </c>
      <c r="AI60" s="269">
        <v>-22710360.829999998</v>
      </c>
      <c r="AJ60" s="269">
        <v>-255402.78</v>
      </c>
      <c r="AK60" s="269">
        <v>-48706.64</v>
      </c>
      <c r="AL60" s="269">
        <v>-39425.17</v>
      </c>
      <c r="AM60" s="269">
        <v>0</v>
      </c>
      <c r="AN60" s="269">
        <v>-127337.13</v>
      </c>
      <c r="AO60" s="269">
        <v>-151974.24</v>
      </c>
      <c r="AP60" s="269">
        <v>-158903.4</v>
      </c>
      <c r="AQ60" s="269">
        <v>-150122.39000000001</v>
      </c>
      <c r="AR60" s="269">
        <v>-28373.61</v>
      </c>
      <c r="AS60" s="269">
        <v>-140605.23000000001</v>
      </c>
      <c r="AT60" s="269">
        <v>-105447.02</v>
      </c>
      <c r="AU60" s="269">
        <v>-2008032.41</v>
      </c>
      <c r="AV60" s="269">
        <v>-45089</v>
      </c>
      <c r="AW60" s="269">
        <v>-78769.77</v>
      </c>
      <c r="AX60" s="269">
        <v>-8573.44</v>
      </c>
      <c r="AY60" s="269">
        <v>-31040.38</v>
      </c>
      <c r="AZ60" s="269">
        <v>-9174.75</v>
      </c>
      <c r="BA60" s="269">
        <v>-8400.51</v>
      </c>
      <c r="BB60" s="269">
        <v>-6515388.29</v>
      </c>
      <c r="BC60" s="269">
        <v>-189848.17</v>
      </c>
      <c r="BD60" s="269">
        <v>-339889.05</v>
      </c>
      <c r="BE60" s="269">
        <v>-22829.48</v>
      </c>
      <c r="BF60" s="269">
        <v>-1298555.24</v>
      </c>
      <c r="BG60" s="269">
        <v>-485489.52</v>
      </c>
      <c r="BH60" s="269">
        <v>-158255.57</v>
      </c>
      <c r="BI60" s="269">
        <v>-573362.27</v>
      </c>
      <c r="BJ60" s="269">
        <v>-35511.96</v>
      </c>
      <c r="BK60" s="269">
        <v>-5631.1</v>
      </c>
      <c r="BL60" s="269">
        <v>-141.18</v>
      </c>
      <c r="BM60" s="269">
        <v>-13459354.199999999</v>
      </c>
      <c r="BN60" s="269">
        <v>-1200483.73</v>
      </c>
      <c r="BO60" s="269">
        <v>0</v>
      </c>
      <c r="BP60" s="269">
        <v>-26231.62</v>
      </c>
      <c r="BQ60" s="269">
        <v>-19598.97</v>
      </c>
      <c r="BR60" s="269">
        <v>-50696.51</v>
      </c>
      <c r="BS60" s="269">
        <v>-88719.26</v>
      </c>
      <c r="BT60" s="269">
        <v>-4652494.46</v>
      </c>
      <c r="BU60" s="269">
        <v>0</v>
      </c>
      <c r="BV60" s="269">
        <v>-58761.8</v>
      </c>
      <c r="BW60" s="269">
        <v>0</v>
      </c>
      <c r="BX60" s="269">
        <v>-235510.94</v>
      </c>
      <c r="BY60" s="269">
        <v>-1675441.51</v>
      </c>
      <c r="BZ60" s="269">
        <v>-59558.14</v>
      </c>
      <c r="CA60" s="269">
        <v>0</v>
      </c>
      <c r="CB60" s="269">
        <v>0</v>
      </c>
      <c r="CC60" s="270">
        <f t="shared" si="10"/>
        <v>-81465778.110000014</v>
      </c>
      <c r="CD60" s="148"/>
      <c r="CE60" s="148"/>
      <c r="CF60" s="148"/>
      <c r="CG60" s="148"/>
      <c r="CH60" s="148"/>
      <c r="CI60" s="148"/>
    </row>
    <row r="61" spans="1:87" s="149" customFormat="1" ht="24" customHeight="1">
      <c r="A61" s="201" t="s">
        <v>1804</v>
      </c>
      <c r="B61" s="264" t="s">
        <v>14</v>
      </c>
      <c r="C61" s="265" t="s">
        <v>15</v>
      </c>
      <c r="D61" s="266">
        <v>44020</v>
      </c>
      <c r="E61" s="150" t="s">
        <v>498</v>
      </c>
      <c r="F61" s="267" t="s">
        <v>501</v>
      </c>
      <c r="G61" s="268" t="s">
        <v>502</v>
      </c>
      <c r="H61" s="269">
        <v>0</v>
      </c>
      <c r="I61" s="269">
        <v>0</v>
      </c>
      <c r="J61" s="269">
        <v>3952355.04</v>
      </c>
      <c r="K61" s="269">
        <v>228519.51</v>
      </c>
      <c r="L61" s="269">
        <v>57985.99</v>
      </c>
      <c r="M61" s="269">
        <v>0</v>
      </c>
      <c r="N61" s="269">
        <v>9617212.6099999994</v>
      </c>
      <c r="O61" s="269">
        <v>4503.0600000000004</v>
      </c>
      <c r="P61" s="269">
        <v>22557.119999999999</v>
      </c>
      <c r="Q61" s="269">
        <v>1416983.32</v>
      </c>
      <c r="R61" s="269">
        <v>44025.120000000003</v>
      </c>
      <c r="S61" s="269">
        <v>46753.25</v>
      </c>
      <c r="T61" s="269">
        <v>986592.68</v>
      </c>
      <c r="U61" s="269">
        <v>25616.16</v>
      </c>
      <c r="V61" s="269">
        <v>0</v>
      </c>
      <c r="W61" s="269">
        <v>3848.81</v>
      </c>
      <c r="X61" s="269">
        <v>18483.38</v>
      </c>
      <c r="Y61" s="269">
        <v>2048.6999999999998</v>
      </c>
      <c r="Z61" s="269">
        <v>2390658.9900000002</v>
      </c>
      <c r="AA61" s="269">
        <v>283976.38</v>
      </c>
      <c r="AB61" s="269">
        <v>45939.26</v>
      </c>
      <c r="AC61" s="269">
        <v>516368.71</v>
      </c>
      <c r="AD61" s="269">
        <v>18833.27</v>
      </c>
      <c r="AE61" s="269">
        <v>7788.8</v>
      </c>
      <c r="AF61" s="269">
        <v>1465.39</v>
      </c>
      <c r="AG61" s="269">
        <v>0</v>
      </c>
      <c r="AH61" s="269">
        <v>0</v>
      </c>
      <c r="AI61" s="269">
        <v>13564029.16</v>
      </c>
      <c r="AJ61" s="269">
        <v>159768.79</v>
      </c>
      <c r="AK61" s="269">
        <v>19298.96</v>
      </c>
      <c r="AL61" s="269">
        <v>59917.61</v>
      </c>
      <c r="AM61" s="269">
        <v>0</v>
      </c>
      <c r="AN61" s="269">
        <v>7720.93</v>
      </c>
      <c r="AO61" s="269">
        <v>115311.9</v>
      </c>
      <c r="AP61" s="269">
        <v>194932.26</v>
      </c>
      <c r="AQ61" s="269">
        <v>205145.78</v>
      </c>
      <c r="AR61" s="269">
        <v>34003.599999999999</v>
      </c>
      <c r="AS61" s="269">
        <v>134598.09</v>
      </c>
      <c r="AT61" s="269">
        <v>35942.97</v>
      </c>
      <c r="AU61" s="269">
        <v>4833225.18</v>
      </c>
      <c r="AV61" s="269">
        <v>0</v>
      </c>
      <c r="AW61" s="269">
        <v>52648.22</v>
      </c>
      <c r="AX61" s="269">
        <v>66952.13</v>
      </c>
      <c r="AY61" s="269">
        <v>131250.43</v>
      </c>
      <c r="AZ61" s="269">
        <v>1724.33</v>
      </c>
      <c r="BA61" s="269">
        <v>2373.9299999999998</v>
      </c>
      <c r="BB61" s="269">
        <v>0</v>
      </c>
      <c r="BC61" s="269">
        <v>16199.15</v>
      </c>
      <c r="BD61" s="269">
        <v>749561.44</v>
      </c>
      <c r="BE61" s="269">
        <v>122661.9</v>
      </c>
      <c r="BF61" s="269">
        <v>87283.3</v>
      </c>
      <c r="BG61" s="269">
        <v>0</v>
      </c>
      <c r="BH61" s="269">
        <v>100442.88</v>
      </c>
      <c r="BI61" s="269">
        <v>565210.64</v>
      </c>
      <c r="BJ61" s="269">
        <v>60084.57</v>
      </c>
      <c r="BK61" s="269">
        <v>1262</v>
      </c>
      <c r="BL61" s="269">
        <v>5193.5200000000004</v>
      </c>
      <c r="BM61" s="269">
        <v>8955216.0800000001</v>
      </c>
      <c r="BN61" s="269">
        <v>0</v>
      </c>
      <c r="BO61" s="269">
        <v>0</v>
      </c>
      <c r="BP61" s="269">
        <v>73165.899999999994</v>
      </c>
      <c r="BQ61" s="269">
        <v>23613.64</v>
      </c>
      <c r="BR61" s="269">
        <v>59882</v>
      </c>
      <c r="BS61" s="269">
        <v>665.75</v>
      </c>
      <c r="BT61" s="269">
        <v>5587549.4800000004</v>
      </c>
      <c r="BU61" s="269">
        <v>0</v>
      </c>
      <c r="BV61" s="269">
        <v>39123.949999999997</v>
      </c>
      <c r="BW61" s="269">
        <v>0</v>
      </c>
      <c r="BX61" s="269">
        <v>172913.22</v>
      </c>
      <c r="BY61" s="269">
        <v>1164147.1299999999</v>
      </c>
      <c r="BZ61" s="269">
        <v>67889.850000000006</v>
      </c>
      <c r="CA61" s="269">
        <v>0</v>
      </c>
      <c r="CB61" s="269">
        <v>0</v>
      </c>
      <c r="CC61" s="270">
        <f t="shared" si="10"/>
        <v>57163426.219999999</v>
      </c>
      <c r="CD61" s="148"/>
      <c r="CE61" s="148"/>
      <c r="CF61" s="148"/>
      <c r="CG61" s="148"/>
      <c r="CH61" s="148"/>
      <c r="CI61" s="148"/>
    </row>
    <row r="62" spans="1:87" s="282" customFormat="1">
      <c r="A62" s="280"/>
      <c r="B62" s="380" t="s">
        <v>503</v>
      </c>
      <c r="C62" s="381"/>
      <c r="D62" s="381"/>
      <c r="E62" s="381"/>
      <c r="F62" s="381"/>
      <c r="G62" s="382"/>
      <c r="H62" s="281">
        <f>SUM(H57:H61)</f>
        <v>89762492.319999993</v>
      </c>
      <c r="I62" s="281">
        <f t="shared" ref="I62:BT62" si="11">SUM(I57:I61)</f>
        <v>17673686.050000001</v>
      </c>
      <c r="J62" s="281">
        <f t="shared" si="11"/>
        <v>30633634.060000002</v>
      </c>
      <c r="K62" s="281">
        <f t="shared" si="11"/>
        <v>3577967.66</v>
      </c>
      <c r="L62" s="281">
        <f t="shared" si="11"/>
        <v>3111541.16</v>
      </c>
      <c r="M62" s="281">
        <f t="shared" si="11"/>
        <v>509646.27</v>
      </c>
      <c r="N62" s="281">
        <f t="shared" si="11"/>
        <v>252285894.53000003</v>
      </c>
      <c r="O62" s="281">
        <f t="shared" si="11"/>
        <v>11992357.780000001</v>
      </c>
      <c r="P62" s="281">
        <f t="shared" si="11"/>
        <v>1442142.4300000002</v>
      </c>
      <c r="Q62" s="281">
        <f t="shared" si="11"/>
        <v>20012085.670000002</v>
      </c>
      <c r="R62" s="281">
        <f t="shared" si="11"/>
        <v>2256351.15</v>
      </c>
      <c r="S62" s="281">
        <f t="shared" si="11"/>
        <v>6825279.5599999996</v>
      </c>
      <c r="T62" s="281">
        <f t="shared" si="11"/>
        <v>29824440.66</v>
      </c>
      <c r="U62" s="281">
        <f t="shared" si="11"/>
        <v>6432906.8100000005</v>
      </c>
      <c r="V62" s="281">
        <f t="shared" si="11"/>
        <v>606712.93999999994</v>
      </c>
      <c r="W62" s="281">
        <f t="shared" si="11"/>
        <v>3531472.95</v>
      </c>
      <c r="X62" s="281">
        <f t="shared" si="11"/>
        <v>2869754.9099999997</v>
      </c>
      <c r="Y62" s="281">
        <f t="shared" si="11"/>
        <v>3189224.0900000003</v>
      </c>
      <c r="Z62" s="281">
        <f t="shared" si="11"/>
        <v>100070843.49999999</v>
      </c>
      <c r="AA62" s="281">
        <f t="shared" si="11"/>
        <v>4520627.8599999994</v>
      </c>
      <c r="AB62" s="281">
        <f t="shared" si="11"/>
        <v>2234378.67</v>
      </c>
      <c r="AC62" s="281">
        <f t="shared" si="11"/>
        <v>17815745.100000001</v>
      </c>
      <c r="AD62" s="281">
        <f t="shared" si="11"/>
        <v>7357609.129999999</v>
      </c>
      <c r="AE62" s="281">
        <f t="shared" si="11"/>
        <v>5443688.0500000007</v>
      </c>
      <c r="AF62" s="281">
        <f t="shared" si="11"/>
        <v>3312915.04</v>
      </c>
      <c r="AG62" s="281">
        <f t="shared" si="11"/>
        <v>1555940.86</v>
      </c>
      <c r="AH62" s="281">
        <f t="shared" si="11"/>
        <v>622817</v>
      </c>
      <c r="AI62" s="281">
        <f t="shared" si="11"/>
        <v>231727714.39000002</v>
      </c>
      <c r="AJ62" s="281">
        <f t="shared" si="11"/>
        <v>6330149.5599999996</v>
      </c>
      <c r="AK62" s="281">
        <f t="shared" si="11"/>
        <v>3902236.32</v>
      </c>
      <c r="AL62" s="281">
        <f t="shared" si="11"/>
        <v>1946296.4400000002</v>
      </c>
      <c r="AM62" s="281">
        <f t="shared" si="11"/>
        <v>2715685</v>
      </c>
      <c r="AN62" s="281">
        <f t="shared" si="11"/>
        <v>4684997.8</v>
      </c>
      <c r="AO62" s="281">
        <f t="shared" si="11"/>
        <v>4577838.87</v>
      </c>
      <c r="AP62" s="281">
        <f t="shared" si="11"/>
        <v>5409277.8599999994</v>
      </c>
      <c r="AQ62" s="281">
        <f t="shared" si="11"/>
        <v>5083563.3900000006</v>
      </c>
      <c r="AR62" s="281">
        <f t="shared" si="11"/>
        <v>1933519.99</v>
      </c>
      <c r="AS62" s="281">
        <f t="shared" si="11"/>
        <v>4111063.61</v>
      </c>
      <c r="AT62" s="281">
        <f t="shared" si="11"/>
        <v>3313253.87</v>
      </c>
      <c r="AU62" s="281">
        <f t="shared" si="11"/>
        <v>65734245.170000002</v>
      </c>
      <c r="AV62" s="281">
        <f t="shared" si="11"/>
        <v>4034269.2700000005</v>
      </c>
      <c r="AW62" s="281">
        <f t="shared" si="11"/>
        <v>3082196.2</v>
      </c>
      <c r="AX62" s="281">
        <f t="shared" si="11"/>
        <v>3972718.82</v>
      </c>
      <c r="AY62" s="281">
        <f t="shared" si="11"/>
        <v>7891881.1899999995</v>
      </c>
      <c r="AZ62" s="281">
        <f t="shared" si="11"/>
        <v>435163.58</v>
      </c>
      <c r="BA62" s="281">
        <f t="shared" si="11"/>
        <v>843867.93</v>
      </c>
      <c r="BB62" s="281">
        <f t="shared" si="11"/>
        <v>103273258.70999999</v>
      </c>
      <c r="BC62" s="281">
        <f t="shared" si="11"/>
        <v>1885961.85</v>
      </c>
      <c r="BD62" s="281">
        <f t="shared" si="11"/>
        <v>8318135.6400000006</v>
      </c>
      <c r="BE62" s="281">
        <f t="shared" si="11"/>
        <v>3929006.35</v>
      </c>
      <c r="BF62" s="281">
        <f t="shared" si="11"/>
        <v>5692493.8099999996</v>
      </c>
      <c r="BG62" s="281">
        <f t="shared" si="11"/>
        <v>16349749.98</v>
      </c>
      <c r="BH62" s="281">
        <f t="shared" si="11"/>
        <v>19638010.899999999</v>
      </c>
      <c r="BI62" s="281">
        <f t="shared" si="11"/>
        <v>5893072.1200000001</v>
      </c>
      <c r="BJ62" s="281">
        <f t="shared" si="11"/>
        <v>4944504.1100000003</v>
      </c>
      <c r="BK62" s="281">
        <f t="shared" si="11"/>
        <v>1090839.6599999999</v>
      </c>
      <c r="BL62" s="281">
        <f t="shared" si="11"/>
        <v>821356.34</v>
      </c>
      <c r="BM62" s="281">
        <f t="shared" si="11"/>
        <v>165938976.52600002</v>
      </c>
      <c r="BN62" s="281">
        <f t="shared" si="11"/>
        <v>17851468.02</v>
      </c>
      <c r="BO62" s="281">
        <f t="shared" si="11"/>
        <v>2220109</v>
      </c>
      <c r="BP62" s="281">
        <f t="shared" si="11"/>
        <v>2201176.2799999998</v>
      </c>
      <c r="BQ62" s="281">
        <f t="shared" si="11"/>
        <v>3075185.67</v>
      </c>
      <c r="BR62" s="281">
        <f t="shared" si="11"/>
        <v>2419716.4900000002</v>
      </c>
      <c r="BS62" s="281">
        <f t="shared" si="11"/>
        <v>2384439.3400000003</v>
      </c>
      <c r="BT62" s="281">
        <f t="shared" si="11"/>
        <v>73370817.700000018</v>
      </c>
      <c r="BU62" s="281">
        <f t="shared" ref="BU62:CB62" si="12">SUM(BU57:BU61)</f>
        <v>2120507.25</v>
      </c>
      <c r="BV62" s="281">
        <f t="shared" si="12"/>
        <v>2956440.0300000003</v>
      </c>
      <c r="BW62" s="281">
        <f t="shared" si="12"/>
        <v>3735429.57</v>
      </c>
      <c r="BX62" s="281">
        <f t="shared" si="12"/>
        <v>7962343.9499999993</v>
      </c>
      <c r="BY62" s="281">
        <f t="shared" si="12"/>
        <v>28035490.299999997</v>
      </c>
      <c r="BZ62" s="281">
        <f t="shared" si="12"/>
        <v>2092984.7100000002</v>
      </c>
      <c r="CA62" s="281">
        <f t="shared" si="12"/>
        <v>1076781.75</v>
      </c>
      <c r="CB62" s="281">
        <f t="shared" si="12"/>
        <v>1332532.08</v>
      </c>
      <c r="CC62" s="281">
        <f>SUM(CC57:CC61)</f>
        <v>1481812883.6060002</v>
      </c>
      <c r="CD62" s="154"/>
      <c r="CE62" s="154"/>
      <c r="CF62" s="154"/>
      <c r="CG62" s="154"/>
      <c r="CH62" s="154"/>
      <c r="CI62" s="154"/>
    </row>
    <row r="63" spans="1:87" s="149" customFormat="1" ht="24.75" customHeight="1">
      <c r="A63" s="201" t="s">
        <v>1804</v>
      </c>
      <c r="B63" s="264" t="s">
        <v>16</v>
      </c>
      <c r="C63" s="265" t="s">
        <v>17</v>
      </c>
      <c r="D63" s="266">
        <v>44040</v>
      </c>
      <c r="E63" s="151" t="s">
        <v>504</v>
      </c>
      <c r="F63" s="267" t="s">
        <v>505</v>
      </c>
      <c r="G63" s="268" t="s">
        <v>506</v>
      </c>
      <c r="H63" s="269">
        <v>5259502.37</v>
      </c>
      <c r="I63" s="269">
        <v>3554245.88</v>
      </c>
      <c r="J63" s="269">
        <v>3093593.98</v>
      </c>
      <c r="K63" s="269">
        <v>0</v>
      </c>
      <c r="L63" s="269">
        <v>0</v>
      </c>
      <c r="M63" s="269">
        <v>0</v>
      </c>
      <c r="N63" s="269">
        <v>7891392</v>
      </c>
      <c r="O63" s="269">
        <v>2036315.22</v>
      </c>
      <c r="P63" s="269">
        <v>386776</v>
      </c>
      <c r="Q63" s="269">
        <v>0</v>
      </c>
      <c r="R63" s="269">
        <v>1589084.1</v>
      </c>
      <c r="S63" s="269">
        <v>214706.19</v>
      </c>
      <c r="T63" s="269">
        <v>12250314.82</v>
      </c>
      <c r="U63" s="269">
        <v>1962147.44</v>
      </c>
      <c r="V63" s="269">
        <v>0</v>
      </c>
      <c r="W63" s="269">
        <v>0</v>
      </c>
      <c r="X63" s="269">
        <v>0</v>
      </c>
      <c r="Y63" s="269">
        <v>100741.45</v>
      </c>
      <c r="Z63" s="269">
        <v>0</v>
      </c>
      <c r="AA63" s="269">
        <v>5514136.2199999997</v>
      </c>
      <c r="AB63" s="269">
        <v>3319.03</v>
      </c>
      <c r="AC63" s="269">
        <v>0</v>
      </c>
      <c r="AD63" s="269">
        <v>260836.78</v>
      </c>
      <c r="AE63" s="269">
        <v>0</v>
      </c>
      <c r="AF63" s="269">
        <v>0</v>
      </c>
      <c r="AG63" s="269">
        <v>50071.88</v>
      </c>
      <c r="AH63" s="269">
        <v>0</v>
      </c>
      <c r="AI63" s="269">
        <v>12105479.890000001</v>
      </c>
      <c r="AJ63" s="269">
        <v>20</v>
      </c>
      <c r="AK63" s="269">
        <v>0</v>
      </c>
      <c r="AL63" s="269">
        <v>0</v>
      </c>
      <c r="AM63" s="269">
        <v>0</v>
      </c>
      <c r="AN63" s="269">
        <v>0</v>
      </c>
      <c r="AO63" s="269">
        <v>0</v>
      </c>
      <c r="AP63" s="269">
        <v>16088.75</v>
      </c>
      <c r="AQ63" s="269">
        <v>0</v>
      </c>
      <c r="AR63" s="269">
        <v>144019.06</v>
      </c>
      <c r="AS63" s="269">
        <v>0</v>
      </c>
      <c r="AT63" s="269">
        <v>0</v>
      </c>
      <c r="AU63" s="269">
        <v>3071237.3</v>
      </c>
      <c r="AV63" s="269">
        <v>0</v>
      </c>
      <c r="AW63" s="269">
        <v>0</v>
      </c>
      <c r="AX63" s="269">
        <v>0</v>
      </c>
      <c r="AY63" s="269">
        <v>0</v>
      </c>
      <c r="AZ63" s="269">
        <v>0</v>
      </c>
      <c r="BA63" s="269">
        <v>0</v>
      </c>
      <c r="BB63" s="269">
        <v>5157636.5999999996</v>
      </c>
      <c r="BC63" s="269">
        <v>0</v>
      </c>
      <c r="BD63" s="269">
        <v>0</v>
      </c>
      <c r="BE63" s="269">
        <v>0</v>
      </c>
      <c r="BF63" s="269">
        <v>18812.400000000001</v>
      </c>
      <c r="BG63" s="269">
        <v>0</v>
      </c>
      <c r="BH63" s="269">
        <v>0</v>
      </c>
      <c r="BI63" s="269">
        <v>0</v>
      </c>
      <c r="BJ63" s="269">
        <v>0</v>
      </c>
      <c r="BK63" s="269">
        <v>0</v>
      </c>
      <c r="BL63" s="269">
        <v>0</v>
      </c>
      <c r="BM63" s="269">
        <v>30190199.420000002</v>
      </c>
      <c r="BN63" s="269">
        <v>6946865.7599999998</v>
      </c>
      <c r="BO63" s="269">
        <v>0</v>
      </c>
      <c r="BP63" s="269">
        <v>0</v>
      </c>
      <c r="BQ63" s="269">
        <v>0</v>
      </c>
      <c r="BR63" s="269">
        <v>0</v>
      </c>
      <c r="BS63" s="269">
        <v>0</v>
      </c>
      <c r="BT63" s="269">
        <v>46671337.619999997</v>
      </c>
      <c r="BU63" s="269">
        <v>255</v>
      </c>
      <c r="BV63" s="269">
        <v>0</v>
      </c>
      <c r="BW63" s="269">
        <v>0</v>
      </c>
      <c r="BX63" s="269">
        <v>0</v>
      </c>
      <c r="BY63" s="269">
        <v>0</v>
      </c>
      <c r="BZ63" s="269">
        <v>0</v>
      </c>
      <c r="CA63" s="269">
        <v>0</v>
      </c>
      <c r="CB63" s="269">
        <v>0</v>
      </c>
      <c r="CC63" s="270">
        <f>SUM(H63:CB63)</f>
        <v>148489135.16</v>
      </c>
      <c r="CD63" s="148"/>
      <c r="CE63" s="148"/>
      <c r="CF63" s="148"/>
      <c r="CG63" s="148"/>
      <c r="CH63" s="148"/>
      <c r="CI63" s="148"/>
    </row>
    <row r="64" spans="1:87" s="149" customFormat="1">
      <c r="A64" s="201" t="s">
        <v>1802</v>
      </c>
      <c r="B64" s="264" t="s">
        <v>16</v>
      </c>
      <c r="C64" s="265" t="s">
        <v>17</v>
      </c>
      <c r="D64" s="266">
        <v>41050</v>
      </c>
      <c r="E64" s="150" t="s">
        <v>507</v>
      </c>
      <c r="F64" s="267" t="s">
        <v>508</v>
      </c>
      <c r="G64" s="268" t="s">
        <v>509</v>
      </c>
      <c r="H64" s="269">
        <v>21551037.75</v>
      </c>
      <c r="I64" s="269">
        <v>7968507.8099999996</v>
      </c>
      <c r="J64" s="269">
        <v>5498086.6200000001</v>
      </c>
      <c r="K64" s="269">
        <v>347401</v>
      </c>
      <c r="L64" s="269">
        <v>342456</v>
      </c>
      <c r="M64" s="269">
        <v>0</v>
      </c>
      <c r="N64" s="269">
        <v>116196004</v>
      </c>
      <c r="O64" s="269">
        <v>17525690.02</v>
      </c>
      <c r="P64" s="269">
        <v>4575358.47</v>
      </c>
      <c r="Q64" s="269">
        <v>7582650.3200000003</v>
      </c>
      <c r="R64" s="269">
        <v>482991.5</v>
      </c>
      <c r="S64" s="269">
        <v>14895471</v>
      </c>
      <c r="T64" s="269">
        <v>16981405</v>
      </c>
      <c r="U64" s="269">
        <v>5965553</v>
      </c>
      <c r="V64" s="269">
        <v>53071</v>
      </c>
      <c r="W64" s="269">
        <v>376506.67</v>
      </c>
      <c r="X64" s="269">
        <v>4011194.75</v>
      </c>
      <c r="Y64" s="269">
        <v>2546077.8199999998</v>
      </c>
      <c r="Z64" s="269">
        <v>69271418.349999994</v>
      </c>
      <c r="AA64" s="269">
        <v>13168262.800000001</v>
      </c>
      <c r="AB64" s="269">
        <v>1465103.75</v>
      </c>
      <c r="AC64" s="269">
        <v>8654985.7899999991</v>
      </c>
      <c r="AD64" s="269">
        <v>2215935.5</v>
      </c>
      <c r="AE64" s="269">
        <v>3707113.86</v>
      </c>
      <c r="AF64" s="269">
        <v>8712988.5199999996</v>
      </c>
      <c r="AG64" s="269">
        <v>650592.43000000005</v>
      </c>
      <c r="AH64" s="269">
        <v>3150627</v>
      </c>
      <c r="AI64" s="269">
        <v>38287887.25</v>
      </c>
      <c r="AJ64" s="269">
        <v>1072336.3999999999</v>
      </c>
      <c r="AK64" s="269">
        <v>1618610</v>
      </c>
      <c r="AL64" s="269">
        <v>678157</v>
      </c>
      <c r="AM64" s="269">
        <v>1166846.5</v>
      </c>
      <c r="AN64" s="269">
        <v>1321717</v>
      </c>
      <c r="AO64" s="269">
        <v>1353628.02</v>
      </c>
      <c r="AP64" s="269">
        <v>1014889</v>
      </c>
      <c r="AQ64" s="269">
        <v>1630488.25</v>
      </c>
      <c r="AR64" s="269">
        <v>591338.75</v>
      </c>
      <c r="AS64" s="269">
        <v>1798809.5</v>
      </c>
      <c r="AT64" s="269">
        <v>673950.8</v>
      </c>
      <c r="AU64" s="269">
        <v>11556620.5</v>
      </c>
      <c r="AV64" s="269">
        <v>962464.67</v>
      </c>
      <c r="AW64" s="269">
        <v>874299.25</v>
      </c>
      <c r="AX64" s="269">
        <v>815881</v>
      </c>
      <c r="AY64" s="269">
        <v>1168409.82</v>
      </c>
      <c r="AZ64" s="269">
        <v>724383</v>
      </c>
      <c r="BA64" s="269">
        <v>1569454</v>
      </c>
      <c r="BB64" s="269">
        <v>81269574</v>
      </c>
      <c r="BC64" s="269">
        <v>1293538.8500000001</v>
      </c>
      <c r="BD64" s="269">
        <v>2764379</v>
      </c>
      <c r="BE64" s="269">
        <v>5248986.24</v>
      </c>
      <c r="BF64" s="269">
        <v>875122.75</v>
      </c>
      <c r="BG64" s="269">
        <v>3953273.6</v>
      </c>
      <c r="BH64" s="269">
        <v>7700718.2000000002</v>
      </c>
      <c r="BI64" s="269">
        <v>2625408.5499999998</v>
      </c>
      <c r="BJ64" s="269">
        <v>5463136.5999999996</v>
      </c>
      <c r="BK64" s="269">
        <v>1109884.3</v>
      </c>
      <c r="BL64" s="269">
        <v>543565</v>
      </c>
      <c r="BM64" s="269">
        <v>59817179.609999999</v>
      </c>
      <c r="BN64" s="269">
        <v>27362195.170000002</v>
      </c>
      <c r="BO64" s="269">
        <v>4369903</v>
      </c>
      <c r="BP64" s="269">
        <v>1665747</v>
      </c>
      <c r="BQ64" s="269">
        <v>2441808</v>
      </c>
      <c r="BR64" s="269">
        <v>9409058.1099999994</v>
      </c>
      <c r="BS64" s="269">
        <v>1796042</v>
      </c>
      <c r="BT64" s="269">
        <v>28476691.75</v>
      </c>
      <c r="BU64" s="269">
        <v>760164</v>
      </c>
      <c r="BV64" s="269">
        <v>583033</v>
      </c>
      <c r="BW64" s="269">
        <v>1339493.23</v>
      </c>
      <c r="BX64" s="269">
        <v>3716778.91</v>
      </c>
      <c r="BY64" s="269">
        <v>3793433</v>
      </c>
      <c r="BZ64" s="269">
        <v>1117037.05</v>
      </c>
      <c r="CA64" s="269">
        <v>618035.25</v>
      </c>
      <c r="CB64" s="269">
        <v>579252.11</v>
      </c>
      <c r="CC64" s="270">
        <f t="shared" si="10"/>
        <v>667470099.72000003</v>
      </c>
      <c r="CD64" s="148"/>
      <c r="CE64" s="148"/>
      <c r="CF64" s="148"/>
      <c r="CG64" s="148"/>
      <c r="CH64" s="148"/>
      <c r="CI64" s="148"/>
    </row>
    <row r="65" spans="1:87" s="149" customFormat="1">
      <c r="A65" s="201" t="s">
        <v>1803</v>
      </c>
      <c r="B65" s="264" t="s">
        <v>16</v>
      </c>
      <c r="C65" s="265" t="s">
        <v>17</v>
      </c>
      <c r="D65" s="266">
        <v>42050</v>
      </c>
      <c r="E65" s="150" t="s">
        <v>510</v>
      </c>
      <c r="F65" s="267" t="s">
        <v>511</v>
      </c>
      <c r="G65" s="268" t="s">
        <v>512</v>
      </c>
      <c r="H65" s="269">
        <v>9409962</v>
      </c>
      <c r="I65" s="269">
        <v>3551911.93</v>
      </c>
      <c r="J65" s="269">
        <v>4097188.33</v>
      </c>
      <c r="K65" s="269">
        <v>30813</v>
      </c>
      <c r="L65" s="269">
        <v>118318</v>
      </c>
      <c r="M65" s="269">
        <v>0</v>
      </c>
      <c r="N65" s="269">
        <v>69738602</v>
      </c>
      <c r="O65" s="269">
        <v>6797844.5</v>
      </c>
      <c r="P65" s="269">
        <v>959995</v>
      </c>
      <c r="Q65" s="269">
        <v>1729897.25</v>
      </c>
      <c r="R65" s="269">
        <v>102744.5</v>
      </c>
      <c r="S65" s="269">
        <v>2998462</v>
      </c>
      <c r="T65" s="269">
        <v>7846200</v>
      </c>
      <c r="U65" s="269">
        <v>2064554.25</v>
      </c>
      <c r="V65" s="269">
        <v>0</v>
      </c>
      <c r="W65" s="269">
        <v>12531</v>
      </c>
      <c r="X65" s="269">
        <v>1143974.2</v>
      </c>
      <c r="Y65" s="269">
        <v>239347</v>
      </c>
      <c r="Z65" s="269">
        <v>65349025.240000002</v>
      </c>
      <c r="AA65" s="269">
        <v>6093511.7000000002</v>
      </c>
      <c r="AB65" s="269">
        <v>660668</v>
      </c>
      <c r="AC65" s="269">
        <v>4313939</v>
      </c>
      <c r="AD65" s="269">
        <v>376059.5</v>
      </c>
      <c r="AE65" s="269">
        <v>856658.53</v>
      </c>
      <c r="AF65" s="269">
        <v>1561357.5</v>
      </c>
      <c r="AG65" s="269">
        <v>117379</v>
      </c>
      <c r="AH65" s="269">
        <v>663895</v>
      </c>
      <c r="AI65" s="269">
        <v>40428607.700000003</v>
      </c>
      <c r="AJ65" s="269">
        <v>184116</v>
      </c>
      <c r="AK65" s="269">
        <v>159876.43</v>
      </c>
      <c r="AL65" s="269">
        <v>177391</v>
      </c>
      <c r="AM65" s="269">
        <v>232728</v>
      </c>
      <c r="AN65" s="269">
        <v>347273.5</v>
      </c>
      <c r="AO65" s="269">
        <v>291090.5</v>
      </c>
      <c r="AP65" s="269">
        <v>181094</v>
      </c>
      <c r="AQ65" s="269">
        <v>581043</v>
      </c>
      <c r="AR65" s="269">
        <v>110052</v>
      </c>
      <c r="AS65" s="269">
        <v>494924.25</v>
      </c>
      <c r="AT65" s="269">
        <v>103541.5</v>
      </c>
      <c r="AU65" s="269">
        <v>13538887.18</v>
      </c>
      <c r="AV65" s="269">
        <v>83653.259999999995</v>
      </c>
      <c r="AW65" s="269">
        <v>228534.25</v>
      </c>
      <c r="AX65" s="269">
        <v>80136</v>
      </c>
      <c r="AY65" s="269">
        <v>364451.45</v>
      </c>
      <c r="AZ65" s="269">
        <v>62409</v>
      </c>
      <c r="BA65" s="269">
        <v>705210</v>
      </c>
      <c r="BB65" s="269">
        <v>50525513.5</v>
      </c>
      <c r="BC65" s="269">
        <v>210617</v>
      </c>
      <c r="BD65" s="269">
        <v>515771.5</v>
      </c>
      <c r="BE65" s="269">
        <v>1065666.5</v>
      </c>
      <c r="BF65" s="269">
        <v>338459.9</v>
      </c>
      <c r="BG65" s="269">
        <v>999632</v>
      </c>
      <c r="BH65" s="269">
        <v>4191416.5</v>
      </c>
      <c r="BI65" s="269">
        <v>1397407.5</v>
      </c>
      <c r="BJ65" s="269">
        <v>1531391</v>
      </c>
      <c r="BK65" s="269">
        <v>123183.75</v>
      </c>
      <c r="BL65" s="269">
        <v>72017</v>
      </c>
      <c r="BM65" s="269">
        <v>59225652.913999997</v>
      </c>
      <c r="BN65" s="269">
        <v>20056793.82</v>
      </c>
      <c r="BO65" s="269">
        <v>765227</v>
      </c>
      <c r="BP65" s="269">
        <v>322823</v>
      </c>
      <c r="BQ65" s="269">
        <v>310981</v>
      </c>
      <c r="BR65" s="269">
        <v>1720235</v>
      </c>
      <c r="BS65" s="269">
        <v>274898</v>
      </c>
      <c r="BT65" s="269">
        <v>23201825.530000001</v>
      </c>
      <c r="BU65" s="269">
        <v>262005</v>
      </c>
      <c r="BV65" s="269">
        <v>182650</v>
      </c>
      <c r="BW65" s="269">
        <v>417580.07</v>
      </c>
      <c r="BX65" s="269">
        <v>1616814.76</v>
      </c>
      <c r="BY65" s="269">
        <v>2427104</v>
      </c>
      <c r="BZ65" s="269">
        <v>183766.51</v>
      </c>
      <c r="CA65" s="269">
        <v>187916.65</v>
      </c>
      <c r="CB65" s="269">
        <v>31998.75</v>
      </c>
      <c r="CC65" s="270">
        <f t="shared" si="10"/>
        <v>421349205.60399991</v>
      </c>
      <c r="CD65" s="148"/>
      <c r="CE65" s="148"/>
      <c r="CF65" s="148"/>
      <c r="CG65" s="148"/>
      <c r="CH65" s="148"/>
      <c r="CI65" s="148"/>
    </row>
    <row r="66" spans="1:87" s="149" customFormat="1">
      <c r="A66" s="201" t="s">
        <v>1802</v>
      </c>
      <c r="B66" s="264" t="s">
        <v>16</v>
      </c>
      <c r="C66" s="265" t="s">
        <v>17</v>
      </c>
      <c r="D66" s="266">
        <v>41050</v>
      </c>
      <c r="E66" s="150" t="s">
        <v>507</v>
      </c>
      <c r="F66" s="267" t="s">
        <v>513</v>
      </c>
      <c r="G66" s="268" t="s">
        <v>514</v>
      </c>
      <c r="H66" s="269">
        <v>4941922.75</v>
      </c>
      <c r="I66" s="269">
        <v>83328</v>
      </c>
      <c r="J66" s="269">
        <v>482977</v>
      </c>
      <c r="K66" s="269">
        <v>58008</v>
      </c>
      <c r="L66" s="269">
        <v>16747</v>
      </c>
      <c r="M66" s="269">
        <v>69598.539999999994</v>
      </c>
      <c r="N66" s="269">
        <v>8406520.9000000004</v>
      </c>
      <c r="O66" s="269">
        <v>174467.25</v>
      </c>
      <c r="P66" s="269">
        <v>160008</v>
      </c>
      <c r="Q66" s="269">
        <v>12407409.949999999</v>
      </c>
      <c r="R66" s="269">
        <v>477051.7</v>
      </c>
      <c r="S66" s="269">
        <v>538538</v>
      </c>
      <c r="T66" s="269">
        <v>1963482.5</v>
      </c>
      <c r="U66" s="269">
        <v>309261</v>
      </c>
      <c r="V66" s="269">
        <v>382227</v>
      </c>
      <c r="W66" s="269">
        <v>213162.59</v>
      </c>
      <c r="X66" s="269">
        <v>116621.5</v>
      </c>
      <c r="Y66" s="269">
        <v>0</v>
      </c>
      <c r="Z66" s="269">
        <v>2535469.64</v>
      </c>
      <c r="AA66" s="269">
        <v>1752</v>
      </c>
      <c r="AB66" s="269">
        <v>0</v>
      </c>
      <c r="AC66" s="269">
        <v>0</v>
      </c>
      <c r="AD66" s="269">
        <v>607856</v>
      </c>
      <c r="AE66" s="269">
        <v>0</v>
      </c>
      <c r="AF66" s="269">
        <v>62653.25</v>
      </c>
      <c r="AG66" s="269">
        <v>209278.75</v>
      </c>
      <c r="AH66" s="269">
        <v>0</v>
      </c>
      <c r="AI66" s="269">
        <v>1451305.16</v>
      </c>
      <c r="AJ66" s="269">
        <v>20671</v>
      </c>
      <c r="AK66" s="269">
        <v>25596</v>
      </c>
      <c r="AL66" s="269">
        <v>11738</v>
      </c>
      <c r="AM66" s="269">
        <v>4819</v>
      </c>
      <c r="AN66" s="269">
        <v>885</v>
      </c>
      <c r="AO66" s="269">
        <v>2585</v>
      </c>
      <c r="AP66" s="269">
        <v>3706</v>
      </c>
      <c r="AQ66" s="269">
        <v>10509</v>
      </c>
      <c r="AR66" s="269">
        <v>56175.5</v>
      </c>
      <c r="AS66" s="269">
        <v>85404</v>
      </c>
      <c r="AT66" s="269">
        <v>40182.75</v>
      </c>
      <c r="AU66" s="269">
        <v>7354</v>
      </c>
      <c r="AV66" s="269">
        <v>36835</v>
      </c>
      <c r="AW66" s="269">
        <v>6587</v>
      </c>
      <c r="AX66" s="269">
        <v>0</v>
      </c>
      <c r="AY66" s="269">
        <v>0</v>
      </c>
      <c r="AZ66" s="269">
        <v>0</v>
      </c>
      <c r="BA66" s="269">
        <v>13910</v>
      </c>
      <c r="BB66" s="269">
        <v>1026712.25</v>
      </c>
      <c r="BC66" s="269">
        <v>0</v>
      </c>
      <c r="BD66" s="269">
        <v>34267</v>
      </c>
      <c r="BE66" s="269">
        <v>209679</v>
      </c>
      <c r="BF66" s="269">
        <v>266673</v>
      </c>
      <c r="BG66" s="269">
        <v>3742</v>
      </c>
      <c r="BH66" s="269">
        <v>242867</v>
      </c>
      <c r="BI66" s="269">
        <v>11076</v>
      </c>
      <c r="BJ66" s="269">
        <v>116506</v>
      </c>
      <c r="BK66" s="269">
        <v>23424</v>
      </c>
      <c r="BL66" s="269">
        <v>0</v>
      </c>
      <c r="BM66" s="269">
        <v>1516133.96</v>
      </c>
      <c r="BN66" s="269">
        <v>2463326.96</v>
      </c>
      <c r="BO66" s="269">
        <v>79099</v>
      </c>
      <c r="BP66" s="269">
        <v>0</v>
      </c>
      <c r="BQ66" s="269">
        <v>35518</v>
      </c>
      <c r="BR66" s="269">
        <v>36337</v>
      </c>
      <c r="BS66" s="269">
        <v>0</v>
      </c>
      <c r="BT66" s="269">
        <v>260096</v>
      </c>
      <c r="BU66" s="269">
        <v>24668</v>
      </c>
      <c r="BV66" s="269">
        <v>24548</v>
      </c>
      <c r="BW66" s="269">
        <v>32547.5</v>
      </c>
      <c r="BX66" s="269">
        <v>113755.26</v>
      </c>
      <c r="BY66" s="269">
        <v>0</v>
      </c>
      <c r="BZ66" s="269">
        <v>0</v>
      </c>
      <c r="CA66" s="269">
        <v>0</v>
      </c>
      <c r="CB66" s="269">
        <v>1875</v>
      </c>
      <c r="CC66" s="270">
        <f t="shared" si="10"/>
        <v>42519454.659999996</v>
      </c>
      <c r="CD66" s="148"/>
      <c r="CE66" s="148"/>
      <c r="CF66" s="148"/>
      <c r="CG66" s="148"/>
      <c r="CH66" s="148"/>
      <c r="CI66" s="148"/>
    </row>
    <row r="67" spans="1:87" s="149" customFormat="1">
      <c r="A67" s="201" t="s">
        <v>1803</v>
      </c>
      <c r="B67" s="264" t="s">
        <v>16</v>
      </c>
      <c r="C67" s="265" t="s">
        <v>17</v>
      </c>
      <c r="D67" s="266">
        <v>42050</v>
      </c>
      <c r="E67" s="150" t="s">
        <v>510</v>
      </c>
      <c r="F67" s="267" t="s">
        <v>515</v>
      </c>
      <c r="G67" s="268" t="s">
        <v>516</v>
      </c>
      <c r="H67" s="269">
        <v>2154193.25</v>
      </c>
      <c r="I67" s="269">
        <v>20654</v>
      </c>
      <c r="J67" s="269">
        <v>2805218.88</v>
      </c>
      <c r="K67" s="269">
        <v>12476</v>
      </c>
      <c r="L67" s="269">
        <v>14152</v>
      </c>
      <c r="M67" s="269">
        <v>0</v>
      </c>
      <c r="N67" s="269">
        <v>30082170</v>
      </c>
      <c r="O67" s="269">
        <v>67401</v>
      </c>
      <c r="P67" s="269">
        <v>1268</v>
      </c>
      <c r="Q67" s="269">
        <v>555706.49</v>
      </c>
      <c r="R67" s="269">
        <v>45317.5</v>
      </c>
      <c r="S67" s="269">
        <v>0</v>
      </c>
      <c r="T67" s="269">
        <v>32711</v>
      </c>
      <c r="U67" s="269">
        <v>345774.25</v>
      </c>
      <c r="V67" s="269">
        <v>0</v>
      </c>
      <c r="W67" s="269">
        <v>33691.5</v>
      </c>
      <c r="X67" s="269">
        <v>0</v>
      </c>
      <c r="Y67" s="269">
        <v>0</v>
      </c>
      <c r="Z67" s="269">
        <v>8791862</v>
      </c>
      <c r="AA67" s="269">
        <v>500</v>
      </c>
      <c r="AB67" s="269">
        <v>0</v>
      </c>
      <c r="AC67" s="269">
        <v>0</v>
      </c>
      <c r="AD67" s="269">
        <v>13392.5</v>
      </c>
      <c r="AE67" s="269">
        <v>0</v>
      </c>
      <c r="AF67" s="269">
        <v>0</v>
      </c>
      <c r="AG67" s="269">
        <v>28644</v>
      </c>
      <c r="AH67" s="269">
        <v>0</v>
      </c>
      <c r="AI67" s="269">
        <v>6416311.2999999998</v>
      </c>
      <c r="AJ67" s="269">
        <v>1559</v>
      </c>
      <c r="AK67" s="269">
        <v>49780</v>
      </c>
      <c r="AL67" s="269">
        <v>19809</v>
      </c>
      <c r="AM67" s="269">
        <v>10580</v>
      </c>
      <c r="AN67" s="269">
        <v>8699</v>
      </c>
      <c r="AO67" s="269">
        <v>26276</v>
      </c>
      <c r="AP67" s="269">
        <v>0</v>
      </c>
      <c r="AQ67" s="269">
        <v>0</v>
      </c>
      <c r="AR67" s="269">
        <v>20060</v>
      </c>
      <c r="AS67" s="269">
        <v>8690.5</v>
      </c>
      <c r="AT67" s="269">
        <v>45020.5</v>
      </c>
      <c r="AU67" s="269">
        <v>922159.35</v>
      </c>
      <c r="AV67" s="269">
        <v>0</v>
      </c>
      <c r="AW67" s="269">
        <v>0</v>
      </c>
      <c r="AX67" s="269">
        <v>0</v>
      </c>
      <c r="AY67" s="269">
        <v>4672</v>
      </c>
      <c r="AZ67" s="269">
        <v>6909</v>
      </c>
      <c r="BA67" s="269">
        <v>85562</v>
      </c>
      <c r="BB67" s="269">
        <v>3870384.25</v>
      </c>
      <c r="BC67" s="269">
        <v>0</v>
      </c>
      <c r="BD67" s="269">
        <v>26566</v>
      </c>
      <c r="BE67" s="269">
        <v>21977</v>
      </c>
      <c r="BF67" s="269">
        <v>199001</v>
      </c>
      <c r="BG67" s="269">
        <v>0</v>
      </c>
      <c r="BH67" s="269">
        <v>55693</v>
      </c>
      <c r="BI67" s="269">
        <v>0</v>
      </c>
      <c r="BJ67" s="269">
        <v>0</v>
      </c>
      <c r="BK67" s="269">
        <v>0</v>
      </c>
      <c r="BL67" s="269">
        <v>0</v>
      </c>
      <c r="BM67" s="269">
        <v>4334534.33</v>
      </c>
      <c r="BN67" s="269">
        <v>888831.02</v>
      </c>
      <c r="BO67" s="269">
        <v>143184</v>
      </c>
      <c r="BP67" s="269">
        <v>0</v>
      </c>
      <c r="BQ67" s="269">
        <v>8915</v>
      </c>
      <c r="BR67" s="269">
        <v>6187</v>
      </c>
      <c r="BS67" s="269">
        <v>0</v>
      </c>
      <c r="BT67" s="269">
        <v>1495495.25</v>
      </c>
      <c r="BU67" s="269">
        <v>11256</v>
      </c>
      <c r="BV67" s="269">
        <v>7307</v>
      </c>
      <c r="BW67" s="269">
        <v>51202.25</v>
      </c>
      <c r="BX67" s="269">
        <v>57769.5</v>
      </c>
      <c r="BY67" s="269">
        <v>182973</v>
      </c>
      <c r="BZ67" s="269">
        <v>7724</v>
      </c>
      <c r="CA67" s="269">
        <v>0</v>
      </c>
      <c r="CB67" s="269">
        <v>0</v>
      </c>
      <c r="CC67" s="270">
        <f t="shared" si="10"/>
        <v>64000219.620000005</v>
      </c>
      <c r="CD67" s="148"/>
      <c r="CE67" s="148"/>
      <c r="CF67" s="148"/>
      <c r="CG67" s="148"/>
      <c r="CH67" s="148"/>
      <c r="CI67" s="148"/>
    </row>
    <row r="68" spans="1:87" s="149" customFormat="1">
      <c r="A68" s="201" t="s">
        <v>1804</v>
      </c>
      <c r="B68" s="264" t="s">
        <v>16</v>
      </c>
      <c r="C68" s="265" t="s">
        <v>17</v>
      </c>
      <c r="D68" s="266">
        <v>43030</v>
      </c>
      <c r="E68" s="150" t="s">
        <v>517</v>
      </c>
      <c r="F68" s="267" t="s">
        <v>518</v>
      </c>
      <c r="G68" s="268" t="s">
        <v>519</v>
      </c>
      <c r="H68" s="269">
        <v>5481494.0499999998</v>
      </c>
      <c r="I68" s="269">
        <v>906409.25</v>
      </c>
      <c r="J68" s="269">
        <v>2162609.2599999998</v>
      </c>
      <c r="K68" s="269">
        <v>634343.59</v>
      </c>
      <c r="L68" s="269">
        <v>164702.18</v>
      </c>
      <c r="M68" s="269">
        <v>70125.17</v>
      </c>
      <c r="N68" s="269">
        <v>5245262.1399999997</v>
      </c>
      <c r="O68" s="269">
        <v>1165768.72</v>
      </c>
      <c r="P68" s="269">
        <v>691259</v>
      </c>
      <c r="Q68" s="269">
        <v>1294997.1499999999</v>
      </c>
      <c r="R68" s="269">
        <v>244753</v>
      </c>
      <c r="S68" s="269">
        <v>725774.67</v>
      </c>
      <c r="T68" s="269">
        <v>961805.68</v>
      </c>
      <c r="U68" s="269">
        <v>954634.38</v>
      </c>
      <c r="V68" s="269">
        <v>86592</v>
      </c>
      <c r="W68" s="269">
        <v>55206.13</v>
      </c>
      <c r="X68" s="269">
        <v>321152.5</v>
      </c>
      <c r="Y68" s="269">
        <v>330032.40000000002</v>
      </c>
      <c r="Z68" s="269">
        <v>8198532.2999999998</v>
      </c>
      <c r="AA68" s="269">
        <v>1587336.33</v>
      </c>
      <c r="AB68" s="269">
        <v>168849.09</v>
      </c>
      <c r="AC68" s="269">
        <v>1250152.9099999999</v>
      </c>
      <c r="AD68" s="269">
        <v>194520.78</v>
      </c>
      <c r="AE68" s="269">
        <v>260952.16</v>
      </c>
      <c r="AF68" s="269">
        <v>724367.75</v>
      </c>
      <c r="AG68" s="269">
        <v>79354</v>
      </c>
      <c r="AH68" s="269">
        <v>54136</v>
      </c>
      <c r="AI68" s="269">
        <v>2736777.2</v>
      </c>
      <c r="AJ68" s="269">
        <v>123261.77</v>
      </c>
      <c r="AK68" s="269">
        <v>207218</v>
      </c>
      <c r="AL68" s="269">
        <v>59372</v>
      </c>
      <c r="AM68" s="269">
        <v>47278</v>
      </c>
      <c r="AN68" s="269">
        <v>116674</v>
      </c>
      <c r="AO68" s="269">
        <v>210609.11</v>
      </c>
      <c r="AP68" s="269">
        <v>99113</v>
      </c>
      <c r="AQ68" s="269">
        <v>156143.93</v>
      </c>
      <c r="AR68" s="269">
        <v>129566</v>
      </c>
      <c r="AS68" s="269">
        <v>173936.5</v>
      </c>
      <c r="AT68" s="269">
        <v>51809.25</v>
      </c>
      <c r="AU68" s="269">
        <v>279574.68</v>
      </c>
      <c r="AV68" s="269">
        <v>82124</v>
      </c>
      <c r="AW68" s="269">
        <v>152968.66</v>
      </c>
      <c r="AX68" s="269">
        <v>135573</v>
      </c>
      <c r="AY68" s="269">
        <v>168630.86</v>
      </c>
      <c r="AZ68" s="269">
        <v>54021</v>
      </c>
      <c r="BA68" s="269">
        <v>164675</v>
      </c>
      <c r="BB68" s="269">
        <v>5846950.1699999999</v>
      </c>
      <c r="BC68" s="269">
        <v>152765.31</v>
      </c>
      <c r="BD68" s="269">
        <v>180995.5</v>
      </c>
      <c r="BE68" s="269">
        <v>151124</v>
      </c>
      <c r="BF68" s="269">
        <v>428867.56</v>
      </c>
      <c r="BG68" s="269">
        <v>263252</v>
      </c>
      <c r="BH68" s="269">
        <v>794828.25989999995</v>
      </c>
      <c r="BI68" s="269">
        <v>266431.78999999998</v>
      </c>
      <c r="BJ68" s="269">
        <v>498812.32</v>
      </c>
      <c r="BK68" s="269">
        <v>0</v>
      </c>
      <c r="BL68" s="269">
        <v>120310.28</v>
      </c>
      <c r="BM68" s="269">
        <v>3302363.6460000002</v>
      </c>
      <c r="BN68" s="269">
        <v>2028517.86</v>
      </c>
      <c r="BO68" s="269">
        <v>508461</v>
      </c>
      <c r="BP68" s="269">
        <v>180698.55</v>
      </c>
      <c r="BQ68" s="269">
        <v>475637</v>
      </c>
      <c r="BR68" s="269">
        <v>639683.43000000005</v>
      </c>
      <c r="BS68" s="269">
        <v>264894</v>
      </c>
      <c r="BT68" s="269">
        <v>2682966.98</v>
      </c>
      <c r="BU68" s="269">
        <v>103930.5</v>
      </c>
      <c r="BV68" s="269">
        <v>138577</v>
      </c>
      <c r="BW68" s="269">
        <v>162918</v>
      </c>
      <c r="BX68" s="269">
        <v>348456.79</v>
      </c>
      <c r="BY68" s="269">
        <v>273024.36</v>
      </c>
      <c r="BZ68" s="269">
        <v>100563.54</v>
      </c>
      <c r="CA68" s="269">
        <v>75441</v>
      </c>
      <c r="CB68" s="269">
        <v>64915.41</v>
      </c>
      <c r="CC68" s="270">
        <f t="shared" si="10"/>
        <v>59219834.805899993</v>
      </c>
      <c r="CD68" s="148"/>
      <c r="CE68" s="148"/>
      <c r="CF68" s="148"/>
      <c r="CG68" s="148"/>
      <c r="CH68" s="148"/>
      <c r="CI68" s="148"/>
    </row>
    <row r="69" spans="1:87" s="149" customFormat="1">
      <c r="A69" s="201" t="s">
        <v>1803</v>
      </c>
      <c r="B69" s="264" t="s">
        <v>16</v>
      </c>
      <c r="C69" s="265" t="s">
        <v>17</v>
      </c>
      <c r="D69" s="266">
        <v>42050</v>
      </c>
      <c r="E69" s="150" t="s">
        <v>510</v>
      </c>
      <c r="F69" s="267" t="s">
        <v>520</v>
      </c>
      <c r="G69" s="268" t="s">
        <v>521</v>
      </c>
      <c r="H69" s="269">
        <v>436988.75</v>
      </c>
      <c r="I69" s="269">
        <v>629394.5</v>
      </c>
      <c r="J69" s="269">
        <v>8714</v>
      </c>
      <c r="K69" s="269">
        <v>0</v>
      </c>
      <c r="L69" s="269">
        <v>18359</v>
      </c>
      <c r="M69" s="269">
        <v>5943.51</v>
      </c>
      <c r="N69" s="269">
        <v>7865331</v>
      </c>
      <c r="O69" s="269">
        <v>989285</v>
      </c>
      <c r="P69" s="269">
        <v>158878</v>
      </c>
      <c r="Q69" s="269">
        <v>367219.5</v>
      </c>
      <c r="R69" s="269">
        <v>93164</v>
      </c>
      <c r="S69" s="269">
        <v>1159953</v>
      </c>
      <c r="T69" s="269">
        <v>1486054</v>
      </c>
      <c r="U69" s="269">
        <v>1027975.5</v>
      </c>
      <c r="V69" s="269">
        <v>42543</v>
      </c>
      <c r="W69" s="269">
        <v>68193.5</v>
      </c>
      <c r="X69" s="269">
        <v>196649</v>
      </c>
      <c r="Y69" s="269">
        <v>89318</v>
      </c>
      <c r="Z69" s="269">
        <v>7195524.2000000002</v>
      </c>
      <c r="AA69" s="269">
        <v>796923.75</v>
      </c>
      <c r="AB69" s="269">
        <v>318868.84000000003</v>
      </c>
      <c r="AC69" s="269">
        <v>889764.25</v>
      </c>
      <c r="AD69" s="269">
        <v>9114.5</v>
      </c>
      <c r="AE69" s="269">
        <v>46439.5</v>
      </c>
      <c r="AF69" s="269">
        <v>760326.75</v>
      </c>
      <c r="AG69" s="269">
        <v>32899</v>
      </c>
      <c r="AH69" s="269">
        <v>200355</v>
      </c>
      <c r="AI69" s="269">
        <v>2506034.5</v>
      </c>
      <c r="AJ69" s="269">
        <v>33338</v>
      </c>
      <c r="AK69" s="269">
        <v>0</v>
      </c>
      <c r="AL69" s="269">
        <v>0</v>
      </c>
      <c r="AM69" s="269">
        <v>0</v>
      </c>
      <c r="AN69" s="269">
        <v>59472</v>
      </c>
      <c r="AO69" s="269">
        <v>0</v>
      </c>
      <c r="AP69" s="269">
        <v>25766</v>
      </c>
      <c r="AQ69" s="269">
        <v>98546</v>
      </c>
      <c r="AR69" s="269">
        <v>19002</v>
      </c>
      <c r="AS69" s="269">
        <v>105158.75</v>
      </c>
      <c r="AT69" s="269">
        <v>0</v>
      </c>
      <c r="AU69" s="269">
        <v>1106421.72</v>
      </c>
      <c r="AV69" s="269">
        <v>10107</v>
      </c>
      <c r="AW69" s="269">
        <v>73508</v>
      </c>
      <c r="AX69" s="269">
        <v>39822</v>
      </c>
      <c r="AY69" s="269">
        <v>33807</v>
      </c>
      <c r="AZ69" s="269">
        <v>250</v>
      </c>
      <c r="BA69" s="269">
        <v>0</v>
      </c>
      <c r="BB69" s="269">
        <v>1080963.5</v>
      </c>
      <c r="BC69" s="269">
        <v>59822</v>
      </c>
      <c r="BD69" s="269">
        <v>0</v>
      </c>
      <c r="BE69" s="269">
        <v>4948</v>
      </c>
      <c r="BF69" s="269">
        <v>0</v>
      </c>
      <c r="BG69" s="269">
        <v>237201</v>
      </c>
      <c r="BH69" s="269">
        <v>535699</v>
      </c>
      <c r="BI69" s="269">
        <v>484056.5</v>
      </c>
      <c r="BJ69" s="269">
        <v>676528</v>
      </c>
      <c r="BK69" s="269">
        <v>0</v>
      </c>
      <c r="BL69" s="269">
        <v>8779</v>
      </c>
      <c r="BM69" s="269">
        <v>2510151.6120000002</v>
      </c>
      <c r="BN69" s="269">
        <v>0</v>
      </c>
      <c r="BO69" s="269">
        <v>0</v>
      </c>
      <c r="BP69" s="269">
        <v>47787</v>
      </c>
      <c r="BQ69" s="269">
        <v>0</v>
      </c>
      <c r="BR69" s="269">
        <v>0</v>
      </c>
      <c r="BS69" s="269">
        <v>0</v>
      </c>
      <c r="BT69" s="269">
        <v>3547830</v>
      </c>
      <c r="BU69" s="269">
        <v>66013.5</v>
      </c>
      <c r="BV69" s="269">
        <v>0</v>
      </c>
      <c r="BW69" s="269">
        <v>46414.64</v>
      </c>
      <c r="BX69" s="269">
        <v>235137.63</v>
      </c>
      <c r="BY69" s="269">
        <v>582992.46</v>
      </c>
      <c r="BZ69" s="269">
        <v>94223</v>
      </c>
      <c r="CA69" s="269">
        <v>0</v>
      </c>
      <c r="CB69" s="269">
        <v>65961.320000000007</v>
      </c>
      <c r="CC69" s="270">
        <f t="shared" si="10"/>
        <v>39289920.182000004</v>
      </c>
      <c r="CD69" s="148"/>
      <c r="CE69" s="148"/>
      <c r="CF69" s="148"/>
      <c r="CG69" s="148"/>
      <c r="CH69" s="148"/>
      <c r="CI69" s="148"/>
    </row>
    <row r="70" spans="1:87" s="149" customFormat="1">
      <c r="A70" s="201" t="s">
        <v>1802</v>
      </c>
      <c r="B70" s="264" t="s">
        <v>16</v>
      </c>
      <c r="C70" s="265" t="s">
        <v>17</v>
      </c>
      <c r="D70" s="266">
        <v>41050</v>
      </c>
      <c r="E70" s="150" t="s">
        <v>507</v>
      </c>
      <c r="F70" s="267" t="s">
        <v>522</v>
      </c>
      <c r="G70" s="268" t="s">
        <v>523</v>
      </c>
      <c r="H70" s="269">
        <v>335039</v>
      </c>
      <c r="I70" s="269">
        <v>0</v>
      </c>
      <c r="J70" s="269">
        <v>982070</v>
      </c>
      <c r="K70" s="269">
        <v>65350</v>
      </c>
      <c r="L70" s="269">
        <v>44129</v>
      </c>
      <c r="M70" s="269">
        <v>0</v>
      </c>
      <c r="N70" s="269">
        <v>1284091.25</v>
      </c>
      <c r="O70" s="269">
        <v>81980.5</v>
      </c>
      <c r="P70" s="269">
        <v>0</v>
      </c>
      <c r="Q70" s="269">
        <v>1481222</v>
      </c>
      <c r="R70" s="269">
        <v>15528</v>
      </c>
      <c r="S70" s="269">
        <v>421436</v>
      </c>
      <c r="T70" s="269">
        <v>560435</v>
      </c>
      <c r="U70" s="269">
        <v>245500</v>
      </c>
      <c r="V70" s="269">
        <v>0</v>
      </c>
      <c r="W70" s="269">
        <v>0</v>
      </c>
      <c r="X70" s="269">
        <v>0</v>
      </c>
      <c r="Y70" s="269">
        <v>0</v>
      </c>
      <c r="Z70" s="269">
        <v>50082.75</v>
      </c>
      <c r="AA70" s="269">
        <v>287995</v>
      </c>
      <c r="AB70" s="269">
        <v>0</v>
      </c>
      <c r="AC70" s="269">
        <v>144864.5</v>
      </c>
      <c r="AD70" s="269">
        <v>977799.5</v>
      </c>
      <c r="AE70" s="269">
        <v>16484.5</v>
      </c>
      <c r="AF70" s="269">
        <v>2398048.41</v>
      </c>
      <c r="AG70" s="269">
        <v>0</v>
      </c>
      <c r="AH70" s="269">
        <v>87009</v>
      </c>
      <c r="AI70" s="269">
        <v>3238550</v>
      </c>
      <c r="AJ70" s="269">
        <v>0</v>
      </c>
      <c r="AK70" s="269">
        <v>0</v>
      </c>
      <c r="AL70" s="269">
        <v>0</v>
      </c>
      <c r="AM70" s="269">
        <v>0</v>
      </c>
      <c r="AN70" s="269">
        <v>3906</v>
      </c>
      <c r="AO70" s="269">
        <v>0</v>
      </c>
      <c r="AP70" s="269">
        <v>0</v>
      </c>
      <c r="AQ70" s="269">
        <v>0</v>
      </c>
      <c r="AR70" s="269">
        <v>20509</v>
      </c>
      <c r="AS70" s="269">
        <v>0</v>
      </c>
      <c r="AT70" s="269">
        <v>0</v>
      </c>
      <c r="AU70" s="269">
        <v>2646119</v>
      </c>
      <c r="AV70" s="269">
        <v>6600</v>
      </c>
      <c r="AW70" s="269">
        <v>25900</v>
      </c>
      <c r="AX70" s="269">
        <v>10009</v>
      </c>
      <c r="AY70" s="269">
        <v>32444</v>
      </c>
      <c r="AZ70" s="269">
        <v>0</v>
      </c>
      <c r="BA70" s="269">
        <v>9653</v>
      </c>
      <c r="BB70" s="269">
        <v>1397024.5</v>
      </c>
      <c r="BC70" s="269">
        <v>0</v>
      </c>
      <c r="BD70" s="269">
        <v>1349882.25</v>
      </c>
      <c r="BE70" s="269">
        <v>298</v>
      </c>
      <c r="BF70" s="269">
        <v>378940</v>
      </c>
      <c r="BG70" s="269">
        <v>1666819</v>
      </c>
      <c r="BH70" s="269">
        <v>361893</v>
      </c>
      <c r="BI70" s="269">
        <v>0</v>
      </c>
      <c r="BJ70" s="269">
        <v>0</v>
      </c>
      <c r="BK70" s="269">
        <v>0</v>
      </c>
      <c r="BL70" s="269">
        <v>0</v>
      </c>
      <c r="BM70" s="269">
        <v>4651604</v>
      </c>
      <c r="BN70" s="269">
        <v>577703</v>
      </c>
      <c r="BO70" s="269">
        <v>0</v>
      </c>
      <c r="BP70" s="269">
        <v>0</v>
      </c>
      <c r="BQ70" s="269">
        <v>0</v>
      </c>
      <c r="BR70" s="269">
        <v>69278</v>
      </c>
      <c r="BS70" s="269">
        <v>20874</v>
      </c>
      <c r="BT70" s="269">
        <v>5494643</v>
      </c>
      <c r="BU70" s="269">
        <v>9018.5</v>
      </c>
      <c r="BV70" s="269">
        <v>65229</v>
      </c>
      <c r="BW70" s="269">
        <v>46994.1</v>
      </c>
      <c r="BX70" s="269">
        <v>0</v>
      </c>
      <c r="BY70" s="269">
        <v>1748533.5</v>
      </c>
      <c r="BZ70" s="269">
        <v>6119</v>
      </c>
      <c r="CA70" s="269">
        <v>50053.5</v>
      </c>
      <c r="CB70" s="269">
        <v>0</v>
      </c>
      <c r="CC70" s="270">
        <f t="shared" si="10"/>
        <v>33367660.760000002</v>
      </c>
      <c r="CD70" s="148"/>
      <c r="CE70" s="148"/>
      <c r="CF70" s="148"/>
      <c r="CG70" s="148"/>
      <c r="CH70" s="148"/>
      <c r="CI70" s="148"/>
    </row>
    <row r="71" spans="1:87" s="149" customFormat="1">
      <c r="A71" s="201" t="s">
        <v>1803</v>
      </c>
      <c r="B71" s="264" t="s">
        <v>16</v>
      </c>
      <c r="C71" s="265" t="s">
        <v>17</v>
      </c>
      <c r="D71" s="266">
        <v>42050</v>
      </c>
      <c r="E71" s="150" t="s">
        <v>510</v>
      </c>
      <c r="F71" s="267" t="s">
        <v>524</v>
      </c>
      <c r="G71" s="268" t="s">
        <v>525</v>
      </c>
      <c r="H71" s="269">
        <v>3819880.36</v>
      </c>
      <c r="I71" s="269">
        <v>297713.07</v>
      </c>
      <c r="J71" s="269">
        <v>1894756.04</v>
      </c>
      <c r="K71" s="269">
        <v>0</v>
      </c>
      <c r="L71" s="269">
        <v>31261</v>
      </c>
      <c r="M71" s="269">
        <v>0</v>
      </c>
      <c r="N71" s="269">
        <v>2950825.25</v>
      </c>
      <c r="O71" s="269">
        <v>0</v>
      </c>
      <c r="P71" s="269">
        <v>0</v>
      </c>
      <c r="Q71" s="269">
        <v>398586.88</v>
      </c>
      <c r="R71" s="269">
        <v>0</v>
      </c>
      <c r="S71" s="269">
        <v>0</v>
      </c>
      <c r="T71" s="269">
        <v>0</v>
      </c>
      <c r="U71" s="269">
        <v>0</v>
      </c>
      <c r="V71" s="269">
        <v>0</v>
      </c>
      <c r="W71" s="269">
        <v>0</v>
      </c>
      <c r="X71" s="269">
        <v>0</v>
      </c>
      <c r="Y71" s="269">
        <v>0</v>
      </c>
      <c r="Z71" s="269">
        <v>20160243.77</v>
      </c>
      <c r="AA71" s="269">
        <v>54217</v>
      </c>
      <c r="AB71" s="269">
        <v>0</v>
      </c>
      <c r="AC71" s="269">
        <v>0</v>
      </c>
      <c r="AD71" s="269">
        <v>0</v>
      </c>
      <c r="AE71" s="269">
        <v>0</v>
      </c>
      <c r="AF71" s="269">
        <v>0</v>
      </c>
      <c r="AG71" s="269">
        <v>0</v>
      </c>
      <c r="AH71" s="269">
        <v>0</v>
      </c>
      <c r="AI71" s="269">
        <v>24094335.359999999</v>
      </c>
      <c r="AJ71" s="269">
        <v>0</v>
      </c>
      <c r="AK71" s="269">
        <v>0</v>
      </c>
      <c r="AL71" s="269">
        <v>0</v>
      </c>
      <c r="AM71" s="269">
        <v>0</v>
      </c>
      <c r="AN71" s="269">
        <v>0</v>
      </c>
      <c r="AO71" s="269">
        <v>0</v>
      </c>
      <c r="AP71" s="269">
        <v>0</v>
      </c>
      <c r="AQ71" s="269">
        <v>0</v>
      </c>
      <c r="AR71" s="269">
        <v>0</v>
      </c>
      <c r="AS71" s="269">
        <v>0</v>
      </c>
      <c r="AT71" s="269">
        <v>0</v>
      </c>
      <c r="AU71" s="269">
        <v>1754389</v>
      </c>
      <c r="AV71" s="269">
        <v>0</v>
      </c>
      <c r="AW71" s="269">
        <v>0</v>
      </c>
      <c r="AX71" s="269">
        <v>19988</v>
      </c>
      <c r="AY71" s="269">
        <v>1250</v>
      </c>
      <c r="AZ71" s="269">
        <v>0</v>
      </c>
      <c r="BA71" s="269">
        <v>63053</v>
      </c>
      <c r="BB71" s="269">
        <v>42508637.329999998</v>
      </c>
      <c r="BC71" s="269">
        <v>0</v>
      </c>
      <c r="BD71" s="269">
        <v>0</v>
      </c>
      <c r="BE71" s="269">
        <v>40559</v>
      </c>
      <c r="BF71" s="269">
        <v>628133.4</v>
      </c>
      <c r="BG71" s="269">
        <v>0</v>
      </c>
      <c r="BH71" s="269">
        <v>0</v>
      </c>
      <c r="BI71" s="269">
        <v>0</v>
      </c>
      <c r="BJ71" s="269">
        <v>0</v>
      </c>
      <c r="BK71" s="269">
        <v>0</v>
      </c>
      <c r="BL71" s="269">
        <v>0</v>
      </c>
      <c r="BM71" s="269">
        <v>98700</v>
      </c>
      <c r="BN71" s="269">
        <v>4562876</v>
      </c>
      <c r="BO71" s="269">
        <v>0</v>
      </c>
      <c r="BP71" s="269">
        <v>0</v>
      </c>
      <c r="BQ71" s="269">
        <v>0</v>
      </c>
      <c r="BR71" s="269">
        <v>7416</v>
      </c>
      <c r="BS71" s="269">
        <v>25590</v>
      </c>
      <c r="BT71" s="269">
        <v>3930021.12</v>
      </c>
      <c r="BU71" s="269">
        <v>0</v>
      </c>
      <c r="BV71" s="269">
        <v>163286</v>
      </c>
      <c r="BW71" s="269">
        <v>26120.5</v>
      </c>
      <c r="BX71" s="269">
        <v>0</v>
      </c>
      <c r="BY71" s="269">
        <v>0</v>
      </c>
      <c r="BZ71" s="269">
        <v>0</v>
      </c>
      <c r="CA71" s="269">
        <v>59321</v>
      </c>
      <c r="CB71" s="269">
        <v>0</v>
      </c>
      <c r="CC71" s="270">
        <f t="shared" si="10"/>
        <v>107591159.08000001</v>
      </c>
      <c r="CD71" s="148"/>
      <c r="CE71" s="148"/>
      <c r="CF71" s="148"/>
      <c r="CG71" s="148"/>
      <c r="CH71" s="148"/>
      <c r="CI71" s="148"/>
    </row>
    <row r="72" spans="1:87" s="149" customFormat="1" ht="25.5" customHeight="1">
      <c r="A72" s="201" t="s">
        <v>1804</v>
      </c>
      <c r="B72" s="264" t="s">
        <v>16</v>
      </c>
      <c r="C72" s="265" t="s">
        <v>17</v>
      </c>
      <c r="D72" s="266">
        <v>44040</v>
      </c>
      <c r="E72" s="150" t="s">
        <v>504</v>
      </c>
      <c r="F72" s="267" t="s">
        <v>526</v>
      </c>
      <c r="G72" s="268" t="s">
        <v>527</v>
      </c>
      <c r="H72" s="269">
        <v>-6751502.5</v>
      </c>
      <c r="I72" s="269">
        <v>0</v>
      </c>
      <c r="J72" s="269">
        <v>-130</v>
      </c>
      <c r="K72" s="269">
        <v>0</v>
      </c>
      <c r="L72" s="269">
        <v>0</v>
      </c>
      <c r="M72" s="269">
        <v>0</v>
      </c>
      <c r="N72" s="269">
        <v>-52404214.770000003</v>
      </c>
      <c r="O72" s="269">
        <v>-3337650.93</v>
      </c>
      <c r="P72" s="269">
        <v>-97018.84</v>
      </c>
      <c r="Q72" s="269">
        <v>-4169042.21</v>
      </c>
      <c r="R72" s="269">
        <v>-54420.29</v>
      </c>
      <c r="S72" s="269">
        <v>-2390982.52</v>
      </c>
      <c r="T72" s="269">
        <v>-3902078.68</v>
      </c>
      <c r="U72" s="269">
        <v>-687146.3</v>
      </c>
      <c r="V72" s="269">
        <v>0</v>
      </c>
      <c r="W72" s="269">
        <v>0</v>
      </c>
      <c r="X72" s="269">
        <v>-593605.62</v>
      </c>
      <c r="Y72" s="269">
        <v>-299666.87</v>
      </c>
      <c r="Z72" s="269">
        <v>-612053.5</v>
      </c>
      <c r="AA72" s="269">
        <v>238883.84</v>
      </c>
      <c r="AB72" s="269">
        <v>-274373.39</v>
      </c>
      <c r="AC72" s="269">
        <v>-1008232.28</v>
      </c>
      <c r="AD72" s="269">
        <v>-651045.36</v>
      </c>
      <c r="AE72" s="269">
        <v>-570991.28</v>
      </c>
      <c r="AF72" s="269">
        <v>-2366216.31</v>
      </c>
      <c r="AG72" s="269">
        <v>0</v>
      </c>
      <c r="AH72" s="269">
        <v>-593758.02</v>
      </c>
      <c r="AI72" s="269">
        <v>-18313036.800000001</v>
      </c>
      <c r="AJ72" s="269">
        <v>-71095.649999999994</v>
      </c>
      <c r="AK72" s="269">
        <v>-980413.76</v>
      </c>
      <c r="AL72" s="269">
        <v>-535184.93000000005</v>
      </c>
      <c r="AM72" s="269">
        <v>-641273.86</v>
      </c>
      <c r="AN72" s="269">
        <v>-762416.49</v>
      </c>
      <c r="AO72" s="269">
        <v>-644063.47</v>
      </c>
      <c r="AP72" s="269">
        <v>-567075.88</v>
      </c>
      <c r="AQ72" s="269">
        <v>-996862.3</v>
      </c>
      <c r="AR72" s="269">
        <v>-433336.39</v>
      </c>
      <c r="AS72" s="269">
        <v>-861977.03</v>
      </c>
      <c r="AT72" s="269">
        <v>-320770.3</v>
      </c>
      <c r="AU72" s="269">
        <v>-6848353.8700000001</v>
      </c>
      <c r="AV72" s="269">
        <v>0</v>
      </c>
      <c r="AW72" s="269">
        <v>-284500.37</v>
      </c>
      <c r="AX72" s="269">
        <v>-329235.49</v>
      </c>
      <c r="AY72" s="269">
        <v>-634098.31000000006</v>
      </c>
      <c r="AZ72" s="269">
        <v>-50606.61</v>
      </c>
      <c r="BA72" s="269">
        <v>-630673.69999999995</v>
      </c>
      <c r="BB72" s="269">
        <v>-52743379.490000002</v>
      </c>
      <c r="BC72" s="269">
        <v>-938743.43</v>
      </c>
      <c r="BD72" s="269">
        <v>-1220232.22</v>
      </c>
      <c r="BE72" s="269">
        <v>0</v>
      </c>
      <c r="BF72" s="269">
        <v>-531471.22</v>
      </c>
      <c r="BG72" s="269">
        <v>0</v>
      </c>
      <c r="BH72" s="269">
        <v>-2369184.2799999998</v>
      </c>
      <c r="BI72" s="269">
        <v>0</v>
      </c>
      <c r="BJ72" s="269">
        <v>-836856.51</v>
      </c>
      <c r="BK72" s="269">
        <v>0</v>
      </c>
      <c r="BL72" s="269">
        <v>0</v>
      </c>
      <c r="BM72" s="269">
        <v>-35322388.549999997</v>
      </c>
      <c r="BN72" s="269">
        <v>-9000000</v>
      </c>
      <c r="BO72" s="269">
        <v>-26722.17</v>
      </c>
      <c r="BP72" s="269">
        <v>-516737.22</v>
      </c>
      <c r="BQ72" s="269">
        <v>-440149.92</v>
      </c>
      <c r="BR72" s="269">
        <v>-1965912.97</v>
      </c>
      <c r="BS72" s="269">
        <v>-11382.55</v>
      </c>
      <c r="BT72" s="269">
        <v>-23124070.25</v>
      </c>
      <c r="BU72" s="269">
        <v>0</v>
      </c>
      <c r="BV72" s="269">
        <v>-122433.27</v>
      </c>
      <c r="BW72" s="269">
        <v>0</v>
      </c>
      <c r="BX72" s="269">
        <v>-628476.56999999995</v>
      </c>
      <c r="BY72" s="269">
        <v>-292326.65000000002</v>
      </c>
      <c r="BZ72" s="269">
        <v>-143647.35999999999</v>
      </c>
      <c r="CA72" s="269">
        <v>0</v>
      </c>
      <c r="CB72" s="269">
        <v>0</v>
      </c>
      <c r="CC72" s="270">
        <f t="shared" si="10"/>
        <v>-244664335.67000002</v>
      </c>
      <c r="CD72" s="148"/>
      <c r="CE72" s="148"/>
      <c r="CF72" s="148"/>
      <c r="CG72" s="148"/>
      <c r="CH72" s="148"/>
      <c r="CI72" s="148"/>
    </row>
    <row r="73" spans="1:87" s="149" customFormat="1" ht="25.5" customHeight="1">
      <c r="A73" s="201" t="s">
        <v>1804</v>
      </c>
      <c r="B73" s="264" t="s">
        <v>16</v>
      </c>
      <c r="C73" s="265" t="s">
        <v>17</v>
      </c>
      <c r="D73" s="266">
        <v>44040</v>
      </c>
      <c r="E73" s="150" t="s">
        <v>504</v>
      </c>
      <c r="F73" s="267" t="s">
        <v>528</v>
      </c>
      <c r="G73" s="268" t="s">
        <v>529</v>
      </c>
      <c r="H73" s="269">
        <v>-2098846.6</v>
      </c>
      <c r="I73" s="269">
        <v>0</v>
      </c>
      <c r="J73" s="269">
        <v>-485386.42</v>
      </c>
      <c r="K73" s="269">
        <v>0</v>
      </c>
      <c r="L73" s="269">
        <v>0</v>
      </c>
      <c r="M73" s="269">
        <v>0</v>
      </c>
      <c r="N73" s="269">
        <v>-17545319.899999999</v>
      </c>
      <c r="O73" s="269">
        <v>0</v>
      </c>
      <c r="P73" s="269">
        <v>-7588.3</v>
      </c>
      <c r="Q73" s="269">
        <v>-343843.5</v>
      </c>
      <c r="R73" s="269">
        <v>0</v>
      </c>
      <c r="S73" s="269">
        <v>0</v>
      </c>
      <c r="T73" s="269">
        <v>-22239.67</v>
      </c>
      <c r="U73" s="269">
        <v>0</v>
      </c>
      <c r="V73" s="269">
        <v>0</v>
      </c>
      <c r="W73" s="269">
        <v>0</v>
      </c>
      <c r="X73" s="269">
        <v>258856.37</v>
      </c>
      <c r="Y73" s="269">
        <v>0</v>
      </c>
      <c r="Z73" s="269">
        <v>0</v>
      </c>
      <c r="AA73" s="269">
        <v>-169045.52</v>
      </c>
      <c r="AB73" s="269">
        <v>-94003.69</v>
      </c>
      <c r="AC73" s="269">
        <v>-975360.2</v>
      </c>
      <c r="AD73" s="269">
        <v>-57130.74</v>
      </c>
      <c r="AE73" s="269">
        <v>-228791.28</v>
      </c>
      <c r="AF73" s="269">
        <v>-584054.13</v>
      </c>
      <c r="AG73" s="269">
        <v>0</v>
      </c>
      <c r="AH73" s="269">
        <v>-97863.01</v>
      </c>
      <c r="AI73" s="269">
        <v>-24085548.25</v>
      </c>
      <c r="AJ73" s="269">
        <v>0</v>
      </c>
      <c r="AK73" s="269">
        <v>-68948.66</v>
      </c>
      <c r="AL73" s="269">
        <v>-52713.1</v>
      </c>
      <c r="AM73" s="269">
        <v>-11715.32</v>
      </c>
      <c r="AN73" s="269">
        <v>0</v>
      </c>
      <c r="AO73" s="269">
        <v>-94711.03</v>
      </c>
      <c r="AP73" s="269">
        <v>-52744.01</v>
      </c>
      <c r="AQ73" s="269">
        <v>-117359.41</v>
      </c>
      <c r="AR73" s="269">
        <v>-54308.89</v>
      </c>
      <c r="AS73" s="269">
        <v>-105622.98</v>
      </c>
      <c r="AT73" s="269">
        <v>1916.16</v>
      </c>
      <c r="AU73" s="269">
        <v>-8476793.7699999996</v>
      </c>
      <c r="AV73" s="269">
        <v>-29974.68</v>
      </c>
      <c r="AW73" s="269">
        <v>-55590.84</v>
      </c>
      <c r="AX73" s="269">
        <v>-17913.95</v>
      </c>
      <c r="AY73" s="269">
        <v>-349722.94</v>
      </c>
      <c r="AZ73" s="269">
        <v>-15578.79</v>
      </c>
      <c r="BA73" s="269">
        <v>-226817.72</v>
      </c>
      <c r="BB73" s="269">
        <v>-28111465.34</v>
      </c>
      <c r="BC73" s="269">
        <v>-278359.58</v>
      </c>
      <c r="BD73" s="269">
        <v>-7843.79</v>
      </c>
      <c r="BE73" s="269">
        <v>0</v>
      </c>
      <c r="BF73" s="269">
        <v>-173520.78</v>
      </c>
      <c r="BG73" s="269">
        <v>0</v>
      </c>
      <c r="BH73" s="269">
        <v>-1405746.2</v>
      </c>
      <c r="BI73" s="269">
        <v>-549747.88</v>
      </c>
      <c r="BJ73" s="269">
        <v>-211542.47</v>
      </c>
      <c r="BK73" s="269">
        <v>0</v>
      </c>
      <c r="BL73" s="269">
        <v>0</v>
      </c>
      <c r="BM73" s="269">
        <v>-38814801.229999997</v>
      </c>
      <c r="BN73" s="269">
        <v>-8100000</v>
      </c>
      <c r="BO73" s="269">
        <v>86806.78</v>
      </c>
      <c r="BP73" s="269">
        <v>-84023.05</v>
      </c>
      <c r="BQ73" s="269">
        <v>-5564.2</v>
      </c>
      <c r="BR73" s="269">
        <v>-174579.71</v>
      </c>
      <c r="BS73" s="269">
        <v>0</v>
      </c>
      <c r="BT73" s="269">
        <v>-17576791.550000001</v>
      </c>
      <c r="BU73" s="269">
        <v>0</v>
      </c>
      <c r="BV73" s="269">
        <v>-16539.07</v>
      </c>
      <c r="BW73" s="269">
        <v>0</v>
      </c>
      <c r="BX73" s="269">
        <v>-159928.66</v>
      </c>
      <c r="BY73" s="269">
        <v>-544038.66</v>
      </c>
      <c r="BZ73" s="269">
        <v>0</v>
      </c>
      <c r="CA73" s="269">
        <v>0</v>
      </c>
      <c r="CB73" s="269">
        <v>0</v>
      </c>
      <c r="CC73" s="270">
        <f t="shared" si="10"/>
        <v>-152392450.15999997</v>
      </c>
      <c r="CD73" s="148"/>
      <c r="CE73" s="148"/>
      <c r="CF73" s="148"/>
      <c r="CG73" s="148"/>
      <c r="CH73" s="148"/>
      <c r="CI73" s="148"/>
    </row>
    <row r="74" spans="1:87" s="149" customFormat="1" ht="25.5" customHeight="1">
      <c r="A74" s="201" t="s">
        <v>1804</v>
      </c>
      <c r="B74" s="264" t="s">
        <v>16</v>
      </c>
      <c r="C74" s="265" t="s">
        <v>17</v>
      </c>
      <c r="D74" s="266">
        <v>44040</v>
      </c>
      <c r="E74" s="150" t="s">
        <v>504</v>
      </c>
      <c r="F74" s="267" t="s">
        <v>530</v>
      </c>
      <c r="G74" s="268" t="s">
        <v>531</v>
      </c>
      <c r="H74" s="269">
        <v>-14867.95</v>
      </c>
      <c r="I74" s="269">
        <v>0</v>
      </c>
      <c r="J74" s="269">
        <v>-16230</v>
      </c>
      <c r="K74" s="269">
        <v>-134587.26</v>
      </c>
      <c r="L74" s="269">
        <v>-20799.8</v>
      </c>
      <c r="M74" s="269">
        <v>-215</v>
      </c>
      <c r="N74" s="269">
        <v>0</v>
      </c>
      <c r="O74" s="269">
        <v>0</v>
      </c>
      <c r="P74" s="269">
        <v>0</v>
      </c>
      <c r="Q74" s="269">
        <v>0</v>
      </c>
      <c r="R74" s="269">
        <v>-5672.5</v>
      </c>
      <c r="S74" s="269">
        <v>0</v>
      </c>
      <c r="T74" s="269">
        <v>0</v>
      </c>
      <c r="U74" s="269">
        <v>-3825.81</v>
      </c>
      <c r="V74" s="269">
        <v>0</v>
      </c>
      <c r="W74" s="269">
        <v>0</v>
      </c>
      <c r="X74" s="269">
        <v>0</v>
      </c>
      <c r="Y74" s="269">
        <v>0</v>
      </c>
      <c r="Z74" s="269">
        <v>0</v>
      </c>
      <c r="AA74" s="269">
        <v>-3506.03</v>
      </c>
      <c r="AB74" s="269">
        <v>0</v>
      </c>
      <c r="AC74" s="269">
        <v>-476364.65</v>
      </c>
      <c r="AD74" s="269">
        <v>0</v>
      </c>
      <c r="AE74" s="269">
        <v>-603</v>
      </c>
      <c r="AF74" s="269">
        <v>0</v>
      </c>
      <c r="AG74" s="269">
        <v>0</v>
      </c>
      <c r="AH74" s="269">
        <v>0</v>
      </c>
      <c r="AI74" s="269">
        <v>0</v>
      </c>
      <c r="AJ74" s="269">
        <v>-260090.3</v>
      </c>
      <c r="AK74" s="269">
        <v>0</v>
      </c>
      <c r="AL74" s="269">
        <v>-110401.15</v>
      </c>
      <c r="AM74" s="269">
        <v>0</v>
      </c>
      <c r="AN74" s="269">
        <v>-142285.29999999999</v>
      </c>
      <c r="AO74" s="269">
        <v>0</v>
      </c>
      <c r="AP74" s="269">
        <v>0</v>
      </c>
      <c r="AQ74" s="269">
        <v>-627.5</v>
      </c>
      <c r="AR74" s="269">
        <v>0</v>
      </c>
      <c r="AS74" s="269">
        <v>0</v>
      </c>
      <c r="AT74" s="269">
        <v>-21191.439999999999</v>
      </c>
      <c r="AU74" s="269">
        <v>0</v>
      </c>
      <c r="AV74" s="269">
        <v>-286382.39</v>
      </c>
      <c r="AW74" s="269">
        <v>0</v>
      </c>
      <c r="AX74" s="269">
        <v>-113701.62</v>
      </c>
      <c r="AY74" s="269">
        <v>-1563</v>
      </c>
      <c r="AZ74" s="269">
        <v>0</v>
      </c>
      <c r="BA74" s="269">
        <v>-16942</v>
      </c>
      <c r="BB74" s="269">
        <v>-66679.899999999994</v>
      </c>
      <c r="BC74" s="269">
        <v>0</v>
      </c>
      <c r="BD74" s="269">
        <v>-230943.15</v>
      </c>
      <c r="BE74" s="269">
        <v>-2508284.92</v>
      </c>
      <c r="BF74" s="269">
        <v>-22085</v>
      </c>
      <c r="BG74" s="269">
        <v>-4180</v>
      </c>
      <c r="BH74" s="269">
        <v>0</v>
      </c>
      <c r="BI74" s="269">
        <v>-1171727.98</v>
      </c>
      <c r="BJ74" s="269">
        <v>0</v>
      </c>
      <c r="BK74" s="269">
        <v>-817522.88</v>
      </c>
      <c r="BL74" s="269">
        <v>-116162.29</v>
      </c>
      <c r="BM74" s="269">
        <v>-47900.12</v>
      </c>
      <c r="BN74" s="269">
        <v>-49090</v>
      </c>
      <c r="BO74" s="269">
        <v>8000</v>
      </c>
      <c r="BP74" s="269">
        <v>-15562.12</v>
      </c>
      <c r="BQ74" s="269">
        <v>-22437.8</v>
      </c>
      <c r="BR74" s="269">
        <v>0</v>
      </c>
      <c r="BS74" s="269">
        <v>-10219.48</v>
      </c>
      <c r="BT74" s="269">
        <v>0</v>
      </c>
      <c r="BU74" s="269">
        <v>0</v>
      </c>
      <c r="BV74" s="269">
        <v>0</v>
      </c>
      <c r="BW74" s="269">
        <v>0</v>
      </c>
      <c r="BX74" s="269">
        <v>0</v>
      </c>
      <c r="BY74" s="269">
        <v>0</v>
      </c>
      <c r="BZ74" s="269">
        <v>-20163.57</v>
      </c>
      <c r="CA74" s="269">
        <v>0</v>
      </c>
      <c r="CB74" s="269">
        <v>0</v>
      </c>
      <c r="CC74" s="270">
        <f t="shared" si="10"/>
        <v>-6724815.9100000011</v>
      </c>
      <c r="CD74" s="148"/>
      <c r="CE74" s="148"/>
      <c r="CF74" s="148"/>
      <c r="CG74" s="148"/>
      <c r="CH74" s="148"/>
      <c r="CI74" s="148"/>
    </row>
    <row r="75" spans="1:87" s="149" customFormat="1" ht="25.5" customHeight="1">
      <c r="A75" s="201" t="s">
        <v>1804</v>
      </c>
      <c r="B75" s="264" t="s">
        <v>16</v>
      </c>
      <c r="C75" s="265" t="s">
        <v>17</v>
      </c>
      <c r="D75" s="266">
        <v>44040</v>
      </c>
      <c r="E75" s="150" t="s">
        <v>504</v>
      </c>
      <c r="F75" s="267" t="s">
        <v>532</v>
      </c>
      <c r="G75" s="268" t="s">
        <v>533</v>
      </c>
      <c r="H75" s="269">
        <v>0</v>
      </c>
      <c r="I75" s="269">
        <v>0</v>
      </c>
      <c r="J75" s="269">
        <v>0</v>
      </c>
      <c r="K75" s="269">
        <v>165146.73000000001</v>
      </c>
      <c r="L75" s="269">
        <v>3410</v>
      </c>
      <c r="M75" s="269">
        <v>0</v>
      </c>
      <c r="N75" s="269">
        <v>0</v>
      </c>
      <c r="O75" s="269">
        <v>0</v>
      </c>
      <c r="P75" s="269">
        <v>0</v>
      </c>
      <c r="Q75" s="269">
        <v>0</v>
      </c>
      <c r="R75" s="269">
        <v>580</v>
      </c>
      <c r="S75" s="269">
        <v>0</v>
      </c>
      <c r="T75" s="269">
        <v>0</v>
      </c>
      <c r="U75" s="269">
        <v>3917.4</v>
      </c>
      <c r="V75" s="269">
        <v>0</v>
      </c>
      <c r="W75" s="269">
        <v>0</v>
      </c>
      <c r="X75" s="269">
        <v>18322.419999999998</v>
      </c>
      <c r="Y75" s="269">
        <v>0</v>
      </c>
      <c r="Z75" s="269">
        <v>4287.95</v>
      </c>
      <c r="AA75" s="269">
        <v>0</v>
      </c>
      <c r="AB75" s="269">
        <v>0</v>
      </c>
      <c r="AC75" s="269">
        <v>17479</v>
      </c>
      <c r="AD75" s="269">
        <v>0</v>
      </c>
      <c r="AE75" s="269">
        <v>916</v>
      </c>
      <c r="AF75" s="269">
        <v>0</v>
      </c>
      <c r="AG75" s="269">
        <v>0</v>
      </c>
      <c r="AH75" s="269">
        <v>0</v>
      </c>
      <c r="AI75" s="269">
        <v>0</v>
      </c>
      <c r="AJ75" s="269">
        <v>0</v>
      </c>
      <c r="AK75" s="269">
        <v>0</v>
      </c>
      <c r="AL75" s="269">
        <v>0</v>
      </c>
      <c r="AM75" s="269">
        <v>0</v>
      </c>
      <c r="AN75" s="269">
        <v>0</v>
      </c>
      <c r="AO75" s="269">
        <v>0</v>
      </c>
      <c r="AP75" s="269">
        <v>4213.96</v>
      </c>
      <c r="AQ75" s="269">
        <v>3078.6</v>
      </c>
      <c r="AR75" s="269">
        <v>0</v>
      </c>
      <c r="AS75" s="269">
        <v>0</v>
      </c>
      <c r="AT75" s="269">
        <v>0</v>
      </c>
      <c r="AU75" s="269">
        <v>0</v>
      </c>
      <c r="AV75" s="269">
        <v>0</v>
      </c>
      <c r="AW75" s="269">
        <v>0</v>
      </c>
      <c r="AX75" s="269">
        <v>19521.89</v>
      </c>
      <c r="AY75" s="269">
        <v>2188.9</v>
      </c>
      <c r="AZ75" s="269">
        <v>20729.95</v>
      </c>
      <c r="BA75" s="269">
        <v>10</v>
      </c>
      <c r="BB75" s="269">
        <v>33111.06</v>
      </c>
      <c r="BC75" s="269">
        <v>0</v>
      </c>
      <c r="BD75" s="269">
        <v>50841.8</v>
      </c>
      <c r="BE75" s="269">
        <v>0</v>
      </c>
      <c r="BF75" s="269">
        <v>43</v>
      </c>
      <c r="BG75" s="269">
        <v>30</v>
      </c>
      <c r="BH75" s="269">
        <v>0</v>
      </c>
      <c r="BI75" s="269">
        <v>0</v>
      </c>
      <c r="BJ75" s="269">
        <v>0</v>
      </c>
      <c r="BK75" s="269">
        <v>0</v>
      </c>
      <c r="BL75" s="269">
        <v>42916.06</v>
      </c>
      <c r="BM75" s="269">
        <v>166834.41</v>
      </c>
      <c r="BN75" s="269">
        <v>2098</v>
      </c>
      <c r="BO75" s="269">
        <v>50555.85</v>
      </c>
      <c r="BP75" s="269">
        <v>0</v>
      </c>
      <c r="BQ75" s="269">
        <v>14083.6</v>
      </c>
      <c r="BR75" s="269">
        <v>0</v>
      </c>
      <c r="BS75" s="269">
        <v>0</v>
      </c>
      <c r="BT75" s="269">
        <v>0</v>
      </c>
      <c r="BU75" s="269">
        <v>0</v>
      </c>
      <c r="BV75" s="269">
        <v>0</v>
      </c>
      <c r="BW75" s="269">
        <v>0</v>
      </c>
      <c r="BX75" s="269">
        <v>0</v>
      </c>
      <c r="BY75" s="269">
        <v>0</v>
      </c>
      <c r="BZ75" s="269">
        <v>0</v>
      </c>
      <c r="CA75" s="269">
        <v>0</v>
      </c>
      <c r="CB75" s="269">
        <v>0</v>
      </c>
      <c r="CC75" s="270">
        <f t="shared" si="10"/>
        <v>624316.57999999996</v>
      </c>
      <c r="CD75" s="148"/>
      <c r="CE75" s="148"/>
      <c r="CF75" s="148"/>
      <c r="CG75" s="148"/>
      <c r="CH75" s="148"/>
      <c r="CI75" s="148"/>
    </row>
    <row r="76" spans="1:87" s="149" customFormat="1">
      <c r="A76" s="201" t="s">
        <v>1804</v>
      </c>
      <c r="B76" s="264" t="s">
        <v>16</v>
      </c>
      <c r="C76" s="265" t="s">
        <v>17</v>
      </c>
      <c r="D76" s="266"/>
      <c r="E76" s="150"/>
      <c r="F76" s="267" t="s">
        <v>534</v>
      </c>
      <c r="G76" s="268" t="s">
        <v>535</v>
      </c>
      <c r="H76" s="269">
        <v>0</v>
      </c>
      <c r="I76" s="269">
        <v>0</v>
      </c>
      <c r="J76" s="269">
        <v>0</v>
      </c>
      <c r="K76" s="269">
        <v>0</v>
      </c>
      <c r="L76" s="269">
        <v>0</v>
      </c>
      <c r="M76" s="269">
        <v>0</v>
      </c>
      <c r="N76" s="269">
        <v>176920.12</v>
      </c>
      <c r="O76" s="269">
        <v>0</v>
      </c>
      <c r="P76" s="269">
        <v>0</v>
      </c>
      <c r="Q76" s="269">
        <v>0</v>
      </c>
      <c r="R76" s="269">
        <v>0</v>
      </c>
      <c r="S76" s="269">
        <v>0</v>
      </c>
      <c r="T76" s="269">
        <v>0</v>
      </c>
      <c r="U76" s="269">
        <v>0</v>
      </c>
      <c r="V76" s="269">
        <v>0</v>
      </c>
      <c r="W76" s="269">
        <v>0</v>
      </c>
      <c r="X76" s="269">
        <v>0</v>
      </c>
      <c r="Y76" s="269">
        <v>0</v>
      </c>
      <c r="Z76" s="269">
        <v>10120297.42</v>
      </c>
      <c r="AA76" s="269">
        <v>175849.2</v>
      </c>
      <c r="AB76" s="269">
        <v>175849.2</v>
      </c>
      <c r="AC76" s="269">
        <v>109009.72</v>
      </c>
      <c r="AD76" s="269">
        <v>217669.66</v>
      </c>
      <c r="AE76" s="269">
        <v>130611.54</v>
      </c>
      <c r="AF76" s="269">
        <v>133567.38</v>
      </c>
      <c r="AG76" s="269">
        <v>175849.2</v>
      </c>
      <c r="AH76" s="269">
        <v>175849.2</v>
      </c>
      <c r="AI76" s="269">
        <v>802894</v>
      </c>
      <c r="AJ76" s="269">
        <v>0</v>
      </c>
      <c r="AK76" s="269">
        <v>0</v>
      </c>
      <c r="AL76" s="269">
        <v>0</v>
      </c>
      <c r="AM76" s="269">
        <v>0</v>
      </c>
      <c r="AN76" s="269">
        <v>0</v>
      </c>
      <c r="AO76" s="269">
        <v>0</v>
      </c>
      <c r="AP76" s="269">
        <v>0</v>
      </c>
      <c r="AQ76" s="269">
        <v>0</v>
      </c>
      <c r="AR76" s="269">
        <v>0</v>
      </c>
      <c r="AS76" s="269">
        <v>0</v>
      </c>
      <c r="AT76" s="269">
        <v>0</v>
      </c>
      <c r="AU76" s="269">
        <v>2862330.47</v>
      </c>
      <c r="AV76" s="269">
        <v>0</v>
      </c>
      <c r="AW76" s="269">
        <v>0</v>
      </c>
      <c r="AX76" s="269">
        <v>0</v>
      </c>
      <c r="AY76" s="269">
        <v>460000</v>
      </c>
      <c r="AZ76" s="269">
        <v>0</v>
      </c>
      <c r="BA76" s="269">
        <v>0</v>
      </c>
      <c r="BB76" s="269">
        <v>299085</v>
      </c>
      <c r="BC76" s="269">
        <v>0</v>
      </c>
      <c r="BD76" s="269">
        <v>0</v>
      </c>
      <c r="BE76" s="269">
        <v>0</v>
      </c>
      <c r="BF76" s="269">
        <v>0</v>
      </c>
      <c r="BG76" s="269">
        <v>0</v>
      </c>
      <c r="BH76" s="269">
        <v>0</v>
      </c>
      <c r="BI76" s="269">
        <v>0</v>
      </c>
      <c r="BJ76" s="269">
        <v>0</v>
      </c>
      <c r="BK76" s="269">
        <v>0</v>
      </c>
      <c r="BL76" s="269">
        <v>0</v>
      </c>
      <c r="BM76" s="269">
        <v>17522670</v>
      </c>
      <c r="BN76" s="269">
        <v>3866343.5</v>
      </c>
      <c r="BO76" s="269">
        <v>0</v>
      </c>
      <c r="BP76" s="269">
        <v>0</v>
      </c>
      <c r="BQ76" s="269">
        <v>0</v>
      </c>
      <c r="BR76" s="269">
        <v>0</v>
      </c>
      <c r="BS76" s="269">
        <v>0</v>
      </c>
      <c r="BT76" s="269">
        <v>307400</v>
      </c>
      <c r="BU76" s="269">
        <v>0</v>
      </c>
      <c r="BV76" s="269">
        <v>0</v>
      </c>
      <c r="BW76" s="269">
        <v>0</v>
      </c>
      <c r="BX76" s="269">
        <v>0</v>
      </c>
      <c r="BY76" s="269">
        <v>0</v>
      </c>
      <c r="BZ76" s="269">
        <v>0</v>
      </c>
      <c r="CA76" s="269">
        <v>0</v>
      </c>
      <c r="CB76" s="269">
        <v>0</v>
      </c>
      <c r="CC76" s="270">
        <f t="shared" si="10"/>
        <v>37712195.609999999</v>
      </c>
      <c r="CD76" s="148"/>
      <c r="CE76" s="148"/>
      <c r="CF76" s="148"/>
      <c r="CG76" s="148"/>
      <c r="CH76" s="148"/>
      <c r="CI76" s="148"/>
    </row>
    <row r="77" spans="1:87" s="149" customFormat="1">
      <c r="A77" s="201" t="s">
        <v>1804</v>
      </c>
      <c r="B77" s="264" t="s">
        <v>16</v>
      </c>
      <c r="C77" s="265" t="s">
        <v>17</v>
      </c>
      <c r="D77" s="266"/>
      <c r="E77" s="150"/>
      <c r="F77" s="267" t="s">
        <v>536</v>
      </c>
      <c r="G77" s="268" t="s">
        <v>537</v>
      </c>
      <c r="H77" s="269">
        <v>0</v>
      </c>
      <c r="I77" s="269">
        <v>0</v>
      </c>
      <c r="J77" s="269">
        <v>0</v>
      </c>
      <c r="K77" s="269">
        <v>0</v>
      </c>
      <c r="L77" s="269">
        <v>0</v>
      </c>
      <c r="M77" s="269">
        <v>0</v>
      </c>
      <c r="N77" s="269">
        <v>0</v>
      </c>
      <c r="O77" s="269">
        <v>0</v>
      </c>
      <c r="P77" s="269">
        <v>0</v>
      </c>
      <c r="Q77" s="269">
        <v>0</v>
      </c>
      <c r="R77" s="269">
        <v>0</v>
      </c>
      <c r="S77" s="269">
        <v>0</v>
      </c>
      <c r="T77" s="269">
        <v>0</v>
      </c>
      <c r="U77" s="269">
        <v>0</v>
      </c>
      <c r="V77" s="269">
        <v>0</v>
      </c>
      <c r="W77" s="269">
        <v>0</v>
      </c>
      <c r="X77" s="269">
        <v>0</v>
      </c>
      <c r="Y77" s="269">
        <v>0</v>
      </c>
      <c r="Z77" s="269">
        <v>0</v>
      </c>
      <c r="AA77" s="269">
        <v>0</v>
      </c>
      <c r="AB77" s="269">
        <v>0</v>
      </c>
      <c r="AC77" s="269">
        <v>0</v>
      </c>
      <c r="AD77" s="269">
        <v>0</v>
      </c>
      <c r="AE77" s="269">
        <v>0</v>
      </c>
      <c r="AF77" s="269">
        <v>0</v>
      </c>
      <c r="AG77" s="269">
        <v>0</v>
      </c>
      <c r="AH77" s="269">
        <v>0</v>
      </c>
      <c r="AI77" s="269">
        <v>0</v>
      </c>
      <c r="AJ77" s="269">
        <v>0</v>
      </c>
      <c r="AK77" s="269">
        <v>0</v>
      </c>
      <c r="AL77" s="269">
        <v>0</v>
      </c>
      <c r="AM77" s="269">
        <v>0</v>
      </c>
      <c r="AN77" s="269">
        <v>0</v>
      </c>
      <c r="AO77" s="269">
        <v>0</v>
      </c>
      <c r="AP77" s="269">
        <v>0</v>
      </c>
      <c r="AQ77" s="269">
        <v>0</v>
      </c>
      <c r="AR77" s="269">
        <v>0</v>
      </c>
      <c r="AS77" s="269">
        <v>0</v>
      </c>
      <c r="AT77" s="269">
        <v>0</v>
      </c>
      <c r="AU77" s="269">
        <v>0</v>
      </c>
      <c r="AV77" s="269">
        <v>0</v>
      </c>
      <c r="AW77" s="269">
        <v>0</v>
      </c>
      <c r="AX77" s="269">
        <v>321000</v>
      </c>
      <c r="AY77" s="269">
        <v>0</v>
      </c>
      <c r="AZ77" s="269">
        <v>400000</v>
      </c>
      <c r="BA77" s="269">
        <v>468200</v>
      </c>
      <c r="BB77" s="269">
        <v>0</v>
      </c>
      <c r="BC77" s="269">
        <v>0</v>
      </c>
      <c r="BD77" s="269">
        <v>0</v>
      </c>
      <c r="BE77" s="269">
        <v>0</v>
      </c>
      <c r="BF77" s="269">
        <v>0</v>
      </c>
      <c r="BG77" s="269">
        <v>0</v>
      </c>
      <c r="BH77" s="269">
        <v>0</v>
      </c>
      <c r="BI77" s="269">
        <v>0</v>
      </c>
      <c r="BJ77" s="269">
        <v>0</v>
      </c>
      <c r="BK77" s="269">
        <v>0</v>
      </c>
      <c r="BL77" s="269">
        <v>0</v>
      </c>
      <c r="BM77" s="269">
        <v>199608.74</v>
      </c>
      <c r="BN77" s="269">
        <v>0</v>
      </c>
      <c r="BO77" s="269">
        <v>0</v>
      </c>
      <c r="BP77" s="269">
        <v>0</v>
      </c>
      <c r="BQ77" s="269">
        <v>0</v>
      </c>
      <c r="BR77" s="269">
        <v>0</v>
      </c>
      <c r="BS77" s="269">
        <v>0</v>
      </c>
      <c r="BT77" s="269">
        <v>0</v>
      </c>
      <c r="BU77" s="269">
        <v>0</v>
      </c>
      <c r="BV77" s="269">
        <v>0</v>
      </c>
      <c r="BW77" s="269">
        <v>0</v>
      </c>
      <c r="BX77" s="269">
        <v>0</v>
      </c>
      <c r="BY77" s="269">
        <v>0</v>
      </c>
      <c r="BZ77" s="269">
        <v>0</v>
      </c>
      <c r="CA77" s="269">
        <v>0</v>
      </c>
      <c r="CB77" s="269">
        <v>0</v>
      </c>
      <c r="CC77" s="270">
        <f t="shared" si="10"/>
        <v>1388808.74</v>
      </c>
      <c r="CD77" s="148"/>
      <c r="CE77" s="148"/>
      <c r="CF77" s="148"/>
      <c r="CG77" s="148"/>
      <c r="CH77" s="148"/>
      <c r="CI77" s="148"/>
    </row>
    <row r="78" spans="1:87" s="282" customFormat="1">
      <c r="A78" s="280"/>
      <c r="B78" s="380" t="s">
        <v>538</v>
      </c>
      <c r="C78" s="381"/>
      <c r="D78" s="381"/>
      <c r="E78" s="381"/>
      <c r="F78" s="381"/>
      <c r="G78" s="382"/>
      <c r="H78" s="281">
        <f>SUM(H63:H77)</f>
        <v>44524803.229999997</v>
      </c>
      <c r="I78" s="281">
        <f t="shared" ref="I78:BT78" si="13">SUM(I63:I77)</f>
        <v>17012164.439999998</v>
      </c>
      <c r="J78" s="281">
        <f t="shared" si="13"/>
        <v>20523467.689999998</v>
      </c>
      <c r="K78" s="281">
        <f t="shared" si="13"/>
        <v>1178951.0599999998</v>
      </c>
      <c r="L78" s="281">
        <f t="shared" si="13"/>
        <v>732734.37999999989</v>
      </c>
      <c r="M78" s="281">
        <f t="shared" si="13"/>
        <v>145452.22</v>
      </c>
      <c r="N78" s="281">
        <f t="shared" si="13"/>
        <v>179887583.98999998</v>
      </c>
      <c r="O78" s="281">
        <f t="shared" si="13"/>
        <v>25501101.279999997</v>
      </c>
      <c r="P78" s="281">
        <f t="shared" si="13"/>
        <v>6828935.3300000001</v>
      </c>
      <c r="Q78" s="281">
        <f t="shared" si="13"/>
        <v>21304803.829999994</v>
      </c>
      <c r="R78" s="281">
        <f t="shared" si="13"/>
        <v>2991121.5100000002</v>
      </c>
      <c r="S78" s="281">
        <f t="shared" si="13"/>
        <v>18563358.34</v>
      </c>
      <c r="T78" s="281">
        <f t="shared" si="13"/>
        <v>38158089.649999999</v>
      </c>
      <c r="U78" s="281">
        <f t="shared" si="13"/>
        <v>12188345.109999999</v>
      </c>
      <c r="V78" s="281">
        <f t="shared" si="13"/>
        <v>564433</v>
      </c>
      <c r="W78" s="281">
        <f t="shared" si="13"/>
        <v>759291.39</v>
      </c>
      <c r="X78" s="281">
        <f t="shared" si="13"/>
        <v>5473165.1200000001</v>
      </c>
      <c r="Y78" s="281">
        <f t="shared" si="13"/>
        <v>3005849.8</v>
      </c>
      <c r="Z78" s="281">
        <f t="shared" si="13"/>
        <v>191064690.11999997</v>
      </c>
      <c r="AA78" s="281">
        <f t="shared" si="13"/>
        <v>27746816.289999995</v>
      </c>
      <c r="AB78" s="281">
        <f t="shared" si="13"/>
        <v>2424280.83</v>
      </c>
      <c r="AC78" s="281">
        <f t="shared" si="13"/>
        <v>12920238.040000001</v>
      </c>
      <c r="AD78" s="281">
        <f t="shared" si="13"/>
        <v>4165008.6199999996</v>
      </c>
      <c r="AE78" s="281">
        <f t="shared" si="13"/>
        <v>4218790.5299999993</v>
      </c>
      <c r="AF78" s="281">
        <f t="shared" si="13"/>
        <v>11403039.119999999</v>
      </c>
      <c r="AG78" s="281">
        <f t="shared" si="13"/>
        <v>1344068.26</v>
      </c>
      <c r="AH78" s="281">
        <f t="shared" si="13"/>
        <v>3640250.1700000004</v>
      </c>
      <c r="AI78" s="281">
        <f t="shared" si="13"/>
        <v>89669597.310000002</v>
      </c>
      <c r="AJ78" s="281">
        <f t="shared" si="13"/>
        <v>1104116.22</v>
      </c>
      <c r="AK78" s="281">
        <f t="shared" si="13"/>
        <v>1011718.0099999999</v>
      </c>
      <c r="AL78" s="281">
        <f t="shared" si="13"/>
        <v>248167.81999999998</v>
      </c>
      <c r="AM78" s="281">
        <f t="shared" si="13"/>
        <v>809262.32000000007</v>
      </c>
      <c r="AN78" s="281">
        <f t="shared" si="13"/>
        <v>953924.71</v>
      </c>
      <c r="AO78" s="281">
        <f t="shared" si="13"/>
        <v>1145414.1299999999</v>
      </c>
      <c r="AP78" s="281">
        <f t="shared" si="13"/>
        <v>725050.82</v>
      </c>
      <c r="AQ78" s="281">
        <f t="shared" si="13"/>
        <v>1364959.5700000003</v>
      </c>
      <c r="AR78" s="281">
        <f t="shared" si="13"/>
        <v>603077.03</v>
      </c>
      <c r="AS78" s="281">
        <f t="shared" si="13"/>
        <v>1699323.49</v>
      </c>
      <c r="AT78" s="281">
        <f t="shared" si="13"/>
        <v>574459.22000000009</v>
      </c>
      <c r="AU78" s="281">
        <f t="shared" si="13"/>
        <v>22419945.560000002</v>
      </c>
      <c r="AV78" s="281">
        <f t="shared" si="13"/>
        <v>865426.86000000022</v>
      </c>
      <c r="AW78" s="281">
        <f t="shared" si="13"/>
        <v>1021705.9500000001</v>
      </c>
      <c r="AX78" s="281">
        <f t="shared" si="13"/>
        <v>981079.83000000007</v>
      </c>
      <c r="AY78" s="281">
        <f t="shared" si="13"/>
        <v>1250469.7799999998</v>
      </c>
      <c r="AZ78" s="281">
        <f t="shared" si="13"/>
        <v>1202516.5499999998</v>
      </c>
      <c r="BA78" s="281">
        <f t="shared" si="13"/>
        <v>2205293.58</v>
      </c>
      <c r="BB78" s="281">
        <f t="shared" si="13"/>
        <v>112094067.42999995</v>
      </c>
      <c r="BC78" s="281">
        <f t="shared" si="13"/>
        <v>499640.15000000008</v>
      </c>
      <c r="BD78" s="281">
        <f t="shared" si="13"/>
        <v>3463683.89</v>
      </c>
      <c r="BE78" s="281">
        <f t="shared" si="13"/>
        <v>4234952.82</v>
      </c>
      <c r="BF78" s="281">
        <f t="shared" si="13"/>
        <v>2406976.0100000002</v>
      </c>
      <c r="BG78" s="281">
        <f t="shared" si="13"/>
        <v>7119769.5999999996</v>
      </c>
      <c r="BH78" s="281">
        <f t="shared" si="13"/>
        <v>10108184.479900001</v>
      </c>
      <c r="BI78" s="281">
        <f t="shared" si="13"/>
        <v>3062904.48</v>
      </c>
      <c r="BJ78" s="281">
        <f t="shared" si="13"/>
        <v>7237974.9400000004</v>
      </c>
      <c r="BK78" s="281">
        <f t="shared" si="13"/>
        <v>438969.17000000004</v>
      </c>
      <c r="BL78" s="281">
        <f t="shared" si="13"/>
        <v>671425.05</v>
      </c>
      <c r="BM78" s="281">
        <f t="shared" si="13"/>
        <v>109350542.742</v>
      </c>
      <c r="BN78" s="281">
        <f t="shared" si="13"/>
        <v>51606461.090000004</v>
      </c>
      <c r="BO78" s="281">
        <f t="shared" si="13"/>
        <v>5984514.46</v>
      </c>
      <c r="BP78" s="281">
        <f t="shared" si="13"/>
        <v>1600733.1599999997</v>
      </c>
      <c r="BQ78" s="281">
        <f t="shared" si="13"/>
        <v>2818790.68</v>
      </c>
      <c r="BR78" s="281">
        <f t="shared" si="13"/>
        <v>9747701.8599999975</v>
      </c>
      <c r="BS78" s="281">
        <f t="shared" si="13"/>
        <v>2360695.9700000002</v>
      </c>
      <c r="BT78" s="281">
        <f t="shared" si="13"/>
        <v>75367445.450000018</v>
      </c>
      <c r="BU78" s="281">
        <f t="shared" ref="BU78:CB78" si="14">SUM(BU63:BU77)</f>
        <v>1237310.5</v>
      </c>
      <c r="BV78" s="281">
        <f t="shared" si="14"/>
        <v>1025657.66</v>
      </c>
      <c r="BW78" s="281">
        <f t="shared" si="14"/>
        <v>2123270.29</v>
      </c>
      <c r="BX78" s="281">
        <f t="shared" si="14"/>
        <v>5300307.6199999992</v>
      </c>
      <c r="BY78" s="281">
        <f t="shared" si="14"/>
        <v>8171695.0099999998</v>
      </c>
      <c r="BZ78" s="281">
        <f t="shared" si="14"/>
        <v>1345622.1700000002</v>
      </c>
      <c r="CA78" s="281">
        <f t="shared" si="14"/>
        <v>990767.4</v>
      </c>
      <c r="CB78" s="281">
        <f t="shared" si="14"/>
        <v>744002.59000000008</v>
      </c>
      <c r="CC78" s="281">
        <f>SUM(CC63:CC77)</f>
        <v>1219240408.7818997</v>
      </c>
      <c r="CD78" s="154"/>
      <c r="CE78" s="154"/>
      <c r="CF78" s="154"/>
      <c r="CG78" s="154"/>
      <c r="CH78" s="154"/>
      <c r="CI78" s="154"/>
    </row>
    <row r="79" spans="1:87" s="149" customFormat="1">
      <c r="A79" s="201" t="s">
        <v>1804</v>
      </c>
      <c r="B79" s="264" t="s">
        <v>18</v>
      </c>
      <c r="C79" s="265" t="s">
        <v>19</v>
      </c>
      <c r="D79" s="266">
        <v>41060</v>
      </c>
      <c r="E79" s="265" t="s">
        <v>539</v>
      </c>
      <c r="F79" s="290">
        <v>4301020106.5019999</v>
      </c>
      <c r="G79" s="268" t="s">
        <v>1708</v>
      </c>
      <c r="H79" s="269">
        <v>0</v>
      </c>
      <c r="I79" s="269">
        <v>0</v>
      </c>
      <c r="J79" s="269">
        <v>0</v>
      </c>
      <c r="K79" s="269">
        <v>0</v>
      </c>
      <c r="L79" s="269">
        <v>0</v>
      </c>
      <c r="M79" s="269">
        <v>0</v>
      </c>
      <c r="N79" s="269">
        <v>0</v>
      </c>
      <c r="O79" s="269">
        <v>0</v>
      </c>
      <c r="P79" s="269">
        <v>0</v>
      </c>
      <c r="Q79" s="269">
        <v>0</v>
      </c>
      <c r="R79" s="269">
        <v>0</v>
      </c>
      <c r="S79" s="269">
        <v>0</v>
      </c>
      <c r="T79" s="269">
        <v>0</v>
      </c>
      <c r="U79" s="269">
        <v>0</v>
      </c>
      <c r="V79" s="269">
        <v>0</v>
      </c>
      <c r="W79" s="269">
        <v>0</v>
      </c>
      <c r="X79" s="269">
        <v>0</v>
      </c>
      <c r="Y79" s="269">
        <v>0</v>
      </c>
      <c r="Z79" s="269">
        <v>0</v>
      </c>
      <c r="AA79" s="269">
        <v>0</v>
      </c>
      <c r="AB79" s="269">
        <v>0</v>
      </c>
      <c r="AC79" s="269">
        <v>0</v>
      </c>
      <c r="AD79" s="269">
        <v>0</v>
      </c>
      <c r="AE79" s="269">
        <v>0</v>
      </c>
      <c r="AF79" s="269">
        <v>0</v>
      </c>
      <c r="AG79" s="269">
        <v>0</v>
      </c>
      <c r="AH79" s="269">
        <v>0</v>
      </c>
      <c r="AI79" s="269">
        <v>0</v>
      </c>
      <c r="AJ79" s="269">
        <v>0</v>
      </c>
      <c r="AK79" s="269">
        <v>0</v>
      </c>
      <c r="AL79" s="269">
        <v>0</v>
      </c>
      <c r="AM79" s="269">
        <v>0</v>
      </c>
      <c r="AN79" s="269">
        <v>0</v>
      </c>
      <c r="AO79" s="269">
        <v>0</v>
      </c>
      <c r="AP79" s="269">
        <v>0</v>
      </c>
      <c r="AQ79" s="269">
        <v>0</v>
      </c>
      <c r="AR79" s="269">
        <v>0</v>
      </c>
      <c r="AS79" s="269">
        <v>0</v>
      </c>
      <c r="AT79" s="269">
        <v>0</v>
      </c>
      <c r="AU79" s="269">
        <v>900</v>
      </c>
      <c r="AV79" s="269">
        <v>0</v>
      </c>
      <c r="AW79" s="269">
        <v>0</v>
      </c>
      <c r="AX79" s="269">
        <v>0</v>
      </c>
      <c r="AY79" s="269">
        <v>0</v>
      </c>
      <c r="AZ79" s="269">
        <v>0</v>
      </c>
      <c r="BA79" s="269">
        <v>0</v>
      </c>
      <c r="BB79" s="269">
        <v>0</v>
      </c>
      <c r="BC79" s="269">
        <v>0</v>
      </c>
      <c r="BD79" s="269">
        <v>0</v>
      </c>
      <c r="BE79" s="269">
        <v>0</v>
      </c>
      <c r="BF79" s="269">
        <v>0</v>
      </c>
      <c r="BG79" s="269">
        <v>0</v>
      </c>
      <c r="BH79" s="269">
        <v>0</v>
      </c>
      <c r="BI79" s="269">
        <v>0</v>
      </c>
      <c r="BJ79" s="269">
        <v>0</v>
      </c>
      <c r="BK79" s="269">
        <v>0</v>
      </c>
      <c r="BL79" s="269">
        <v>0</v>
      </c>
      <c r="BM79" s="269">
        <v>0</v>
      </c>
      <c r="BN79" s="269">
        <v>0</v>
      </c>
      <c r="BO79" s="269">
        <v>0</v>
      </c>
      <c r="BP79" s="269">
        <v>0</v>
      </c>
      <c r="BQ79" s="269">
        <v>0</v>
      </c>
      <c r="BR79" s="269">
        <v>0</v>
      </c>
      <c r="BS79" s="269">
        <v>0</v>
      </c>
      <c r="BT79" s="269">
        <v>0</v>
      </c>
      <c r="BU79" s="269">
        <v>0</v>
      </c>
      <c r="BV79" s="269">
        <v>0</v>
      </c>
      <c r="BW79" s="269">
        <v>0</v>
      </c>
      <c r="BX79" s="269">
        <v>0</v>
      </c>
      <c r="BY79" s="269">
        <v>0</v>
      </c>
      <c r="BZ79" s="269">
        <v>0</v>
      </c>
      <c r="CA79" s="269">
        <v>0</v>
      </c>
      <c r="CB79" s="269">
        <v>0</v>
      </c>
      <c r="CC79" s="270">
        <f t="shared" si="10"/>
        <v>900</v>
      </c>
      <c r="CD79" s="148"/>
      <c r="CE79" s="148"/>
      <c r="CF79" s="148"/>
      <c r="CG79" s="148"/>
      <c r="CH79" s="148"/>
      <c r="CI79" s="148"/>
    </row>
    <row r="80" spans="1:87" s="149" customFormat="1">
      <c r="A80" s="201" t="s">
        <v>1802</v>
      </c>
      <c r="B80" s="264" t="s">
        <v>18</v>
      </c>
      <c r="C80" s="265" t="s">
        <v>19</v>
      </c>
      <c r="D80" s="266">
        <v>41060</v>
      </c>
      <c r="E80" s="265" t="s">
        <v>539</v>
      </c>
      <c r="F80" s="267" t="s">
        <v>540</v>
      </c>
      <c r="G80" s="268" t="s">
        <v>541</v>
      </c>
      <c r="H80" s="269">
        <v>2208757.5</v>
      </c>
      <c r="I80" s="269">
        <v>212943.5</v>
      </c>
      <c r="J80" s="269">
        <v>843941</v>
      </c>
      <c r="K80" s="269">
        <v>218146</v>
      </c>
      <c r="L80" s="269">
        <v>85613</v>
      </c>
      <c r="M80" s="269">
        <v>0</v>
      </c>
      <c r="N80" s="269">
        <v>1319590.5</v>
      </c>
      <c r="O80" s="269">
        <v>344722.25</v>
      </c>
      <c r="P80" s="269">
        <v>639032</v>
      </c>
      <c r="Q80" s="269">
        <v>899796</v>
      </c>
      <c r="R80" s="269">
        <v>131991</v>
      </c>
      <c r="S80" s="269">
        <v>209309</v>
      </c>
      <c r="T80" s="269">
        <v>346801</v>
      </c>
      <c r="U80" s="269">
        <v>641131</v>
      </c>
      <c r="V80" s="269">
        <v>17601</v>
      </c>
      <c r="W80" s="269">
        <v>478992.04</v>
      </c>
      <c r="X80" s="269">
        <v>1227351</v>
      </c>
      <c r="Y80" s="269">
        <v>95149</v>
      </c>
      <c r="Z80" s="269">
        <v>4057721.26</v>
      </c>
      <c r="AA80" s="269">
        <v>634301</v>
      </c>
      <c r="AB80" s="269">
        <v>522659.06</v>
      </c>
      <c r="AC80" s="269">
        <v>847717.84</v>
      </c>
      <c r="AD80" s="269">
        <v>491504</v>
      </c>
      <c r="AE80" s="269">
        <v>510689</v>
      </c>
      <c r="AF80" s="269">
        <v>1220799</v>
      </c>
      <c r="AG80" s="269">
        <v>25770</v>
      </c>
      <c r="AH80" s="269">
        <v>281017.5</v>
      </c>
      <c r="AI80" s="269">
        <v>965528.26</v>
      </c>
      <c r="AJ80" s="269">
        <v>290356.5</v>
      </c>
      <c r="AK80" s="269">
        <v>145590</v>
      </c>
      <c r="AL80" s="269">
        <v>340479</v>
      </c>
      <c r="AM80" s="269">
        <v>203909</v>
      </c>
      <c r="AN80" s="269">
        <v>444783</v>
      </c>
      <c r="AO80" s="269">
        <v>673942</v>
      </c>
      <c r="AP80" s="269">
        <v>190885.5</v>
      </c>
      <c r="AQ80" s="269">
        <v>304980.25</v>
      </c>
      <c r="AR80" s="269">
        <v>546944</v>
      </c>
      <c r="AS80" s="269">
        <v>303652.25</v>
      </c>
      <c r="AT80" s="269">
        <v>626796</v>
      </c>
      <c r="AU80" s="269">
        <v>1902382.75</v>
      </c>
      <c r="AV80" s="269">
        <v>1430300</v>
      </c>
      <c r="AW80" s="269">
        <v>801330</v>
      </c>
      <c r="AX80" s="269">
        <v>510435.5</v>
      </c>
      <c r="AY80" s="269">
        <v>806950</v>
      </c>
      <c r="AZ80" s="269">
        <v>62353</v>
      </c>
      <c r="BA80" s="269">
        <v>201090</v>
      </c>
      <c r="BB80" s="269">
        <v>1311227</v>
      </c>
      <c r="BC80" s="269">
        <v>307349</v>
      </c>
      <c r="BD80" s="269">
        <v>225623.6</v>
      </c>
      <c r="BE80" s="269">
        <v>75832</v>
      </c>
      <c r="BF80" s="269">
        <v>186066</v>
      </c>
      <c r="BG80" s="269">
        <v>57798</v>
      </c>
      <c r="BH80" s="269">
        <v>297036</v>
      </c>
      <c r="BI80" s="269">
        <v>335665</v>
      </c>
      <c r="BJ80" s="269">
        <v>220694</v>
      </c>
      <c r="BK80" s="269">
        <v>3811</v>
      </c>
      <c r="BL80" s="269">
        <v>3941</v>
      </c>
      <c r="BM80" s="269">
        <v>58164</v>
      </c>
      <c r="BN80" s="269">
        <v>225915.26</v>
      </c>
      <c r="BO80" s="269">
        <v>27629</v>
      </c>
      <c r="BP80" s="269">
        <v>12138</v>
      </c>
      <c r="BQ80" s="269">
        <v>62767</v>
      </c>
      <c r="BR80" s="269">
        <v>52648</v>
      </c>
      <c r="BS80" s="269">
        <v>16289</v>
      </c>
      <c r="BT80" s="269">
        <v>728440</v>
      </c>
      <c r="BU80" s="269">
        <v>262751</v>
      </c>
      <c r="BV80" s="269">
        <v>168167</v>
      </c>
      <c r="BW80" s="269">
        <v>248599.25</v>
      </c>
      <c r="BX80" s="269">
        <v>589259.94999999995</v>
      </c>
      <c r="BY80" s="269">
        <v>506846</v>
      </c>
      <c r="BZ80" s="269">
        <v>188508</v>
      </c>
      <c r="CA80" s="269">
        <v>0</v>
      </c>
      <c r="CB80" s="269">
        <v>1528.5</v>
      </c>
      <c r="CC80" s="270">
        <f t="shared" si="10"/>
        <v>35440425.020000011</v>
      </c>
      <c r="CD80" s="148"/>
      <c r="CE80" s="148"/>
      <c r="CF80" s="148"/>
      <c r="CG80" s="148"/>
      <c r="CH80" s="148"/>
      <c r="CI80" s="148"/>
    </row>
    <row r="81" spans="1:87" s="149" customFormat="1">
      <c r="A81" s="201" t="s">
        <v>1803</v>
      </c>
      <c r="B81" s="264" t="s">
        <v>18</v>
      </c>
      <c r="C81" s="265" t="s">
        <v>19</v>
      </c>
      <c r="D81" s="266">
        <v>42060</v>
      </c>
      <c r="E81" s="265" t="s">
        <v>542</v>
      </c>
      <c r="F81" s="267" t="s">
        <v>543</v>
      </c>
      <c r="G81" s="268" t="s">
        <v>544</v>
      </c>
      <c r="H81" s="269">
        <v>3537365</v>
      </c>
      <c r="I81" s="269">
        <v>340334.75</v>
      </c>
      <c r="J81" s="269">
        <v>2082529</v>
      </c>
      <c r="K81" s="269">
        <v>181735</v>
      </c>
      <c r="L81" s="269">
        <v>63150</v>
      </c>
      <c r="M81" s="269">
        <v>0</v>
      </c>
      <c r="N81" s="269">
        <v>5993292</v>
      </c>
      <c r="O81" s="269">
        <v>355433.5</v>
      </c>
      <c r="P81" s="269">
        <v>274451</v>
      </c>
      <c r="Q81" s="269">
        <v>970438</v>
      </c>
      <c r="R81" s="269">
        <v>56783</v>
      </c>
      <c r="S81" s="269">
        <v>112913</v>
      </c>
      <c r="T81" s="269">
        <v>760121</v>
      </c>
      <c r="U81" s="269">
        <v>649019</v>
      </c>
      <c r="V81" s="269">
        <v>0</v>
      </c>
      <c r="W81" s="269">
        <v>191937.44</v>
      </c>
      <c r="X81" s="269">
        <v>586341</v>
      </c>
      <c r="Y81" s="269">
        <v>28866</v>
      </c>
      <c r="Z81" s="269">
        <v>2059869.63</v>
      </c>
      <c r="AA81" s="269">
        <v>621096</v>
      </c>
      <c r="AB81" s="269">
        <v>322097</v>
      </c>
      <c r="AC81" s="269">
        <v>1566546</v>
      </c>
      <c r="AD81" s="269">
        <v>191747</v>
      </c>
      <c r="AE81" s="269">
        <v>328095.5</v>
      </c>
      <c r="AF81" s="269">
        <v>1373050.5</v>
      </c>
      <c r="AG81" s="269">
        <v>4535</v>
      </c>
      <c r="AH81" s="269">
        <v>167006.74</v>
      </c>
      <c r="AI81" s="269">
        <v>1195884.94</v>
      </c>
      <c r="AJ81" s="269">
        <v>156994.69</v>
      </c>
      <c r="AK81" s="269">
        <v>22992</v>
      </c>
      <c r="AL81" s="269">
        <v>257084</v>
      </c>
      <c r="AM81" s="269">
        <v>115665</v>
      </c>
      <c r="AN81" s="269">
        <v>266944</v>
      </c>
      <c r="AO81" s="269">
        <v>174102.18</v>
      </c>
      <c r="AP81" s="269">
        <v>62481</v>
      </c>
      <c r="AQ81" s="269">
        <v>165612.13</v>
      </c>
      <c r="AR81" s="269">
        <v>269467</v>
      </c>
      <c r="AS81" s="269">
        <v>234839</v>
      </c>
      <c r="AT81" s="269">
        <v>162884.93</v>
      </c>
      <c r="AU81" s="269">
        <v>3032070.39</v>
      </c>
      <c r="AV81" s="269">
        <v>240164</v>
      </c>
      <c r="AW81" s="269">
        <v>206092</v>
      </c>
      <c r="AX81" s="269">
        <v>235455</v>
      </c>
      <c r="AY81" s="269">
        <v>172994</v>
      </c>
      <c r="AZ81" s="269">
        <v>6123</v>
      </c>
      <c r="BA81" s="269">
        <v>150098</v>
      </c>
      <c r="BB81" s="269">
        <v>1592982</v>
      </c>
      <c r="BC81" s="269">
        <v>252625</v>
      </c>
      <c r="BD81" s="269">
        <v>140722</v>
      </c>
      <c r="BE81" s="269">
        <v>74719</v>
      </c>
      <c r="BF81" s="269">
        <v>314714</v>
      </c>
      <c r="BG81" s="269">
        <v>45529</v>
      </c>
      <c r="BH81" s="269">
        <v>351323</v>
      </c>
      <c r="BI81" s="269">
        <v>947020</v>
      </c>
      <c r="BJ81" s="269">
        <v>253379.86</v>
      </c>
      <c r="BK81" s="269">
        <v>6712</v>
      </c>
      <c r="BL81" s="269">
        <v>0</v>
      </c>
      <c r="BM81" s="269">
        <v>68581.055999999997</v>
      </c>
      <c r="BN81" s="269">
        <v>376449.37</v>
      </c>
      <c r="BO81" s="269">
        <v>13123</v>
      </c>
      <c r="BP81" s="269">
        <v>10159</v>
      </c>
      <c r="BQ81" s="269">
        <v>11213</v>
      </c>
      <c r="BR81" s="269">
        <v>23575</v>
      </c>
      <c r="BS81" s="269">
        <v>10638</v>
      </c>
      <c r="BT81" s="269">
        <v>3467657</v>
      </c>
      <c r="BU81" s="269">
        <v>205510</v>
      </c>
      <c r="BV81" s="269">
        <v>78905</v>
      </c>
      <c r="BW81" s="269">
        <v>209291.37</v>
      </c>
      <c r="BX81" s="269">
        <v>839143.5</v>
      </c>
      <c r="BY81" s="269">
        <v>872660</v>
      </c>
      <c r="BZ81" s="269">
        <v>186777</v>
      </c>
      <c r="CA81" s="269">
        <v>0</v>
      </c>
      <c r="CB81" s="269">
        <v>0</v>
      </c>
      <c r="CC81" s="270">
        <f t="shared" si="10"/>
        <v>40300107.475999996</v>
      </c>
      <c r="CD81" s="148"/>
      <c r="CE81" s="148"/>
      <c r="CF81" s="148"/>
      <c r="CG81" s="148"/>
      <c r="CH81" s="148"/>
      <c r="CI81" s="148"/>
    </row>
    <row r="82" spans="1:87" s="149" customFormat="1" ht="24" customHeight="1">
      <c r="A82" s="201" t="s">
        <v>1804</v>
      </c>
      <c r="B82" s="264" t="s">
        <v>18</v>
      </c>
      <c r="C82" s="265" t="s">
        <v>19</v>
      </c>
      <c r="D82" s="266">
        <v>44050</v>
      </c>
      <c r="E82" s="150" t="s">
        <v>545</v>
      </c>
      <c r="F82" s="267" t="s">
        <v>546</v>
      </c>
      <c r="G82" s="268" t="s">
        <v>547</v>
      </c>
      <c r="H82" s="269">
        <v>0</v>
      </c>
      <c r="I82" s="269">
        <v>0</v>
      </c>
      <c r="J82" s="269">
        <v>0</v>
      </c>
      <c r="K82" s="269">
        <v>0</v>
      </c>
      <c r="L82" s="269">
        <v>-142.91</v>
      </c>
      <c r="M82" s="269">
        <v>0</v>
      </c>
      <c r="N82" s="269">
        <v>0</v>
      </c>
      <c r="O82" s="269">
        <v>0</v>
      </c>
      <c r="P82" s="269">
        <v>16028.57</v>
      </c>
      <c r="Q82" s="269">
        <v>0</v>
      </c>
      <c r="R82" s="269">
        <v>0</v>
      </c>
      <c r="S82" s="269">
        <v>0</v>
      </c>
      <c r="T82" s="269">
        <v>0</v>
      </c>
      <c r="U82" s="269">
        <v>0</v>
      </c>
      <c r="V82" s="269">
        <v>0</v>
      </c>
      <c r="W82" s="269">
        <v>0</v>
      </c>
      <c r="X82" s="269">
        <v>0</v>
      </c>
      <c r="Y82" s="269">
        <v>0</v>
      </c>
      <c r="Z82" s="269">
        <v>0</v>
      </c>
      <c r="AA82" s="269">
        <v>-154390</v>
      </c>
      <c r="AB82" s="269">
        <v>0</v>
      </c>
      <c r="AC82" s="269">
        <v>0</v>
      </c>
      <c r="AD82" s="269">
        <v>-229516</v>
      </c>
      <c r="AE82" s="269">
        <v>0</v>
      </c>
      <c r="AF82" s="269">
        <v>0</v>
      </c>
      <c r="AG82" s="269">
        <v>0</v>
      </c>
      <c r="AH82" s="269">
        <v>0</v>
      </c>
      <c r="AI82" s="269">
        <v>-492188.67</v>
      </c>
      <c r="AJ82" s="269">
        <v>-58802</v>
      </c>
      <c r="AK82" s="269">
        <v>-18830</v>
      </c>
      <c r="AL82" s="269">
        <v>0</v>
      </c>
      <c r="AM82" s="269">
        <v>-6635</v>
      </c>
      <c r="AN82" s="269">
        <v>0</v>
      </c>
      <c r="AO82" s="269">
        <v>-234962.19</v>
      </c>
      <c r="AP82" s="269">
        <v>0</v>
      </c>
      <c r="AQ82" s="269">
        <v>-1700</v>
      </c>
      <c r="AR82" s="269">
        <v>0</v>
      </c>
      <c r="AS82" s="269">
        <v>0</v>
      </c>
      <c r="AT82" s="269">
        <v>0</v>
      </c>
      <c r="AU82" s="269">
        <v>-165761.5</v>
      </c>
      <c r="AV82" s="269">
        <v>0</v>
      </c>
      <c r="AW82" s="269">
        <v>0</v>
      </c>
      <c r="AX82" s="269">
        <v>-10274.299999999999</v>
      </c>
      <c r="AY82" s="269">
        <v>0</v>
      </c>
      <c r="AZ82" s="269">
        <v>0</v>
      </c>
      <c r="BA82" s="269">
        <v>0</v>
      </c>
      <c r="BB82" s="269">
        <v>0</v>
      </c>
      <c r="BC82" s="269">
        <v>0</v>
      </c>
      <c r="BD82" s="269">
        <v>0</v>
      </c>
      <c r="BE82" s="269">
        <v>0</v>
      </c>
      <c r="BF82" s="269">
        <v>0</v>
      </c>
      <c r="BG82" s="269">
        <v>0</v>
      </c>
      <c r="BH82" s="269">
        <v>0</v>
      </c>
      <c r="BI82" s="269">
        <v>0</v>
      </c>
      <c r="BJ82" s="269">
        <v>0</v>
      </c>
      <c r="BK82" s="269">
        <v>0</v>
      </c>
      <c r="BL82" s="269">
        <v>0</v>
      </c>
      <c r="BM82" s="269">
        <v>-15074.5</v>
      </c>
      <c r="BN82" s="269">
        <v>0</v>
      </c>
      <c r="BO82" s="269">
        <v>0</v>
      </c>
      <c r="BP82" s="269">
        <v>-289.10000000000002</v>
      </c>
      <c r="BQ82" s="269">
        <v>-421</v>
      </c>
      <c r="BR82" s="269">
        <v>0</v>
      </c>
      <c r="BS82" s="269">
        <v>0</v>
      </c>
      <c r="BT82" s="269">
        <v>0</v>
      </c>
      <c r="BU82" s="269">
        <v>0</v>
      </c>
      <c r="BV82" s="269">
        <v>0</v>
      </c>
      <c r="BW82" s="269">
        <v>0</v>
      </c>
      <c r="BX82" s="269">
        <v>0</v>
      </c>
      <c r="BY82" s="269">
        <v>0</v>
      </c>
      <c r="BZ82" s="269">
        <v>0</v>
      </c>
      <c r="CA82" s="269">
        <v>0</v>
      </c>
      <c r="CB82" s="269">
        <v>0</v>
      </c>
      <c r="CC82" s="270">
        <f t="shared" si="10"/>
        <v>-1372958.6</v>
      </c>
      <c r="CD82" s="148"/>
      <c r="CE82" s="148"/>
      <c r="CF82" s="148"/>
      <c r="CG82" s="148"/>
      <c r="CH82" s="148"/>
      <c r="CI82" s="148"/>
    </row>
    <row r="83" spans="1:87" s="149" customFormat="1" ht="24" customHeight="1">
      <c r="A83" s="201" t="s">
        <v>1804</v>
      </c>
      <c r="B83" s="264" t="s">
        <v>18</v>
      </c>
      <c r="C83" s="265" t="s">
        <v>19</v>
      </c>
      <c r="D83" s="266">
        <v>44050</v>
      </c>
      <c r="E83" s="150" t="s">
        <v>545</v>
      </c>
      <c r="F83" s="267" t="s">
        <v>548</v>
      </c>
      <c r="G83" s="268" t="s">
        <v>549</v>
      </c>
      <c r="H83" s="269">
        <v>0</v>
      </c>
      <c r="I83" s="269">
        <v>0</v>
      </c>
      <c r="J83" s="269">
        <v>0</v>
      </c>
      <c r="K83" s="269">
        <v>0</v>
      </c>
      <c r="L83" s="269">
        <v>0</v>
      </c>
      <c r="M83" s="269">
        <v>0</v>
      </c>
      <c r="N83" s="269">
        <v>0</v>
      </c>
      <c r="O83" s="269">
        <v>0</v>
      </c>
      <c r="P83" s="269">
        <v>-16028.57</v>
      </c>
      <c r="Q83" s="269">
        <v>0</v>
      </c>
      <c r="R83" s="269">
        <v>0</v>
      </c>
      <c r="S83" s="269">
        <v>0</v>
      </c>
      <c r="T83" s="269">
        <v>0</v>
      </c>
      <c r="U83" s="269">
        <v>0</v>
      </c>
      <c r="V83" s="269">
        <v>0</v>
      </c>
      <c r="W83" s="269">
        <v>0</v>
      </c>
      <c r="X83" s="269">
        <v>0</v>
      </c>
      <c r="Y83" s="269">
        <v>0</v>
      </c>
      <c r="Z83" s="269">
        <v>3572.8</v>
      </c>
      <c r="AA83" s="269">
        <v>-174169</v>
      </c>
      <c r="AB83" s="269">
        <v>0</v>
      </c>
      <c r="AC83" s="269">
        <v>0</v>
      </c>
      <c r="AD83" s="269">
        <v>-65943.5</v>
      </c>
      <c r="AE83" s="269">
        <v>0</v>
      </c>
      <c r="AF83" s="269">
        <v>0</v>
      </c>
      <c r="AG83" s="269">
        <v>0</v>
      </c>
      <c r="AH83" s="269">
        <v>0</v>
      </c>
      <c r="AI83" s="269">
        <v>-1170362.99</v>
      </c>
      <c r="AJ83" s="269">
        <v>0</v>
      </c>
      <c r="AK83" s="269">
        <v>-16707.77</v>
      </c>
      <c r="AL83" s="269">
        <v>0</v>
      </c>
      <c r="AM83" s="269">
        <v>-10552.31</v>
      </c>
      <c r="AN83" s="269">
        <v>0</v>
      </c>
      <c r="AO83" s="269">
        <v>-9153.44</v>
      </c>
      <c r="AP83" s="269">
        <v>0</v>
      </c>
      <c r="AQ83" s="269">
        <v>0</v>
      </c>
      <c r="AR83" s="269">
        <v>0</v>
      </c>
      <c r="AS83" s="269">
        <v>-18545.5</v>
      </c>
      <c r="AT83" s="269">
        <v>0</v>
      </c>
      <c r="AU83" s="269">
        <v>-629807.19999999995</v>
      </c>
      <c r="AV83" s="269">
        <v>0</v>
      </c>
      <c r="AW83" s="269">
        <v>0</v>
      </c>
      <c r="AX83" s="269">
        <v>0</v>
      </c>
      <c r="AY83" s="269">
        <v>0</v>
      </c>
      <c r="AZ83" s="269">
        <v>0</v>
      </c>
      <c r="BA83" s="269">
        <v>0</v>
      </c>
      <c r="BB83" s="269">
        <v>0</v>
      </c>
      <c r="BC83" s="269">
        <v>0</v>
      </c>
      <c r="BD83" s="269">
        <v>0</v>
      </c>
      <c r="BE83" s="269">
        <v>0</v>
      </c>
      <c r="BF83" s="269">
        <v>0</v>
      </c>
      <c r="BG83" s="269">
        <v>0</v>
      </c>
      <c r="BH83" s="269">
        <v>0</v>
      </c>
      <c r="BI83" s="269">
        <v>0</v>
      </c>
      <c r="BJ83" s="269">
        <v>0</v>
      </c>
      <c r="BK83" s="269">
        <v>0</v>
      </c>
      <c r="BL83" s="269">
        <v>0</v>
      </c>
      <c r="BM83" s="269">
        <v>0</v>
      </c>
      <c r="BN83" s="269">
        <v>0</v>
      </c>
      <c r="BO83" s="269">
        <v>0</v>
      </c>
      <c r="BP83" s="269">
        <v>0</v>
      </c>
      <c r="BQ83" s="269">
        <v>0</v>
      </c>
      <c r="BR83" s="269">
        <v>0</v>
      </c>
      <c r="BS83" s="269">
        <v>0</v>
      </c>
      <c r="BT83" s="269">
        <v>-112356.4</v>
      </c>
      <c r="BU83" s="269">
        <v>0</v>
      </c>
      <c r="BV83" s="269">
        <v>0</v>
      </c>
      <c r="BW83" s="269">
        <v>0</v>
      </c>
      <c r="BX83" s="269">
        <v>0</v>
      </c>
      <c r="BY83" s="269">
        <v>0</v>
      </c>
      <c r="BZ83" s="269">
        <v>0</v>
      </c>
      <c r="CA83" s="269">
        <v>0</v>
      </c>
      <c r="CB83" s="269">
        <v>0</v>
      </c>
      <c r="CC83" s="270">
        <f t="shared" si="10"/>
        <v>-2220053.88</v>
      </c>
      <c r="CD83" s="148"/>
      <c r="CE83" s="148"/>
      <c r="CF83" s="148"/>
      <c r="CG83" s="148"/>
      <c r="CH83" s="148"/>
      <c r="CI83" s="148"/>
    </row>
    <row r="84" spans="1:87" s="149" customFormat="1">
      <c r="A84" s="201" t="s">
        <v>1804</v>
      </c>
      <c r="B84" s="264" t="s">
        <v>18</v>
      </c>
      <c r="C84" s="265" t="s">
        <v>19</v>
      </c>
      <c r="D84" s="266">
        <v>43040</v>
      </c>
      <c r="E84" s="265" t="s">
        <v>550</v>
      </c>
      <c r="F84" s="267" t="s">
        <v>551</v>
      </c>
      <c r="G84" s="268" t="s">
        <v>552</v>
      </c>
      <c r="H84" s="269">
        <v>0</v>
      </c>
      <c r="I84" s="269">
        <v>0</v>
      </c>
      <c r="J84" s="269">
        <v>249259.3</v>
      </c>
      <c r="K84" s="269">
        <v>0</v>
      </c>
      <c r="L84" s="269">
        <v>0</v>
      </c>
      <c r="M84" s="269">
        <v>0</v>
      </c>
      <c r="N84" s="269">
        <v>1029</v>
      </c>
      <c r="O84" s="269">
        <v>201624.25</v>
      </c>
      <c r="P84" s="269">
        <v>3563</v>
      </c>
      <c r="Q84" s="269">
        <v>1302266.0900000001</v>
      </c>
      <c r="R84" s="269">
        <v>10200.209999999999</v>
      </c>
      <c r="S84" s="269">
        <v>0</v>
      </c>
      <c r="T84" s="269">
        <v>14193.3</v>
      </c>
      <c r="U84" s="269">
        <v>0</v>
      </c>
      <c r="V84" s="269">
        <v>0</v>
      </c>
      <c r="W84" s="269">
        <v>0</v>
      </c>
      <c r="X84" s="269">
        <v>0</v>
      </c>
      <c r="Y84" s="269">
        <v>0</v>
      </c>
      <c r="Z84" s="269">
        <v>1243349.3</v>
      </c>
      <c r="AA84" s="269">
        <v>76234</v>
      </c>
      <c r="AB84" s="269">
        <v>137798.1</v>
      </c>
      <c r="AC84" s="269">
        <v>0</v>
      </c>
      <c r="AD84" s="269">
        <v>4140</v>
      </c>
      <c r="AE84" s="269">
        <v>95623</v>
      </c>
      <c r="AF84" s="269">
        <v>182425.36</v>
      </c>
      <c r="AG84" s="269">
        <v>50</v>
      </c>
      <c r="AH84" s="269">
        <v>0</v>
      </c>
      <c r="AI84" s="269">
        <v>83663.45</v>
      </c>
      <c r="AJ84" s="269">
        <v>0</v>
      </c>
      <c r="AK84" s="269">
        <v>0</v>
      </c>
      <c r="AL84" s="269">
        <v>0</v>
      </c>
      <c r="AM84" s="269">
        <v>21163.49</v>
      </c>
      <c r="AN84" s="269">
        <v>0</v>
      </c>
      <c r="AO84" s="269">
        <v>0</v>
      </c>
      <c r="AP84" s="269">
        <v>5799</v>
      </c>
      <c r="AQ84" s="269">
        <v>0</v>
      </c>
      <c r="AR84" s="269">
        <v>0</v>
      </c>
      <c r="AS84" s="269">
        <v>0</v>
      </c>
      <c r="AT84" s="269">
        <v>131814.57999999999</v>
      </c>
      <c r="AU84" s="269">
        <v>113937.88</v>
      </c>
      <c r="AV84" s="269">
        <v>650904.72</v>
      </c>
      <c r="AW84" s="269">
        <v>278674.03000000003</v>
      </c>
      <c r="AX84" s="269">
        <v>6881</v>
      </c>
      <c r="AY84" s="269">
        <v>2242</v>
      </c>
      <c r="AZ84" s="269">
        <v>0</v>
      </c>
      <c r="BA84" s="269">
        <v>0</v>
      </c>
      <c r="BB84" s="269">
        <v>650404.21</v>
      </c>
      <c r="BC84" s="269">
        <v>0</v>
      </c>
      <c r="BD84" s="269">
        <v>137942.56</v>
      </c>
      <c r="BE84" s="269">
        <v>0</v>
      </c>
      <c r="BF84" s="269">
        <v>0</v>
      </c>
      <c r="BG84" s="269">
        <v>0</v>
      </c>
      <c r="BH84" s="269">
        <v>0</v>
      </c>
      <c r="BI84" s="269">
        <v>0</v>
      </c>
      <c r="BJ84" s="269">
        <v>0</v>
      </c>
      <c r="BK84" s="269">
        <v>0</v>
      </c>
      <c r="BL84" s="269">
        <v>0</v>
      </c>
      <c r="BM84" s="269">
        <v>0</v>
      </c>
      <c r="BN84" s="269">
        <v>9679</v>
      </c>
      <c r="BO84" s="269">
        <v>0</v>
      </c>
      <c r="BP84" s="269">
        <v>0</v>
      </c>
      <c r="BQ84" s="269">
        <v>528.5</v>
      </c>
      <c r="BR84" s="269">
        <v>0</v>
      </c>
      <c r="BS84" s="269">
        <v>0</v>
      </c>
      <c r="BT84" s="269">
        <v>0</v>
      </c>
      <c r="BU84" s="269">
        <v>0</v>
      </c>
      <c r="BV84" s="269">
        <v>0</v>
      </c>
      <c r="BW84" s="269">
        <v>0</v>
      </c>
      <c r="BX84" s="269">
        <v>0</v>
      </c>
      <c r="BY84" s="269">
        <v>0</v>
      </c>
      <c r="BZ84" s="269">
        <v>0</v>
      </c>
      <c r="CA84" s="269">
        <v>0</v>
      </c>
      <c r="CB84" s="269">
        <v>0</v>
      </c>
      <c r="CC84" s="270">
        <f t="shared" si="10"/>
        <v>5615389.3300000001</v>
      </c>
      <c r="CD84" s="148"/>
      <c r="CE84" s="148"/>
      <c r="CF84" s="148"/>
      <c r="CG84" s="148"/>
      <c r="CH84" s="148"/>
      <c r="CI84" s="148"/>
    </row>
    <row r="85" spans="1:87" s="149" customFormat="1" ht="21.75" customHeight="1">
      <c r="A85" s="201" t="s">
        <v>1804</v>
      </c>
      <c r="B85" s="264" t="s">
        <v>18</v>
      </c>
      <c r="C85" s="265" t="s">
        <v>19</v>
      </c>
      <c r="D85" s="266">
        <v>44050</v>
      </c>
      <c r="E85" s="150" t="s">
        <v>545</v>
      </c>
      <c r="F85" s="267" t="s">
        <v>553</v>
      </c>
      <c r="G85" s="268" t="s">
        <v>554</v>
      </c>
      <c r="H85" s="269">
        <v>-60777.88</v>
      </c>
      <c r="I85" s="269">
        <v>0</v>
      </c>
      <c r="J85" s="269">
        <v>0</v>
      </c>
      <c r="K85" s="269">
        <v>0</v>
      </c>
      <c r="L85" s="269">
        <v>0</v>
      </c>
      <c r="M85" s="269">
        <v>0</v>
      </c>
      <c r="N85" s="269">
        <v>-3644668.68</v>
      </c>
      <c r="O85" s="269">
        <v>-93652.49</v>
      </c>
      <c r="P85" s="269">
        <v>0</v>
      </c>
      <c r="Q85" s="269">
        <v>-952578.5</v>
      </c>
      <c r="R85" s="269">
        <v>0</v>
      </c>
      <c r="S85" s="269">
        <v>0</v>
      </c>
      <c r="T85" s="269">
        <v>0</v>
      </c>
      <c r="U85" s="269">
        <v>0</v>
      </c>
      <c r="V85" s="269">
        <v>0</v>
      </c>
      <c r="W85" s="269">
        <v>0</v>
      </c>
      <c r="X85" s="269">
        <v>0</v>
      </c>
      <c r="Y85" s="269">
        <v>0</v>
      </c>
      <c r="Z85" s="269">
        <v>-152502.26</v>
      </c>
      <c r="AA85" s="269">
        <v>-250391.74</v>
      </c>
      <c r="AB85" s="269">
        <v>0</v>
      </c>
      <c r="AC85" s="269">
        <v>0</v>
      </c>
      <c r="AD85" s="269">
        <v>-13722.17</v>
      </c>
      <c r="AE85" s="269">
        <v>0</v>
      </c>
      <c r="AF85" s="269">
        <v>0</v>
      </c>
      <c r="AG85" s="269">
        <v>0</v>
      </c>
      <c r="AH85" s="269">
        <v>0</v>
      </c>
      <c r="AI85" s="269">
        <v>-2375696.9</v>
      </c>
      <c r="AJ85" s="269">
        <v>-7897.74</v>
      </c>
      <c r="AK85" s="269">
        <v>0</v>
      </c>
      <c r="AL85" s="269">
        <v>-16025.62</v>
      </c>
      <c r="AM85" s="269">
        <v>0</v>
      </c>
      <c r="AN85" s="269">
        <v>0</v>
      </c>
      <c r="AO85" s="269">
        <v>0</v>
      </c>
      <c r="AP85" s="269">
        <v>-4051.66</v>
      </c>
      <c r="AQ85" s="269">
        <v>-27618.78</v>
      </c>
      <c r="AR85" s="269">
        <v>-21480.81</v>
      </c>
      <c r="AS85" s="269">
        <v>0</v>
      </c>
      <c r="AT85" s="269">
        <v>0</v>
      </c>
      <c r="AU85" s="269">
        <v>-1862.24</v>
      </c>
      <c r="AV85" s="269">
        <v>-11509.9</v>
      </c>
      <c r="AW85" s="269">
        <v>-7509.8</v>
      </c>
      <c r="AX85" s="269">
        <v>-598.20000000000005</v>
      </c>
      <c r="AY85" s="269">
        <v>0</v>
      </c>
      <c r="AZ85" s="269">
        <v>0</v>
      </c>
      <c r="BA85" s="269">
        <v>0</v>
      </c>
      <c r="BB85" s="269">
        <v>0</v>
      </c>
      <c r="BC85" s="269">
        <v>0</v>
      </c>
      <c r="BD85" s="269">
        <v>0</v>
      </c>
      <c r="BE85" s="269">
        <v>0</v>
      </c>
      <c r="BF85" s="269">
        <v>0</v>
      </c>
      <c r="BG85" s="269">
        <v>0</v>
      </c>
      <c r="BH85" s="269">
        <v>0</v>
      </c>
      <c r="BI85" s="269">
        <v>0</v>
      </c>
      <c r="BJ85" s="269">
        <v>0</v>
      </c>
      <c r="BK85" s="269">
        <v>0</v>
      </c>
      <c r="BL85" s="269">
        <v>0</v>
      </c>
      <c r="BM85" s="269">
        <v>-14565.33</v>
      </c>
      <c r="BN85" s="269">
        <v>0</v>
      </c>
      <c r="BO85" s="269">
        <v>0</v>
      </c>
      <c r="BP85" s="269">
        <v>0</v>
      </c>
      <c r="BQ85" s="269">
        <v>0</v>
      </c>
      <c r="BR85" s="269">
        <v>0</v>
      </c>
      <c r="BS85" s="269">
        <v>0</v>
      </c>
      <c r="BT85" s="269">
        <v>-909324.53</v>
      </c>
      <c r="BU85" s="269">
        <v>0</v>
      </c>
      <c r="BV85" s="269">
        <v>0</v>
      </c>
      <c r="BW85" s="269">
        <v>0</v>
      </c>
      <c r="BX85" s="269">
        <v>0</v>
      </c>
      <c r="BY85" s="269">
        <v>-33596.800000000003</v>
      </c>
      <c r="BZ85" s="269">
        <v>0</v>
      </c>
      <c r="CA85" s="269">
        <v>0</v>
      </c>
      <c r="CB85" s="269">
        <v>0</v>
      </c>
      <c r="CC85" s="270">
        <f t="shared" si="10"/>
        <v>-8600032.0300000031</v>
      </c>
      <c r="CD85" s="148"/>
      <c r="CE85" s="148"/>
      <c r="CF85" s="148"/>
      <c r="CG85" s="148"/>
      <c r="CH85" s="148"/>
      <c r="CI85" s="148"/>
    </row>
    <row r="86" spans="1:87" s="149" customFormat="1" ht="21.75" customHeight="1">
      <c r="A86" s="201" t="s">
        <v>1804</v>
      </c>
      <c r="B86" s="264" t="s">
        <v>18</v>
      </c>
      <c r="C86" s="265" t="s">
        <v>19</v>
      </c>
      <c r="D86" s="266">
        <v>44050</v>
      </c>
      <c r="E86" s="150" t="s">
        <v>545</v>
      </c>
      <c r="F86" s="267" t="s">
        <v>555</v>
      </c>
      <c r="G86" s="268" t="s">
        <v>556</v>
      </c>
      <c r="H86" s="269">
        <v>8050.21</v>
      </c>
      <c r="I86" s="269">
        <v>0</v>
      </c>
      <c r="J86" s="269">
        <v>0</v>
      </c>
      <c r="K86" s="269">
        <v>0</v>
      </c>
      <c r="L86" s="269">
        <v>0</v>
      </c>
      <c r="M86" s="269">
        <v>0</v>
      </c>
      <c r="N86" s="269">
        <v>1353253.66</v>
      </c>
      <c r="O86" s="269">
        <v>226723.32</v>
      </c>
      <c r="P86" s="269">
        <v>0</v>
      </c>
      <c r="Q86" s="269">
        <v>813539.17</v>
      </c>
      <c r="R86" s="269">
        <v>0</v>
      </c>
      <c r="S86" s="269">
        <v>0</v>
      </c>
      <c r="T86" s="269">
        <v>0</v>
      </c>
      <c r="U86" s="269">
        <v>0</v>
      </c>
      <c r="V86" s="269">
        <v>0</v>
      </c>
      <c r="W86" s="269">
        <v>0</v>
      </c>
      <c r="X86" s="269">
        <v>0</v>
      </c>
      <c r="Y86" s="269">
        <v>0</v>
      </c>
      <c r="Z86" s="269">
        <v>0</v>
      </c>
      <c r="AA86" s="269">
        <v>531023.79</v>
      </c>
      <c r="AB86" s="269">
        <v>0</v>
      </c>
      <c r="AC86" s="269">
        <v>0</v>
      </c>
      <c r="AD86" s="269">
        <v>43240.480000000003</v>
      </c>
      <c r="AE86" s="269">
        <v>0</v>
      </c>
      <c r="AF86" s="269">
        <v>0</v>
      </c>
      <c r="AG86" s="269">
        <v>0</v>
      </c>
      <c r="AH86" s="269">
        <v>0</v>
      </c>
      <c r="AI86" s="269">
        <v>1205093.19</v>
      </c>
      <c r="AJ86" s="269">
        <v>47849.62</v>
      </c>
      <c r="AK86" s="269">
        <v>0</v>
      </c>
      <c r="AL86" s="269">
        <v>0</v>
      </c>
      <c r="AM86" s="269">
        <v>20043.27</v>
      </c>
      <c r="AN86" s="269">
        <v>0</v>
      </c>
      <c r="AO86" s="269">
        <v>110760.95</v>
      </c>
      <c r="AP86" s="269">
        <v>62334.26</v>
      </c>
      <c r="AQ86" s="269">
        <v>33710.74</v>
      </c>
      <c r="AR86" s="269">
        <v>59693.58</v>
      </c>
      <c r="AS86" s="269">
        <v>1253.18</v>
      </c>
      <c r="AT86" s="269">
        <v>18603.259999999998</v>
      </c>
      <c r="AU86" s="269">
        <v>1529.55</v>
      </c>
      <c r="AV86" s="269">
        <v>17285.8</v>
      </c>
      <c r="AW86" s="269">
        <v>255758.33</v>
      </c>
      <c r="AX86" s="269">
        <v>73030.5</v>
      </c>
      <c r="AY86" s="269">
        <v>81031.95</v>
      </c>
      <c r="AZ86" s="269">
        <v>0</v>
      </c>
      <c r="BA86" s="269">
        <v>11181.65</v>
      </c>
      <c r="BB86" s="269">
        <v>0</v>
      </c>
      <c r="BC86" s="269">
        <v>0</v>
      </c>
      <c r="BD86" s="269">
        <v>0</v>
      </c>
      <c r="BE86" s="269">
        <v>0</v>
      </c>
      <c r="BF86" s="269">
        <v>0</v>
      </c>
      <c r="BG86" s="269">
        <v>0</v>
      </c>
      <c r="BH86" s="269">
        <v>0</v>
      </c>
      <c r="BI86" s="269">
        <v>0</v>
      </c>
      <c r="BJ86" s="269">
        <v>0</v>
      </c>
      <c r="BK86" s="269">
        <v>0</v>
      </c>
      <c r="BL86" s="269">
        <v>0</v>
      </c>
      <c r="BM86" s="269">
        <v>0</v>
      </c>
      <c r="BN86" s="269">
        <v>0</v>
      </c>
      <c r="BO86" s="269">
        <v>0</v>
      </c>
      <c r="BP86" s="269">
        <v>0</v>
      </c>
      <c r="BQ86" s="269">
        <v>7022.75</v>
      </c>
      <c r="BR86" s="269">
        <v>0</v>
      </c>
      <c r="BS86" s="269">
        <v>0</v>
      </c>
      <c r="BT86" s="269">
        <v>254416.5</v>
      </c>
      <c r="BU86" s="269">
        <v>1140</v>
      </c>
      <c r="BV86" s="269">
        <v>0</v>
      </c>
      <c r="BW86" s="269">
        <v>0</v>
      </c>
      <c r="BX86" s="269">
        <v>0</v>
      </c>
      <c r="BY86" s="269">
        <v>181477.83</v>
      </c>
      <c r="BZ86" s="269">
        <v>0</v>
      </c>
      <c r="CA86" s="269">
        <v>0</v>
      </c>
      <c r="CB86" s="269">
        <v>0</v>
      </c>
      <c r="CC86" s="270">
        <f t="shared" si="10"/>
        <v>5419047.5399999991</v>
      </c>
      <c r="CD86" s="148"/>
      <c r="CE86" s="148"/>
      <c r="CF86" s="148"/>
      <c r="CG86" s="148"/>
      <c r="CH86" s="148"/>
      <c r="CI86" s="148"/>
    </row>
    <row r="87" spans="1:87" s="149" customFormat="1">
      <c r="A87" s="201" t="s">
        <v>1802</v>
      </c>
      <c r="B87" s="264" t="s">
        <v>18</v>
      </c>
      <c r="C87" s="265" t="s">
        <v>19</v>
      </c>
      <c r="D87" s="266"/>
      <c r="E87" s="150"/>
      <c r="F87" s="267" t="s">
        <v>557</v>
      </c>
      <c r="G87" s="268" t="s">
        <v>558</v>
      </c>
      <c r="H87" s="269">
        <v>525301.25</v>
      </c>
      <c r="I87" s="269">
        <v>0</v>
      </c>
      <c r="J87" s="269">
        <v>0</v>
      </c>
      <c r="K87" s="269">
        <v>0</v>
      </c>
      <c r="L87" s="269">
        <v>0</v>
      </c>
      <c r="M87" s="269">
        <v>0</v>
      </c>
      <c r="N87" s="269">
        <v>1140541</v>
      </c>
      <c r="O87" s="269">
        <v>50432</v>
      </c>
      <c r="P87" s="269">
        <v>0</v>
      </c>
      <c r="Q87" s="269">
        <v>35016.5</v>
      </c>
      <c r="R87" s="269">
        <v>3547</v>
      </c>
      <c r="S87" s="269">
        <v>0</v>
      </c>
      <c r="T87" s="269">
        <v>16855</v>
      </c>
      <c r="U87" s="269">
        <v>3762</v>
      </c>
      <c r="V87" s="269">
        <v>0</v>
      </c>
      <c r="W87" s="269">
        <v>526.4</v>
      </c>
      <c r="X87" s="269">
        <v>4168.5</v>
      </c>
      <c r="Y87" s="269">
        <v>3255</v>
      </c>
      <c r="Z87" s="269">
        <v>1903337.5</v>
      </c>
      <c r="AA87" s="269">
        <v>136427</v>
      </c>
      <c r="AB87" s="269">
        <v>0</v>
      </c>
      <c r="AC87" s="269">
        <v>114825</v>
      </c>
      <c r="AD87" s="269">
        <v>62984.68</v>
      </c>
      <c r="AE87" s="269">
        <v>0</v>
      </c>
      <c r="AF87" s="269">
        <v>2370.25</v>
      </c>
      <c r="AG87" s="269">
        <v>0</v>
      </c>
      <c r="AH87" s="269">
        <v>0</v>
      </c>
      <c r="AI87" s="269">
        <v>636539.69999999995</v>
      </c>
      <c r="AJ87" s="269">
        <v>0</v>
      </c>
      <c r="AK87" s="269">
        <v>2632</v>
      </c>
      <c r="AL87" s="269">
        <v>820</v>
      </c>
      <c r="AM87" s="269">
        <v>1290</v>
      </c>
      <c r="AN87" s="269">
        <v>18395.8</v>
      </c>
      <c r="AO87" s="269">
        <v>0</v>
      </c>
      <c r="AP87" s="269">
        <v>0</v>
      </c>
      <c r="AQ87" s="269">
        <v>0</v>
      </c>
      <c r="AR87" s="269">
        <v>1939</v>
      </c>
      <c r="AS87" s="269">
        <v>0</v>
      </c>
      <c r="AT87" s="269">
        <v>512</v>
      </c>
      <c r="AU87" s="269">
        <v>443906.25</v>
      </c>
      <c r="AV87" s="269">
        <v>68884</v>
      </c>
      <c r="AW87" s="269">
        <v>42865</v>
      </c>
      <c r="AX87" s="269">
        <v>33847</v>
      </c>
      <c r="AY87" s="269">
        <v>1160</v>
      </c>
      <c r="AZ87" s="269">
        <v>19226</v>
      </c>
      <c r="BA87" s="269">
        <v>5239</v>
      </c>
      <c r="BB87" s="269">
        <v>107372</v>
      </c>
      <c r="BC87" s="269">
        <v>0</v>
      </c>
      <c r="BD87" s="269">
        <v>0</v>
      </c>
      <c r="BE87" s="269">
        <v>0</v>
      </c>
      <c r="BF87" s="269">
        <v>9918.59</v>
      </c>
      <c r="BG87" s="269">
        <v>0</v>
      </c>
      <c r="BH87" s="269">
        <v>0</v>
      </c>
      <c r="BI87" s="269">
        <v>2696</v>
      </c>
      <c r="BJ87" s="269">
        <v>0</v>
      </c>
      <c r="BK87" s="269">
        <v>0</v>
      </c>
      <c r="BL87" s="269">
        <v>0</v>
      </c>
      <c r="BM87" s="269">
        <v>42191.75</v>
      </c>
      <c r="BN87" s="269">
        <v>3369.85</v>
      </c>
      <c r="BO87" s="269">
        <v>0</v>
      </c>
      <c r="BP87" s="269">
        <v>0</v>
      </c>
      <c r="BQ87" s="269">
        <v>0</v>
      </c>
      <c r="BR87" s="269">
        <v>0</v>
      </c>
      <c r="BS87" s="269">
        <v>0</v>
      </c>
      <c r="BT87" s="269">
        <v>125101</v>
      </c>
      <c r="BU87" s="269">
        <v>140974</v>
      </c>
      <c r="BV87" s="269">
        <v>0</v>
      </c>
      <c r="BW87" s="269">
        <v>0</v>
      </c>
      <c r="BX87" s="269">
        <v>0</v>
      </c>
      <c r="BY87" s="269">
        <v>2015</v>
      </c>
      <c r="BZ87" s="269">
        <v>0</v>
      </c>
      <c r="CA87" s="269">
        <v>180</v>
      </c>
      <c r="CB87" s="269">
        <v>700</v>
      </c>
      <c r="CC87" s="270">
        <f t="shared" si="10"/>
        <v>5715123.0199999996</v>
      </c>
      <c r="CD87" s="148"/>
      <c r="CE87" s="148"/>
      <c r="CF87" s="148"/>
      <c r="CG87" s="148"/>
      <c r="CH87" s="148"/>
      <c r="CI87" s="148"/>
    </row>
    <row r="88" spans="1:87" s="149" customFormat="1">
      <c r="A88" s="201" t="s">
        <v>1803</v>
      </c>
      <c r="B88" s="264" t="s">
        <v>18</v>
      </c>
      <c r="C88" s="265" t="s">
        <v>19</v>
      </c>
      <c r="D88" s="266"/>
      <c r="E88" s="150"/>
      <c r="F88" s="267" t="s">
        <v>559</v>
      </c>
      <c r="G88" s="268" t="s">
        <v>560</v>
      </c>
      <c r="H88" s="269">
        <v>1451758</v>
      </c>
      <c r="I88" s="269">
        <v>0</v>
      </c>
      <c r="J88" s="269">
        <v>53400</v>
      </c>
      <c r="K88" s="269">
        <v>0</v>
      </c>
      <c r="L88" s="269">
        <v>0</v>
      </c>
      <c r="M88" s="269">
        <v>0</v>
      </c>
      <c r="N88" s="269">
        <v>1565733</v>
      </c>
      <c r="O88" s="269">
        <v>130793.5</v>
      </c>
      <c r="P88" s="269">
        <v>0</v>
      </c>
      <c r="Q88" s="269">
        <v>212925.8</v>
      </c>
      <c r="R88" s="269">
        <v>0</v>
      </c>
      <c r="S88" s="269">
        <v>0</v>
      </c>
      <c r="T88" s="269">
        <v>387577.4</v>
      </c>
      <c r="U88" s="269">
        <v>15152</v>
      </c>
      <c r="V88" s="269">
        <v>0</v>
      </c>
      <c r="W88" s="269">
        <v>0</v>
      </c>
      <c r="X88" s="269">
        <v>0</v>
      </c>
      <c r="Y88" s="269">
        <v>0</v>
      </c>
      <c r="Z88" s="269">
        <v>450151.46</v>
      </c>
      <c r="AA88" s="269">
        <v>403997</v>
      </c>
      <c r="AB88" s="269">
        <v>0</v>
      </c>
      <c r="AC88" s="269">
        <v>448887</v>
      </c>
      <c r="AD88" s="269">
        <v>51215</v>
      </c>
      <c r="AE88" s="269">
        <v>0</v>
      </c>
      <c r="AF88" s="269">
        <v>0</v>
      </c>
      <c r="AG88" s="269">
        <v>0</v>
      </c>
      <c r="AH88" s="269">
        <v>0</v>
      </c>
      <c r="AI88" s="269">
        <v>5389948.2699999996</v>
      </c>
      <c r="AJ88" s="269">
        <v>0</v>
      </c>
      <c r="AK88" s="269">
        <v>0</v>
      </c>
      <c r="AL88" s="269">
        <v>0</v>
      </c>
      <c r="AM88" s="269">
        <v>0</v>
      </c>
      <c r="AN88" s="269">
        <v>0</v>
      </c>
      <c r="AO88" s="269">
        <v>0</v>
      </c>
      <c r="AP88" s="269">
        <v>0</v>
      </c>
      <c r="AQ88" s="269">
        <v>0</v>
      </c>
      <c r="AR88" s="269">
        <v>0</v>
      </c>
      <c r="AS88" s="269">
        <v>0</v>
      </c>
      <c r="AT88" s="269">
        <v>0</v>
      </c>
      <c r="AU88" s="269">
        <v>2779915.98</v>
      </c>
      <c r="AV88" s="269">
        <v>3262.2</v>
      </c>
      <c r="AW88" s="269">
        <v>6507</v>
      </c>
      <c r="AX88" s="269">
        <v>29233.200000000001</v>
      </c>
      <c r="AY88" s="269">
        <v>7696</v>
      </c>
      <c r="AZ88" s="269">
        <v>2133.6</v>
      </c>
      <c r="BA88" s="269">
        <v>0</v>
      </c>
      <c r="BB88" s="269">
        <v>618414</v>
      </c>
      <c r="BC88" s="269">
        <v>0</v>
      </c>
      <c r="BD88" s="269">
        <v>0</v>
      </c>
      <c r="BE88" s="269">
        <v>0</v>
      </c>
      <c r="BF88" s="269">
        <v>0</v>
      </c>
      <c r="BG88" s="269">
        <v>0</v>
      </c>
      <c r="BH88" s="269">
        <v>4648</v>
      </c>
      <c r="BI88" s="269">
        <v>34257</v>
      </c>
      <c r="BJ88" s="269">
        <v>0</v>
      </c>
      <c r="BK88" s="269">
        <v>0</v>
      </c>
      <c r="BL88" s="269">
        <v>0</v>
      </c>
      <c r="BM88" s="269">
        <v>212862.91</v>
      </c>
      <c r="BN88" s="269">
        <v>4755</v>
      </c>
      <c r="BO88" s="269">
        <v>0</v>
      </c>
      <c r="BP88" s="269">
        <v>0</v>
      </c>
      <c r="BQ88" s="269">
        <v>0</v>
      </c>
      <c r="BR88" s="269">
        <v>0</v>
      </c>
      <c r="BS88" s="269">
        <v>0</v>
      </c>
      <c r="BT88" s="269">
        <v>2157727</v>
      </c>
      <c r="BU88" s="269">
        <v>38050</v>
      </c>
      <c r="BV88" s="269">
        <v>0</v>
      </c>
      <c r="BW88" s="269">
        <v>0</v>
      </c>
      <c r="BX88" s="269">
        <v>0</v>
      </c>
      <c r="BY88" s="269">
        <v>114984</v>
      </c>
      <c r="BZ88" s="269">
        <v>0</v>
      </c>
      <c r="CA88" s="269">
        <v>0</v>
      </c>
      <c r="CB88" s="269">
        <v>0</v>
      </c>
      <c r="CC88" s="270">
        <f t="shared" si="10"/>
        <v>16575984.319999998</v>
      </c>
      <c r="CD88" s="148"/>
      <c r="CE88" s="148"/>
      <c r="CF88" s="148"/>
      <c r="CG88" s="148"/>
      <c r="CH88" s="148"/>
      <c r="CI88" s="148"/>
    </row>
    <row r="89" spans="1:87" s="149" customFormat="1">
      <c r="A89" s="201" t="s">
        <v>1803</v>
      </c>
      <c r="B89" s="264" t="s">
        <v>18</v>
      </c>
      <c r="C89" s="265" t="s">
        <v>19</v>
      </c>
      <c r="D89" s="266"/>
      <c r="E89" s="150"/>
      <c r="F89" s="267" t="s">
        <v>561</v>
      </c>
      <c r="G89" s="291" t="s">
        <v>562</v>
      </c>
      <c r="H89" s="269">
        <v>0</v>
      </c>
      <c r="I89" s="269">
        <v>0</v>
      </c>
      <c r="J89" s="269">
        <v>2063685.87</v>
      </c>
      <c r="K89" s="269">
        <v>0</v>
      </c>
      <c r="L89" s="269">
        <v>0</v>
      </c>
      <c r="M89" s="269">
        <v>0</v>
      </c>
      <c r="N89" s="269">
        <v>10652928.689999999</v>
      </c>
      <c r="O89" s="269">
        <v>366096</v>
      </c>
      <c r="P89" s="269">
        <v>6712</v>
      </c>
      <c r="Q89" s="269">
        <v>1254576.94</v>
      </c>
      <c r="R89" s="269">
        <v>0</v>
      </c>
      <c r="S89" s="269">
        <v>0</v>
      </c>
      <c r="T89" s="269">
        <v>597907.93000000005</v>
      </c>
      <c r="U89" s="269">
        <v>0</v>
      </c>
      <c r="V89" s="269">
        <v>0</v>
      </c>
      <c r="W89" s="269">
        <v>0</v>
      </c>
      <c r="X89" s="269">
        <v>96179</v>
      </c>
      <c r="Y89" s="269">
        <v>12230.19</v>
      </c>
      <c r="Z89" s="269">
        <v>8668417.4600000009</v>
      </c>
      <c r="AA89" s="269">
        <v>731943.39</v>
      </c>
      <c r="AB89" s="269">
        <v>230742.79</v>
      </c>
      <c r="AC89" s="269">
        <v>1217004</v>
      </c>
      <c r="AD89" s="269">
        <v>160255.26</v>
      </c>
      <c r="AE89" s="269">
        <v>141743.5</v>
      </c>
      <c r="AF89" s="269">
        <v>0</v>
      </c>
      <c r="AG89" s="269">
        <v>3788</v>
      </c>
      <c r="AH89" s="269">
        <v>0</v>
      </c>
      <c r="AI89" s="269">
        <v>4918803.7</v>
      </c>
      <c r="AJ89" s="269">
        <v>2088</v>
      </c>
      <c r="AK89" s="269">
        <v>4259</v>
      </c>
      <c r="AL89" s="269">
        <v>0</v>
      </c>
      <c r="AM89" s="269">
        <v>0</v>
      </c>
      <c r="AN89" s="269">
        <v>0</v>
      </c>
      <c r="AO89" s="269">
        <v>0</v>
      </c>
      <c r="AP89" s="269">
        <v>4805</v>
      </c>
      <c r="AQ89" s="269">
        <v>0</v>
      </c>
      <c r="AR89" s="269">
        <v>0</v>
      </c>
      <c r="AS89" s="269">
        <v>17183.490000000002</v>
      </c>
      <c r="AT89" s="269">
        <v>0</v>
      </c>
      <c r="AU89" s="269">
        <v>1229995</v>
      </c>
      <c r="AV89" s="269">
        <v>130519.8</v>
      </c>
      <c r="AW89" s="269">
        <v>0</v>
      </c>
      <c r="AX89" s="269">
        <v>44495.44</v>
      </c>
      <c r="AY89" s="269">
        <v>0</v>
      </c>
      <c r="AZ89" s="269">
        <v>0</v>
      </c>
      <c r="BA89" s="269">
        <v>41988.98</v>
      </c>
      <c r="BB89" s="269">
        <v>2563266.41</v>
      </c>
      <c r="BC89" s="269">
        <v>6928.92</v>
      </c>
      <c r="BD89" s="269">
        <v>74043.33</v>
      </c>
      <c r="BE89" s="269">
        <v>0</v>
      </c>
      <c r="BF89" s="269">
        <v>0</v>
      </c>
      <c r="BG89" s="269">
        <v>0</v>
      </c>
      <c r="BH89" s="269">
        <v>283902</v>
      </c>
      <c r="BI89" s="269">
        <v>0</v>
      </c>
      <c r="BJ89" s="269">
        <v>0</v>
      </c>
      <c r="BK89" s="269">
        <v>0</v>
      </c>
      <c r="BL89" s="269">
        <v>0</v>
      </c>
      <c r="BM89" s="269">
        <v>0</v>
      </c>
      <c r="BN89" s="269">
        <v>243470.98</v>
      </c>
      <c r="BO89" s="269">
        <v>0</v>
      </c>
      <c r="BP89" s="269">
        <v>0</v>
      </c>
      <c r="BQ89" s="269">
        <v>0</v>
      </c>
      <c r="BR89" s="269">
        <v>0</v>
      </c>
      <c r="BS89" s="269">
        <v>0</v>
      </c>
      <c r="BT89" s="269">
        <v>47032.65</v>
      </c>
      <c r="BU89" s="269">
        <v>0</v>
      </c>
      <c r="BV89" s="269">
        <v>0</v>
      </c>
      <c r="BW89" s="269">
        <v>0</v>
      </c>
      <c r="BX89" s="269">
        <v>0</v>
      </c>
      <c r="BY89" s="269">
        <v>0</v>
      </c>
      <c r="BZ89" s="269">
        <v>0</v>
      </c>
      <c r="CA89" s="269">
        <v>0</v>
      </c>
      <c r="CB89" s="269">
        <v>0</v>
      </c>
      <c r="CC89" s="270">
        <f t="shared" si="10"/>
        <v>35816993.719999999</v>
      </c>
      <c r="CD89" s="148"/>
      <c r="CE89" s="148"/>
      <c r="CF89" s="148"/>
      <c r="CG89" s="148"/>
      <c r="CH89" s="148"/>
      <c r="CI89" s="148"/>
    </row>
    <row r="90" spans="1:87" s="149" customFormat="1">
      <c r="A90" s="201" t="s">
        <v>1804</v>
      </c>
      <c r="B90" s="264" t="s">
        <v>18</v>
      </c>
      <c r="C90" s="265" t="s">
        <v>19</v>
      </c>
      <c r="D90" s="266"/>
      <c r="E90" s="150"/>
      <c r="F90" s="267" t="s">
        <v>563</v>
      </c>
      <c r="G90" s="291" t="s">
        <v>564</v>
      </c>
      <c r="H90" s="269">
        <v>0</v>
      </c>
      <c r="I90" s="269">
        <v>0</v>
      </c>
      <c r="J90" s="269">
        <v>-934</v>
      </c>
      <c r="K90" s="269">
        <v>0</v>
      </c>
      <c r="L90" s="269">
        <v>0</v>
      </c>
      <c r="M90" s="269">
        <v>0</v>
      </c>
      <c r="N90" s="269">
        <v>-262687.5</v>
      </c>
      <c r="O90" s="269">
        <v>-55639.78</v>
      </c>
      <c r="P90" s="269">
        <v>-2013</v>
      </c>
      <c r="Q90" s="269">
        <v>-13201.4</v>
      </c>
      <c r="R90" s="269">
        <v>-951.91</v>
      </c>
      <c r="S90" s="269">
        <v>0</v>
      </c>
      <c r="T90" s="269">
        <v>0</v>
      </c>
      <c r="U90" s="269">
        <v>0</v>
      </c>
      <c r="V90" s="269">
        <v>0</v>
      </c>
      <c r="W90" s="269">
        <v>0</v>
      </c>
      <c r="X90" s="269">
        <v>-3467</v>
      </c>
      <c r="Y90" s="269">
        <v>0</v>
      </c>
      <c r="Z90" s="269">
        <v>-1470126.98</v>
      </c>
      <c r="AA90" s="269">
        <v>-487325.16</v>
      </c>
      <c r="AB90" s="269">
        <v>0</v>
      </c>
      <c r="AC90" s="269">
        <v>0</v>
      </c>
      <c r="AD90" s="269">
        <v>1890.5</v>
      </c>
      <c r="AE90" s="269">
        <v>0</v>
      </c>
      <c r="AF90" s="269">
        <v>0</v>
      </c>
      <c r="AG90" s="269">
        <v>0</v>
      </c>
      <c r="AH90" s="269">
        <v>0</v>
      </c>
      <c r="AI90" s="269">
        <v>-972.68</v>
      </c>
      <c r="AJ90" s="269">
        <v>0</v>
      </c>
      <c r="AK90" s="269">
        <v>0</v>
      </c>
      <c r="AL90" s="269">
        <v>0</v>
      </c>
      <c r="AM90" s="269">
        <v>-12685</v>
      </c>
      <c r="AN90" s="269">
        <v>-64391.79</v>
      </c>
      <c r="AO90" s="269">
        <v>0</v>
      </c>
      <c r="AP90" s="269">
        <v>-26910</v>
      </c>
      <c r="AQ90" s="269">
        <v>-48085.55</v>
      </c>
      <c r="AR90" s="269">
        <v>-89578</v>
      </c>
      <c r="AS90" s="269">
        <v>-22769.5</v>
      </c>
      <c r="AT90" s="269">
        <v>-64154</v>
      </c>
      <c r="AU90" s="269">
        <v>0</v>
      </c>
      <c r="AV90" s="269">
        <v>-27</v>
      </c>
      <c r="AW90" s="269">
        <v>1525</v>
      </c>
      <c r="AX90" s="269">
        <v>-1860</v>
      </c>
      <c r="AY90" s="269">
        <v>7498</v>
      </c>
      <c r="AZ90" s="269">
        <v>0</v>
      </c>
      <c r="BA90" s="269">
        <v>0</v>
      </c>
      <c r="BB90" s="269">
        <v>0</v>
      </c>
      <c r="BC90" s="269">
        <v>0</v>
      </c>
      <c r="BD90" s="269">
        <v>0</v>
      </c>
      <c r="BE90" s="269">
        <v>0</v>
      </c>
      <c r="BF90" s="269">
        <v>0</v>
      </c>
      <c r="BG90" s="269">
        <v>0</v>
      </c>
      <c r="BH90" s="269">
        <v>0</v>
      </c>
      <c r="BI90" s="269">
        <v>0</v>
      </c>
      <c r="BJ90" s="269">
        <v>0</v>
      </c>
      <c r="BK90" s="269">
        <v>0</v>
      </c>
      <c r="BL90" s="269">
        <v>0</v>
      </c>
      <c r="BM90" s="269">
        <v>-741.08</v>
      </c>
      <c r="BN90" s="269">
        <v>0</v>
      </c>
      <c r="BO90" s="269">
        <v>0</v>
      </c>
      <c r="BP90" s="269">
        <v>-2142.1</v>
      </c>
      <c r="BQ90" s="269">
        <v>0</v>
      </c>
      <c r="BR90" s="269">
        <v>0</v>
      </c>
      <c r="BS90" s="269">
        <v>0</v>
      </c>
      <c r="BT90" s="269">
        <v>0</v>
      </c>
      <c r="BU90" s="269">
        <v>0</v>
      </c>
      <c r="BV90" s="269">
        <v>0</v>
      </c>
      <c r="BW90" s="269">
        <v>0</v>
      </c>
      <c r="BX90" s="269">
        <v>0</v>
      </c>
      <c r="BY90" s="269">
        <v>0</v>
      </c>
      <c r="BZ90" s="269">
        <v>0</v>
      </c>
      <c r="CA90" s="269">
        <v>0</v>
      </c>
      <c r="CB90" s="269">
        <v>0</v>
      </c>
      <c r="CC90" s="270">
        <f t="shared" si="10"/>
        <v>-2619749.9300000002</v>
      </c>
      <c r="CD90" s="148"/>
      <c r="CE90" s="148"/>
      <c r="CF90" s="148"/>
      <c r="CG90" s="148"/>
      <c r="CH90" s="148"/>
      <c r="CI90" s="148"/>
    </row>
    <row r="91" spans="1:87" s="149" customFormat="1">
      <c r="A91" s="201" t="s">
        <v>1802</v>
      </c>
      <c r="B91" s="264" t="s">
        <v>18</v>
      </c>
      <c r="C91" s="265" t="s">
        <v>19</v>
      </c>
      <c r="D91" s="266"/>
      <c r="E91" s="150"/>
      <c r="F91" s="267" t="s">
        <v>565</v>
      </c>
      <c r="G91" s="291" t="s">
        <v>566</v>
      </c>
      <c r="H91" s="269">
        <v>2296299</v>
      </c>
      <c r="I91" s="269">
        <v>177620</v>
      </c>
      <c r="J91" s="269">
        <v>1749000</v>
      </c>
      <c r="K91" s="269">
        <v>361000</v>
      </c>
      <c r="L91" s="269">
        <v>216650</v>
      </c>
      <c r="M91" s="269">
        <v>0</v>
      </c>
      <c r="N91" s="269">
        <v>0</v>
      </c>
      <c r="O91" s="269">
        <v>958000</v>
      </c>
      <c r="P91" s="269">
        <v>96400</v>
      </c>
      <c r="Q91" s="269">
        <v>477000</v>
      </c>
      <c r="R91" s="269">
        <v>311500</v>
      </c>
      <c r="S91" s="269">
        <v>230200</v>
      </c>
      <c r="T91" s="269">
        <v>0</v>
      </c>
      <c r="U91" s="269">
        <v>842900</v>
      </c>
      <c r="V91" s="269">
        <v>1000</v>
      </c>
      <c r="W91" s="269">
        <v>228500</v>
      </c>
      <c r="X91" s="269">
        <v>82000</v>
      </c>
      <c r="Y91" s="269">
        <v>24500</v>
      </c>
      <c r="Z91" s="269">
        <v>588600</v>
      </c>
      <c r="AA91" s="269">
        <v>415260</v>
      </c>
      <c r="AB91" s="269">
        <v>9500</v>
      </c>
      <c r="AC91" s="269">
        <v>779991</v>
      </c>
      <c r="AD91" s="269">
        <v>118500</v>
      </c>
      <c r="AE91" s="269">
        <v>204100</v>
      </c>
      <c r="AF91" s="269">
        <v>391500</v>
      </c>
      <c r="AG91" s="269">
        <v>66500</v>
      </c>
      <c r="AH91" s="269">
        <v>355000</v>
      </c>
      <c r="AI91" s="269">
        <v>3925000</v>
      </c>
      <c r="AJ91" s="269">
        <v>2275500</v>
      </c>
      <c r="AK91" s="269">
        <v>695500</v>
      </c>
      <c r="AL91" s="269">
        <v>937000</v>
      </c>
      <c r="AM91" s="269">
        <v>490500</v>
      </c>
      <c r="AN91" s="269">
        <v>3167790</v>
      </c>
      <c r="AO91" s="269">
        <v>2453000</v>
      </c>
      <c r="AP91" s="269">
        <v>1113900</v>
      </c>
      <c r="AQ91" s="269">
        <v>1401500</v>
      </c>
      <c r="AR91" s="269">
        <v>738000</v>
      </c>
      <c r="AS91" s="269">
        <v>613500</v>
      </c>
      <c r="AT91" s="269">
        <v>1437500</v>
      </c>
      <c r="AU91" s="269">
        <v>1121500</v>
      </c>
      <c r="AV91" s="269">
        <v>263500</v>
      </c>
      <c r="AW91" s="269">
        <v>849400</v>
      </c>
      <c r="AX91" s="269">
        <v>782100</v>
      </c>
      <c r="AY91" s="269">
        <v>781000</v>
      </c>
      <c r="AZ91" s="269">
        <v>34000</v>
      </c>
      <c r="BA91" s="269">
        <v>323000</v>
      </c>
      <c r="BB91" s="269">
        <v>188000</v>
      </c>
      <c r="BC91" s="269">
        <v>0</v>
      </c>
      <c r="BD91" s="269">
        <v>643200</v>
      </c>
      <c r="BE91" s="269">
        <v>0</v>
      </c>
      <c r="BF91" s="269">
        <v>151050</v>
      </c>
      <c r="BG91" s="269">
        <v>9000</v>
      </c>
      <c r="BH91" s="269">
        <v>0</v>
      </c>
      <c r="BI91" s="269">
        <v>36000</v>
      </c>
      <c r="BJ91" s="269">
        <v>127731</v>
      </c>
      <c r="BK91" s="269">
        <v>2500</v>
      </c>
      <c r="BL91" s="269">
        <v>0</v>
      </c>
      <c r="BM91" s="269">
        <v>0</v>
      </c>
      <c r="BN91" s="269">
        <v>1000</v>
      </c>
      <c r="BO91" s="269">
        <v>183406</v>
      </c>
      <c r="BP91" s="269">
        <v>19510</v>
      </c>
      <c r="BQ91" s="269">
        <v>69000</v>
      </c>
      <c r="BR91" s="269">
        <v>0</v>
      </c>
      <c r="BS91" s="269">
        <v>0</v>
      </c>
      <c r="BT91" s="269">
        <v>956500</v>
      </c>
      <c r="BU91" s="269">
        <v>896590</v>
      </c>
      <c r="BV91" s="269">
        <v>316500</v>
      </c>
      <c r="BW91" s="269">
        <v>1352140</v>
      </c>
      <c r="BX91" s="269">
        <v>2122000</v>
      </c>
      <c r="BY91" s="269">
        <v>1914590</v>
      </c>
      <c r="BZ91" s="269">
        <v>390580</v>
      </c>
      <c r="CA91" s="269">
        <v>0</v>
      </c>
      <c r="CB91" s="269">
        <v>0</v>
      </c>
      <c r="CC91" s="270">
        <f t="shared" si="10"/>
        <v>43764007</v>
      </c>
      <c r="CD91" s="148"/>
      <c r="CE91" s="148"/>
      <c r="CF91" s="148"/>
      <c r="CG91" s="148"/>
      <c r="CH91" s="148"/>
      <c r="CI91" s="148"/>
    </row>
    <row r="92" spans="1:87" s="149" customFormat="1">
      <c r="A92" s="201" t="s">
        <v>1804</v>
      </c>
      <c r="B92" s="264" t="s">
        <v>18</v>
      </c>
      <c r="C92" s="265" t="s">
        <v>19</v>
      </c>
      <c r="D92" s="266"/>
      <c r="E92" s="150"/>
      <c r="F92" s="267" t="s">
        <v>567</v>
      </c>
      <c r="G92" s="291" t="s">
        <v>568</v>
      </c>
      <c r="H92" s="269">
        <v>0</v>
      </c>
      <c r="I92" s="269">
        <v>0</v>
      </c>
      <c r="J92" s="269">
        <v>0</v>
      </c>
      <c r="K92" s="269">
        <v>0</v>
      </c>
      <c r="L92" s="269">
        <v>0</v>
      </c>
      <c r="M92" s="269">
        <v>0</v>
      </c>
      <c r="N92" s="269">
        <v>0</v>
      </c>
      <c r="O92" s="269">
        <v>0</v>
      </c>
      <c r="P92" s="269">
        <v>0</v>
      </c>
      <c r="Q92" s="269">
        <v>12289</v>
      </c>
      <c r="R92" s="269">
        <v>0</v>
      </c>
      <c r="S92" s="269">
        <v>0</v>
      </c>
      <c r="T92" s="269">
        <v>281480</v>
      </c>
      <c r="U92" s="269">
        <v>0</v>
      </c>
      <c r="V92" s="269">
        <v>0</v>
      </c>
      <c r="W92" s="269">
        <v>0</v>
      </c>
      <c r="X92" s="269">
        <v>0</v>
      </c>
      <c r="Y92" s="269">
        <v>0</v>
      </c>
      <c r="Z92" s="269">
        <v>0</v>
      </c>
      <c r="AA92" s="269">
        <v>0</v>
      </c>
      <c r="AB92" s="269">
        <v>0</v>
      </c>
      <c r="AC92" s="269">
        <v>0</v>
      </c>
      <c r="AD92" s="269">
        <v>0</v>
      </c>
      <c r="AE92" s="269">
        <v>73474.11</v>
      </c>
      <c r="AF92" s="269">
        <v>0</v>
      </c>
      <c r="AG92" s="269">
        <v>0</v>
      </c>
      <c r="AH92" s="269">
        <v>1361200</v>
      </c>
      <c r="AI92" s="269">
        <v>1497016.42</v>
      </c>
      <c r="AJ92" s="269">
        <v>686628.01</v>
      </c>
      <c r="AK92" s="269">
        <v>748239.89</v>
      </c>
      <c r="AL92" s="269">
        <v>934123.59</v>
      </c>
      <c r="AM92" s="269">
        <v>388207.57</v>
      </c>
      <c r="AN92" s="269">
        <v>2806410.62</v>
      </c>
      <c r="AO92" s="269">
        <v>2971094.02</v>
      </c>
      <c r="AP92" s="269">
        <v>671486.17</v>
      </c>
      <c r="AQ92" s="269">
        <v>2002188.72</v>
      </c>
      <c r="AR92" s="269">
        <v>438185.73</v>
      </c>
      <c r="AS92" s="269">
        <v>614827.32999999996</v>
      </c>
      <c r="AT92" s="269">
        <v>568035.15</v>
      </c>
      <c r="AU92" s="269">
        <v>0</v>
      </c>
      <c r="AV92" s="269">
        <v>3917695</v>
      </c>
      <c r="AW92" s="269">
        <v>1300</v>
      </c>
      <c r="AX92" s="269">
        <v>1300</v>
      </c>
      <c r="AY92" s="269">
        <v>1400</v>
      </c>
      <c r="AZ92" s="269">
        <v>12329.28</v>
      </c>
      <c r="BA92" s="269">
        <v>2200</v>
      </c>
      <c r="BB92" s="269">
        <v>0</v>
      </c>
      <c r="BC92" s="269">
        <v>0</v>
      </c>
      <c r="BD92" s="269">
        <v>812683</v>
      </c>
      <c r="BE92" s="269">
        <v>0</v>
      </c>
      <c r="BF92" s="269">
        <v>391449</v>
      </c>
      <c r="BG92" s="269">
        <v>235434</v>
      </c>
      <c r="BH92" s="269">
        <v>0</v>
      </c>
      <c r="BI92" s="269">
        <v>0</v>
      </c>
      <c r="BJ92" s="269">
        <v>4696.8</v>
      </c>
      <c r="BK92" s="269">
        <v>0</v>
      </c>
      <c r="BL92" s="269">
        <v>0</v>
      </c>
      <c r="BM92" s="269">
        <v>0</v>
      </c>
      <c r="BN92" s="269">
        <v>0</v>
      </c>
      <c r="BO92" s="269">
        <v>0</v>
      </c>
      <c r="BP92" s="269">
        <v>0</v>
      </c>
      <c r="BQ92" s="269">
        <v>0</v>
      </c>
      <c r="BR92" s="269">
        <v>173729.74</v>
      </c>
      <c r="BS92" s="269">
        <v>0</v>
      </c>
      <c r="BT92" s="269">
        <v>0</v>
      </c>
      <c r="BU92" s="269">
        <v>0</v>
      </c>
      <c r="BV92" s="269">
        <v>0</v>
      </c>
      <c r="BW92" s="269">
        <v>0</v>
      </c>
      <c r="BX92" s="269">
        <v>679982.2</v>
      </c>
      <c r="BY92" s="269">
        <v>0</v>
      </c>
      <c r="BZ92" s="269">
        <v>0</v>
      </c>
      <c r="CA92" s="269">
        <v>0</v>
      </c>
      <c r="CB92" s="269">
        <v>0</v>
      </c>
      <c r="CC92" s="270">
        <f t="shared" si="10"/>
        <v>22289085.350000001</v>
      </c>
      <c r="CD92" s="148"/>
      <c r="CE92" s="148"/>
      <c r="CF92" s="148"/>
      <c r="CG92" s="148"/>
      <c r="CH92" s="148"/>
      <c r="CI92" s="148"/>
    </row>
    <row r="93" spans="1:87" s="149" customFormat="1">
      <c r="A93" s="201" t="s">
        <v>1804</v>
      </c>
      <c r="B93" s="264" t="s">
        <v>18</v>
      </c>
      <c r="C93" s="265" t="s">
        <v>19</v>
      </c>
      <c r="D93" s="266"/>
      <c r="E93" s="150"/>
      <c r="F93" s="267" t="s">
        <v>569</v>
      </c>
      <c r="G93" s="291" t="s">
        <v>570</v>
      </c>
      <c r="H93" s="269">
        <v>0</v>
      </c>
      <c r="I93" s="269">
        <v>0</v>
      </c>
      <c r="J93" s="269">
        <v>0</v>
      </c>
      <c r="K93" s="269">
        <v>0</v>
      </c>
      <c r="L93" s="269">
        <v>0</v>
      </c>
      <c r="M93" s="269">
        <v>0</v>
      </c>
      <c r="N93" s="269">
        <v>0</v>
      </c>
      <c r="O93" s="269">
        <v>0</v>
      </c>
      <c r="P93" s="269">
        <v>0</v>
      </c>
      <c r="Q93" s="269">
        <v>0</v>
      </c>
      <c r="R93" s="269">
        <v>0</v>
      </c>
      <c r="S93" s="269">
        <v>0</v>
      </c>
      <c r="T93" s="269">
        <v>29900</v>
      </c>
      <c r="U93" s="269">
        <v>0</v>
      </c>
      <c r="V93" s="269">
        <v>0</v>
      </c>
      <c r="W93" s="269">
        <v>0</v>
      </c>
      <c r="X93" s="269">
        <v>0</v>
      </c>
      <c r="Y93" s="269">
        <v>0</v>
      </c>
      <c r="Z93" s="269">
        <v>2270778.25</v>
      </c>
      <c r="AA93" s="269">
        <v>0</v>
      </c>
      <c r="AB93" s="269">
        <v>0</v>
      </c>
      <c r="AC93" s="269">
        <v>0</v>
      </c>
      <c r="AD93" s="269">
        <v>0</v>
      </c>
      <c r="AE93" s="269">
        <v>0</v>
      </c>
      <c r="AF93" s="269">
        <v>0</v>
      </c>
      <c r="AG93" s="269">
        <v>0</v>
      </c>
      <c r="AH93" s="269">
        <v>0</v>
      </c>
      <c r="AI93" s="269">
        <v>150000</v>
      </c>
      <c r="AJ93" s="269">
        <v>0</v>
      </c>
      <c r="AK93" s="269">
        <v>0</v>
      </c>
      <c r="AL93" s="269">
        <v>0</v>
      </c>
      <c r="AM93" s="269">
        <v>0</v>
      </c>
      <c r="AN93" s="269">
        <v>0</v>
      </c>
      <c r="AO93" s="269">
        <v>0</v>
      </c>
      <c r="AP93" s="269">
        <v>0</v>
      </c>
      <c r="AQ93" s="269">
        <v>0</v>
      </c>
      <c r="AR93" s="269">
        <v>0</v>
      </c>
      <c r="AS93" s="269">
        <v>0</v>
      </c>
      <c r="AT93" s="269">
        <v>0</v>
      </c>
      <c r="AU93" s="269">
        <v>0</v>
      </c>
      <c r="AV93" s="269">
        <v>0</v>
      </c>
      <c r="AW93" s="269">
        <v>0</v>
      </c>
      <c r="AX93" s="269">
        <v>0</v>
      </c>
      <c r="AY93" s="269">
        <v>0</v>
      </c>
      <c r="AZ93" s="269">
        <v>0</v>
      </c>
      <c r="BA93" s="269">
        <v>0</v>
      </c>
      <c r="BB93" s="269">
        <v>1111113</v>
      </c>
      <c r="BC93" s="269">
        <v>0</v>
      </c>
      <c r="BD93" s="269">
        <v>0</v>
      </c>
      <c r="BE93" s="269">
        <v>0</v>
      </c>
      <c r="BF93" s="269">
        <v>0</v>
      </c>
      <c r="BG93" s="269">
        <v>0</v>
      </c>
      <c r="BH93" s="269">
        <v>367023</v>
      </c>
      <c r="BI93" s="269">
        <v>0</v>
      </c>
      <c r="BJ93" s="269">
        <v>0</v>
      </c>
      <c r="BK93" s="269">
        <v>0</v>
      </c>
      <c r="BL93" s="269">
        <v>165948</v>
      </c>
      <c r="BM93" s="269">
        <v>0</v>
      </c>
      <c r="BN93" s="269">
        <v>0</v>
      </c>
      <c r="BO93" s="269">
        <v>0</v>
      </c>
      <c r="BP93" s="269">
        <v>0</v>
      </c>
      <c r="BQ93" s="269">
        <v>36033.75</v>
      </c>
      <c r="BR93" s="269">
        <v>0</v>
      </c>
      <c r="BS93" s="269">
        <v>0</v>
      </c>
      <c r="BT93" s="269">
        <v>0</v>
      </c>
      <c r="BU93" s="269">
        <v>0</v>
      </c>
      <c r="BV93" s="269">
        <v>0</v>
      </c>
      <c r="BW93" s="269">
        <v>0</v>
      </c>
      <c r="BX93" s="269">
        <v>0</v>
      </c>
      <c r="BY93" s="269">
        <v>0</v>
      </c>
      <c r="BZ93" s="269">
        <v>0</v>
      </c>
      <c r="CA93" s="269">
        <v>0</v>
      </c>
      <c r="CB93" s="269">
        <v>0</v>
      </c>
      <c r="CC93" s="270">
        <f t="shared" si="10"/>
        <v>4130796</v>
      </c>
      <c r="CD93" s="148"/>
      <c r="CE93" s="148"/>
      <c r="CF93" s="148"/>
      <c r="CG93" s="148"/>
      <c r="CH93" s="148"/>
      <c r="CI93" s="148"/>
    </row>
    <row r="94" spans="1:87" s="149" customFormat="1">
      <c r="A94" s="201" t="s">
        <v>1804</v>
      </c>
      <c r="B94" s="264" t="s">
        <v>18</v>
      </c>
      <c r="C94" s="265" t="s">
        <v>19</v>
      </c>
      <c r="D94" s="266"/>
      <c r="E94" s="150"/>
      <c r="F94" s="267" t="s">
        <v>1709</v>
      </c>
      <c r="G94" s="291" t="s">
        <v>1710</v>
      </c>
      <c r="H94" s="269">
        <v>0</v>
      </c>
      <c r="I94" s="269">
        <v>0</v>
      </c>
      <c r="J94" s="269">
        <v>0</v>
      </c>
      <c r="K94" s="269">
        <v>0</v>
      </c>
      <c r="L94" s="269">
        <v>0</v>
      </c>
      <c r="M94" s="269">
        <v>0</v>
      </c>
      <c r="N94" s="269">
        <v>8405</v>
      </c>
      <c r="O94" s="269">
        <v>0</v>
      </c>
      <c r="P94" s="269">
        <v>0</v>
      </c>
      <c r="Q94" s="269">
        <v>0</v>
      </c>
      <c r="R94" s="269">
        <v>0</v>
      </c>
      <c r="S94" s="269">
        <v>0</v>
      </c>
      <c r="T94" s="269">
        <v>0</v>
      </c>
      <c r="U94" s="269">
        <v>0</v>
      </c>
      <c r="V94" s="269">
        <v>0</v>
      </c>
      <c r="W94" s="269">
        <v>0</v>
      </c>
      <c r="X94" s="269">
        <v>0</v>
      </c>
      <c r="Y94" s="269">
        <v>0</v>
      </c>
      <c r="Z94" s="269">
        <v>8743.6</v>
      </c>
      <c r="AA94" s="269">
        <v>2515.1999999999998</v>
      </c>
      <c r="AB94" s="269">
        <v>0</v>
      </c>
      <c r="AC94" s="269">
        <v>0</v>
      </c>
      <c r="AD94" s="269">
        <v>13745.4</v>
      </c>
      <c r="AE94" s="269">
        <v>0</v>
      </c>
      <c r="AF94" s="269">
        <v>0</v>
      </c>
      <c r="AG94" s="269">
        <v>0</v>
      </c>
      <c r="AH94" s="269">
        <v>0</v>
      </c>
      <c r="AI94" s="269">
        <v>0</v>
      </c>
      <c r="AJ94" s="269">
        <v>0</v>
      </c>
      <c r="AK94" s="269">
        <v>0</v>
      </c>
      <c r="AL94" s="269">
        <v>0</v>
      </c>
      <c r="AM94" s="269">
        <v>0</v>
      </c>
      <c r="AN94" s="269">
        <v>0</v>
      </c>
      <c r="AO94" s="269">
        <v>0</v>
      </c>
      <c r="AP94" s="269">
        <v>0</v>
      </c>
      <c r="AQ94" s="269">
        <v>0</v>
      </c>
      <c r="AR94" s="269">
        <v>0</v>
      </c>
      <c r="AS94" s="269">
        <v>0</v>
      </c>
      <c r="AT94" s="269">
        <v>0</v>
      </c>
      <c r="AU94" s="269">
        <v>0</v>
      </c>
      <c r="AV94" s="269">
        <v>0</v>
      </c>
      <c r="AW94" s="269">
        <v>82201.2</v>
      </c>
      <c r="AX94" s="269">
        <v>10751</v>
      </c>
      <c r="AY94" s="269">
        <v>295702.5</v>
      </c>
      <c r="AZ94" s="269">
        <v>0</v>
      </c>
      <c r="BA94" s="269">
        <v>34068.800000000003</v>
      </c>
      <c r="BB94" s="269">
        <v>0</v>
      </c>
      <c r="BC94" s="269">
        <v>0</v>
      </c>
      <c r="BD94" s="269">
        <v>0</v>
      </c>
      <c r="BE94" s="269">
        <v>0</v>
      </c>
      <c r="BF94" s="269">
        <v>0</v>
      </c>
      <c r="BG94" s="269">
        <v>0</v>
      </c>
      <c r="BH94" s="269">
        <v>0</v>
      </c>
      <c r="BI94" s="269">
        <v>0</v>
      </c>
      <c r="BJ94" s="269">
        <v>0</v>
      </c>
      <c r="BK94" s="269">
        <v>0</v>
      </c>
      <c r="BL94" s="269">
        <v>0</v>
      </c>
      <c r="BM94" s="269">
        <v>0</v>
      </c>
      <c r="BN94" s="269">
        <v>0</v>
      </c>
      <c r="BO94" s="269">
        <v>0</v>
      </c>
      <c r="BP94" s="269">
        <v>0</v>
      </c>
      <c r="BQ94" s="269">
        <v>0</v>
      </c>
      <c r="BR94" s="269">
        <v>0</v>
      </c>
      <c r="BS94" s="269">
        <v>0</v>
      </c>
      <c r="BT94" s="269">
        <v>0</v>
      </c>
      <c r="BU94" s="269">
        <v>0</v>
      </c>
      <c r="BV94" s="269">
        <v>0</v>
      </c>
      <c r="BW94" s="269">
        <v>0</v>
      </c>
      <c r="BX94" s="269">
        <v>545201.85</v>
      </c>
      <c r="BY94" s="269">
        <v>18516.2</v>
      </c>
      <c r="BZ94" s="269">
        <v>0</v>
      </c>
      <c r="CA94" s="269">
        <v>0</v>
      </c>
      <c r="CB94" s="269">
        <v>0</v>
      </c>
      <c r="CC94" s="270">
        <f t="shared" si="10"/>
        <v>1019850.75</v>
      </c>
      <c r="CD94" s="148"/>
      <c r="CE94" s="148"/>
      <c r="CF94" s="148"/>
      <c r="CG94" s="148"/>
      <c r="CH94" s="148"/>
      <c r="CI94" s="148"/>
    </row>
    <row r="95" spans="1:87" s="282" customFormat="1">
      <c r="A95" s="280"/>
      <c r="B95" s="380" t="s">
        <v>571</v>
      </c>
      <c r="C95" s="381"/>
      <c r="D95" s="381"/>
      <c r="E95" s="381"/>
      <c r="F95" s="381"/>
      <c r="G95" s="382"/>
      <c r="H95" s="281">
        <f>SUM(H79:H94)</f>
        <v>9966753.0800000001</v>
      </c>
      <c r="I95" s="281">
        <f t="shared" ref="I95:BT95" si="15">SUM(I79:I94)</f>
        <v>730898.25</v>
      </c>
      <c r="J95" s="281">
        <f t="shared" si="15"/>
        <v>7040881.1699999999</v>
      </c>
      <c r="K95" s="281">
        <f t="shared" si="15"/>
        <v>760881</v>
      </c>
      <c r="L95" s="281">
        <f t="shared" si="15"/>
        <v>365270.08999999997</v>
      </c>
      <c r="M95" s="281">
        <f t="shared" si="15"/>
        <v>0</v>
      </c>
      <c r="N95" s="281">
        <f t="shared" si="15"/>
        <v>18127416.669999998</v>
      </c>
      <c r="O95" s="281">
        <f t="shared" si="15"/>
        <v>2484532.5499999998</v>
      </c>
      <c r="P95" s="281">
        <f t="shared" si="15"/>
        <v>1018145</v>
      </c>
      <c r="Q95" s="281">
        <f t="shared" si="15"/>
        <v>5012067.5999999996</v>
      </c>
      <c r="R95" s="281">
        <f t="shared" si="15"/>
        <v>513069.3</v>
      </c>
      <c r="S95" s="281">
        <f t="shared" si="15"/>
        <v>552422</v>
      </c>
      <c r="T95" s="281">
        <f t="shared" si="15"/>
        <v>2434835.6300000004</v>
      </c>
      <c r="U95" s="281">
        <f t="shared" si="15"/>
        <v>2151964</v>
      </c>
      <c r="V95" s="281">
        <f t="shared" si="15"/>
        <v>18601</v>
      </c>
      <c r="W95" s="281">
        <f t="shared" si="15"/>
        <v>899955.88</v>
      </c>
      <c r="X95" s="281">
        <f t="shared" si="15"/>
        <v>1992572.5</v>
      </c>
      <c r="Y95" s="281">
        <f t="shared" si="15"/>
        <v>164000.19</v>
      </c>
      <c r="Z95" s="281">
        <f t="shared" si="15"/>
        <v>19631912.020000003</v>
      </c>
      <c r="AA95" s="281">
        <f t="shared" si="15"/>
        <v>2486521.4800000004</v>
      </c>
      <c r="AB95" s="281">
        <f t="shared" si="15"/>
        <v>1222796.95</v>
      </c>
      <c r="AC95" s="281">
        <f t="shared" si="15"/>
        <v>4974970.84</v>
      </c>
      <c r="AD95" s="281">
        <f t="shared" si="15"/>
        <v>830040.65</v>
      </c>
      <c r="AE95" s="281">
        <f t="shared" si="15"/>
        <v>1353725.11</v>
      </c>
      <c r="AF95" s="281">
        <f t="shared" si="15"/>
        <v>3170145.11</v>
      </c>
      <c r="AG95" s="281">
        <f t="shared" si="15"/>
        <v>100643</v>
      </c>
      <c r="AH95" s="281">
        <f t="shared" si="15"/>
        <v>2164224.2400000002</v>
      </c>
      <c r="AI95" s="281">
        <f t="shared" si="15"/>
        <v>15928256.689999999</v>
      </c>
      <c r="AJ95" s="281">
        <f t="shared" si="15"/>
        <v>3392717.08</v>
      </c>
      <c r="AK95" s="281">
        <f t="shared" si="15"/>
        <v>1583675.12</v>
      </c>
      <c r="AL95" s="281">
        <f t="shared" si="15"/>
        <v>2453480.9699999997</v>
      </c>
      <c r="AM95" s="281">
        <f t="shared" si="15"/>
        <v>1210906.02</v>
      </c>
      <c r="AN95" s="281">
        <f t="shared" si="15"/>
        <v>6639931.6299999999</v>
      </c>
      <c r="AO95" s="281">
        <f t="shared" si="15"/>
        <v>6138783.5199999996</v>
      </c>
      <c r="AP95" s="281">
        <f t="shared" si="15"/>
        <v>2080729.27</v>
      </c>
      <c r="AQ95" s="281">
        <f t="shared" si="15"/>
        <v>3830587.51</v>
      </c>
      <c r="AR95" s="281">
        <f t="shared" si="15"/>
        <v>1943170.5</v>
      </c>
      <c r="AS95" s="281">
        <f t="shared" si="15"/>
        <v>1743940.25</v>
      </c>
      <c r="AT95" s="281">
        <f t="shared" si="15"/>
        <v>2881991.92</v>
      </c>
      <c r="AU95" s="281">
        <f t="shared" si="15"/>
        <v>9828706.8599999994</v>
      </c>
      <c r="AV95" s="281">
        <f t="shared" si="15"/>
        <v>6710978.6199999992</v>
      </c>
      <c r="AW95" s="281">
        <f t="shared" si="15"/>
        <v>2518142.7600000002</v>
      </c>
      <c r="AX95" s="281">
        <f t="shared" si="15"/>
        <v>1714796.14</v>
      </c>
      <c r="AY95" s="281">
        <f t="shared" si="15"/>
        <v>2157674.4500000002</v>
      </c>
      <c r="AZ95" s="281">
        <f t="shared" si="15"/>
        <v>136164.88</v>
      </c>
      <c r="BA95" s="281">
        <f t="shared" si="15"/>
        <v>768866.43</v>
      </c>
      <c r="BB95" s="281">
        <f t="shared" si="15"/>
        <v>8142778.6200000001</v>
      </c>
      <c r="BC95" s="281">
        <f t="shared" si="15"/>
        <v>566902.92000000004</v>
      </c>
      <c r="BD95" s="281">
        <f t="shared" si="15"/>
        <v>2034214.49</v>
      </c>
      <c r="BE95" s="281">
        <f t="shared" si="15"/>
        <v>150551</v>
      </c>
      <c r="BF95" s="281">
        <f t="shared" si="15"/>
        <v>1053197.5900000001</v>
      </c>
      <c r="BG95" s="281">
        <f t="shared" si="15"/>
        <v>347761</v>
      </c>
      <c r="BH95" s="281">
        <f t="shared" si="15"/>
        <v>1303932</v>
      </c>
      <c r="BI95" s="281">
        <f t="shared" si="15"/>
        <v>1355638</v>
      </c>
      <c r="BJ95" s="281">
        <f t="shared" si="15"/>
        <v>606501.66</v>
      </c>
      <c r="BK95" s="281">
        <f t="shared" si="15"/>
        <v>13023</v>
      </c>
      <c r="BL95" s="281">
        <f t="shared" si="15"/>
        <v>169889</v>
      </c>
      <c r="BM95" s="281">
        <f t="shared" si="15"/>
        <v>351418.80599999998</v>
      </c>
      <c r="BN95" s="281">
        <f t="shared" si="15"/>
        <v>864639.46</v>
      </c>
      <c r="BO95" s="281">
        <f t="shared" si="15"/>
        <v>224158</v>
      </c>
      <c r="BP95" s="281">
        <f t="shared" si="15"/>
        <v>39375.800000000003</v>
      </c>
      <c r="BQ95" s="281">
        <f t="shared" si="15"/>
        <v>186144</v>
      </c>
      <c r="BR95" s="281">
        <f t="shared" si="15"/>
        <v>249952.74</v>
      </c>
      <c r="BS95" s="281">
        <f t="shared" si="15"/>
        <v>26927</v>
      </c>
      <c r="BT95" s="281">
        <f t="shared" si="15"/>
        <v>6715193.2200000007</v>
      </c>
      <c r="BU95" s="281">
        <f t="shared" ref="BU95:CB95" si="16">SUM(BU79:BU94)</f>
        <v>1545015</v>
      </c>
      <c r="BV95" s="281">
        <f t="shared" si="16"/>
        <v>563572</v>
      </c>
      <c r="BW95" s="281">
        <f t="shared" si="16"/>
        <v>1810030.62</v>
      </c>
      <c r="BX95" s="281">
        <f t="shared" si="16"/>
        <v>4775587.5</v>
      </c>
      <c r="BY95" s="281">
        <f t="shared" si="16"/>
        <v>3577492.2300000004</v>
      </c>
      <c r="BZ95" s="281">
        <f t="shared" si="16"/>
        <v>765865</v>
      </c>
      <c r="CA95" s="281">
        <f t="shared" si="16"/>
        <v>180</v>
      </c>
      <c r="CB95" s="281">
        <f t="shared" si="16"/>
        <v>2228.5</v>
      </c>
      <c r="CC95" s="281">
        <f>SUM(CC79:CC94)</f>
        <v>201274915.086</v>
      </c>
      <c r="CD95" s="154"/>
      <c r="CE95" s="154"/>
      <c r="CF95" s="154"/>
      <c r="CG95" s="154"/>
      <c r="CH95" s="154"/>
      <c r="CI95" s="154"/>
    </row>
    <row r="96" spans="1:87" s="149" customFormat="1" ht="24.75" customHeight="1">
      <c r="A96" s="201" t="s">
        <v>1804</v>
      </c>
      <c r="B96" s="264" t="s">
        <v>20</v>
      </c>
      <c r="C96" s="265" t="s">
        <v>21</v>
      </c>
      <c r="D96" s="266">
        <v>43050</v>
      </c>
      <c r="E96" s="265" t="s">
        <v>572</v>
      </c>
      <c r="F96" s="267" t="s">
        <v>573</v>
      </c>
      <c r="G96" s="268" t="s">
        <v>574</v>
      </c>
      <c r="H96" s="269">
        <v>0</v>
      </c>
      <c r="I96" s="269">
        <v>0</v>
      </c>
      <c r="J96" s="269">
        <v>0</v>
      </c>
      <c r="K96" s="269">
        <v>0</v>
      </c>
      <c r="L96" s="269">
        <v>0</v>
      </c>
      <c r="M96" s="269">
        <v>0</v>
      </c>
      <c r="N96" s="269">
        <v>0</v>
      </c>
      <c r="O96" s="269">
        <v>0</v>
      </c>
      <c r="P96" s="269">
        <v>0</v>
      </c>
      <c r="Q96" s="269">
        <v>0</v>
      </c>
      <c r="R96" s="269">
        <v>0</v>
      </c>
      <c r="S96" s="269">
        <v>0</v>
      </c>
      <c r="T96" s="269">
        <v>12800</v>
      </c>
      <c r="U96" s="269">
        <v>0</v>
      </c>
      <c r="V96" s="269">
        <v>0</v>
      </c>
      <c r="W96" s="269">
        <v>0</v>
      </c>
      <c r="X96" s="269">
        <v>0</v>
      </c>
      <c r="Y96" s="269">
        <v>0</v>
      </c>
      <c r="Z96" s="269">
        <v>0</v>
      </c>
      <c r="AA96" s="269">
        <v>0</v>
      </c>
      <c r="AB96" s="269">
        <v>0</v>
      </c>
      <c r="AC96" s="269">
        <v>0</v>
      </c>
      <c r="AD96" s="269">
        <v>6160</v>
      </c>
      <c r="AE96" s="269">
        <v>0</v>
      </c>
      <c r="AF96" s="269">
        <v>0</v>
      </c>
      <c r="AG96" s="269">
        <v>555</v>
      </c>
      <c r="AH96" s="269">
        <v>0</v>
      </c>
      <c r="AI96" s="269">
        <v>0</v>
      </c>
      <c r="AJ96" s="269">
        <v>0</v>
      </c>
      <c r="AK96" s="269">
        <v>0</v>
      </c>
      <c r="AL96" s="269">
        <v>0</v>
      </c>
      <c r="AM96" s="269">
        <v>0</v>
      </c>
      <c r="AN96" s="269">
        <v>0</v>
      </c>
      <c r="AO96" s="269">
        <v>0</v>
      </c>
      <c r="AP96" s="269">
        <v>0</v>
      </c>
      <c r="AQ96" s="269">
        <v>0</v>
      </c>
      <c r="AR96" s="269">
        <v>0</v>
      </c>
      <c r="AS96" s="269">
        <v>0</v>
      </c>
      <c r="AT96" s="269">
        <v>267550</v>
      </c>
      <c r="AU96" s="269">
        <v>0</v>
      </c>
      <c r="AV96" s="269">
        <v>0</v>
      </c>
      <c r="AW96" s="269">
        <v>0</v>
      </c>
      <c r="AX96" s="269">
        <v>0</v>
      </c>
      <c r="AY96" s="269">
        <v>0</v>
      </c>
      <c r="AZ96" s="269">
        <v>0</v>
      </c>
      <c r="BA96" s="269">
        <v>0</v>
      </c>
      <c r="BB96" s="269">
        <v>0</v>
      </c>
      <c r="BC96" s="269">
        <v>0</v>
      </c>
      <c r="BD96" s="269">
        <v>0</v>
      </c>
      <c r="BE96" s="269">
        <v>0</v>
      </c>
      <c r="BF96" s="269">
        <v>0</v>
      </c>
      <c r="BG96" s="269">
        <v>0</v>
      </c>
      <c r="BH96" s="269">
        <v>0</v>
      </c>
      <c r="BI96" s="269">
        <v>0</v>
      </c>
      <c r="BJ96" s="269">
        <v>0</v>
      </c>
      <c r="BK96" s="269">
        <v>0</v>
      </c>
      <c r="BL96" s="269">
        <v>0</v>
      </c>
      <c r="BM96" s="269">
        <v>0</v>
      </c>
      <c r="BN96" s="269">
        <v>0</v>
      </c>
      <c r="BO96" s="269">
        <v>0</v>
      </c>
      <c r="BP96" s="269">
        <v>0</v>
      </c>
      <c r="BQ96" s="269">
        <v>0</v>
      </c>
      <c r="BR96" s="269">
        <v>0</v>
      </c>
      <c r="BS96" s="269">
        <v>0</v>
      </c>
      <c r="BT96" s="269">
        <v>0</v>
      </c>
      <c r="BU96" s="269">
        <v>0</v>
      </c>
      <c r="BV96" s="269">
        <v>0</v>
      </c>
      <c r="BW96" s="269">
        <v>0</v>
      </c>
      <c r="BX96" s="269">
        <v>0</v>
      </c>
      <c r="BY96" s="269">
        <v>0</v>
      </c>
      <c r="BZ96" s="269">
        <v>0</v>
      </c>
      <c r="CA96" s="269">
        <v>0</v>
      </c>
      <c r="CB96" s="269">
        <v>0</v>
      </c>
      <c r="CC96" s="270">
        <f t="shared" si="10"/>
        <v>287065</v>
      </c>
      <c r="CD96" s="148"/>
      <c r="CE96" s="148"/>
      <c r="CF96" s="148"/>
      <c r="CG96" s="148"/>
      <c r="CH96" s="148"/>
      <c r="CI96" s="148"/>
    </row>
    <row r="97" spans="1:87" s="149" customFormat="1" ht="24" customHeight="1">
      <c r="A97" s="201" t="s">
        <v>1804</v>
      </c>
      <c r="B97" s="264" t="s">
        <v>20</v>
      </c>
      <c r="C97" s="265" t="s">
        <v>21</v>
      </c>
      <c r="D97" s="266">
        <v>43050</v>
      </c>
      <c r="E97" s="265" t="s">
        <v>572</v>
      </c>
      <c r="F97" s="267" t="s">
        <v>575</v>
      </c>
      <c r="G97" s="268" t="s">
        <v>576</v>
      </c>
      <c r="H97" s="269">
        <v>0</v>
      </c>
      <c r="I97" s="269">
        <v>0</v>
      </c>
      <c r="J97" s="269">
        <v>0</v>
      </c>
      <c r="K97" s="269">
        <v>0</v>
      </c>
      <c r="L97" s="269">
        <v>0</v>
      </c>
      <c r="M97" s="269">
        <v>0</v>
      </c>
      <c r="N97" s="269">
        <v>0</v>
      </c>
      <c r="O97" s="269">
        <v>0</v>
      </c>
      <c r="P97" s="269">
        <v>0</v>
      </c>
      <c r="Q97" s="269">
        <v>0</v>
      </c>
      <c r="R97" s="269">
        <v>0</v>
      </c>
      <c r="S97" s="269">
        <v>0</v>
      </c>
      <c r="T97" s="269">
        <v>0</v>
      </c>
      <c r="U97" s="269">
        <v>0</v>
      </c>
      <c r="V97" s="269">
        <v>0</v>
      </c>
      <c r="W97" s="269">
        <v>0</v>
      </c>
      <c r="X97" s="269">
        <v>0</v>
      </c>
      <c r="Y97" s="269">
        <v>0</v>
      </c>
      <c r="Z97" s="269">
        <v>0</v>
      </c>
      <c r="AA97" s="269">
        <v>0</v>
      </c>
      <c r="AB97" s="269">
        <v>0</v>
      </c>
      <c r="AC97" s="269">
        <v>0</v>
      </c>
      <c r="AD97" s="269">
        <v>0</v>
      </c>
      <c r="AE97" s="269">
        <v>0</v>
      </c>
      <c r="AF97" s="269">
        <v>0</v>
      </c>
      <c r="AG97" s="269">
        <v>0</v>
      </c>
      <c r="AH97" s="269">
        <v>0</v>
      </c>
      <c r="AI97" s="269">
        <v>0</v>
      </c>
      <c r="AJ97" s="269">
        <v>0</v>
      </c>
      <c r="AK97" s="269">
        <v>0</v>
      </c>
      <c r="AL97" s="269">
        <v>0</v>
      </c>
      <c r="AM97" s="269">
        <v>0</v>
      </c>
      <c r="AN97" s="269">
        <v>0</v>
      </c>
      <c r="AO97" s="269">
        <v>0</v>
      </c>
      <c r="AP97" s="269">
        <v>0</v>
      </c>
      <c r="AQ97" s="269">
        <v>0</v>
      </c>
      <c r="AR97" s="269">
        <v>0</v>
      </c>
      <c r="AS97" s="269">
        <v>0</v>
      </c>
      <c r="AT97" s="269">
        <v>0</v>
      </c>
      <c r="AU97" s="269">
        <v>0</v>
      </c>
      <c r="AV97" s="269">
        <v>0</v>
      </c>
      <c r="AW97" s="269">
        <v>0</v>
      </c>
      <c r="AX97" s="269">
        <v>0</v>
      </c>
      <c r="AY97" s="269">
        <v>0</v>
      </c>
      <c r="AZ97" s="269">
        <v>0</v>
      </c>
      <c r="BA97" s="269">
        <v>0</v>
      </c>
      <c r="BB97" s="269">
        <v>0</v>
      </c>
      <c r="BC97" s="269">
        <v>0</v>
      </c>
      <c r="BD97" s="269">
        <v>0</v>
      </c>
      <c r="BE97" s="269">
        <v>0</v>
      </c>
      <c r="BF97" s="269">
        <v>0</v>
      </c>
      <c r="BG97" s="269">
        <v>0</v>
      </c>
      <c r="BH97" s="269">
        <v>0</v>
      </c>
      <c r="BI97" s="269">
        <v>0</v>
      </c>
      <c r="BJ97" s="269">
        <v>0</v>
      </c>
      <c r="BK97" s="269">
        <v>0</v>
      </c>
      <c r="BL97" s="269">
        <v>0</v>
      </c>
      <c r="BM97" s="269">
        <v>0</v>
      </c>
      <c r="BN97" s="269">
        <v>0</v>
      </c>
      <c r="BO97" s="269">
        <v>0</v>
      </c>
      <c r="BP97" s="269">
        <v>0</v>
      </c>
      <c r="BQ97" s="269">
        <v>0</v>
      </c>
      <c r="BR97" s="269">
        <v>0</v>
      </c>
      <c r="BS97" s="269">
        <v>0</v>
      </c>
      <c r="BT97" s="269">
        <v>0</v>
      </c>
      <c r="BU97" s="269">
        <v>0</v>
      </c>
      <c r="BV97" s="269">
        <v>0</v>
      </c>
      <c r="BW97" s="269">
        <v>0</v>
      </c>
      <c r="BX97" s="269">
        <v>0</v>
      </c>
      <c r="BY97" s="269">
        <v>0</v>
      </c>
      <c r="BZ97" s="269">
        <v>0</v>
      </c>
      <c r="CA97" s="269">
        <v>0</v>
      </c>
      <c r="CB97" s="269">
        <v>0</v>
      </c>
      <c r="CC97" s="270">
        <f t="shared" si="10"/>
        <v>0</v>
      </c>
      <c r="CD97" s="148"/>
      <c r="CE97" s="148"/>
      <c r="CF97" s="148"/>
      <c r="CG97" s="148"/>
      <c r="CH97" s="148"/>
      <c r="CI97" s="148"/>
    </row>
    <row r="98" spans="1:87" s="149" customFormat="1" ht="24" customHeight="1">
      <c r="A98" s="201" t="s">
        <v>1804</v>
      </c>
      <c r="B98" s="264" t="s">
        <v>20</v>
      </c>
      <c r="C98" s="265" t="s">
        <v>21</v>
      </c>
      <c r="D98" s="266">
        <v>43050</v>
      </c>
      <c r="E98" s="265" t="s">
        <v>572</v>
      </c>
      <c r="F98" s="267" t="s">
        <v>577</v>
      </c>
      <c r="G98" s="268" t="s">
        <v>578</v>
      </c>
      <c r="H98" s="269">
        <v>0</v>
      </c>
      <c r="I98" s="269">
        <v>0</v>
      </c>
      <c r="J98" s="269">
        <v>0</v>
      </c>
      <c r="K98" s="269">
        <v>0</v>
      </c>
      <c r="L98" s="269">
        <v>0</v>
      </c>
      <c r="M98" s="269">
        <v>0</v>
      </c>
      <c r="N98" s="269">
        <v>0</v>
      </c>
      <c r="O98" s="269">
        <v>0</v>
      </c>
      <c r="P98" s="269">
        <v>0</v>
      </c>
      <c r="Q98" s="269">
        <v>0</v>
      </c>
      <c r="R98" s="269">
        <v>0</v>
      </c>
      <c r="S98" s="269">
        <v>0</v>
      </c>
      <c r="T98" s="269">
        <v>35320</v>
      </c>
      <c r="U98" s="269">
        <v>0</v>
      </c>
      <c r="V98" s="269">
        <v>0</v>
      </c>
      <c r="W98" s="269">
        <v>0</v>
      </c>
      <c r="X98" s="269">
        <v>0</v>
      </c>
      <c r="Y98" s="269">
        <v>0</v>
      </c>
      <c r="Z98" s="269">
        <v>0</v>
      </c>
      <c r="AA98" s="269">
        <v>0</v>
      </c>
      <c r="AB98" s="269">
        <v>0</v>
      </c>
      <c r="AC98" s="269">
        <v>0</v>
      </c>
      <c r="AD98" s="269">
        <v>0</v>
      </c>
      <c r="AE98" s="269">
        <v>0</v>
      </c>
      <c r="AF98" s="269">
        <v>0</v>
      </c>
      <c r="AG98" s="269">
        <v>0</v>
      </c>
      <c r="AH98" s="269">
        <v>0</v>
      </c>
      <c r="AI98" s="269">
        <v>0</v>
      </c>
      <c r="AJ98" s="269">
        <v>0</v>
      </c>
      <c r="AK98" s="269">
        <v>0</v>
      </c>
      <c r="AL98" s="269">
        <v>0</v>
      </c>
      <c r="AM98" s="269">
        <v>0</v>
      </c>
      <c r="AN98" s="269">
        <v>0</v>
      </c>
      <c r="AO98" s="269">
        <v>0</v>
      </c>
      <c r="AP98" s="269">
        <v>0</v>
      </c>
      <c r="AQ98" s="269">
        <v>0</v>
      </c>
      <c r="AR98" s="269">
        <v>0</v>
      </c>
      <c r="AS98" s="269">
        <v>0</v>
      </c>
      <c r="AT98" s="269">
        <v>1361564</v>
      </c>
      <c r="AU98" s="269">
        <v>0</v>
      </c>
      <c r="AV98" s="269">
        <v>0</v>
      </c>
      <c r="AW98" s="269">
        <v>0</v>
      </c>
      <c r="AX98" s="269">
        <v>0</v>
      </c>
      <c r="AY98" s="269">
        <v>0</v>
      </c>
      <c r="AZ98" s="269">
        <v>0</v>
      </c>
      <c r="BA98" s="269">
        <v>0</v>
      </c>
      <c r="BB98" s="269">
        <v>0</v>
      </c>
      <c r="BC98" s="269">
        <v>0</v>
      </c>
      <c r="BD98" s="269">
        <v>0</v>
      </c>
      <c r="BE98" s="269">
        <v>0</v>
      </c>
      <c r="BF98" s="269">
        <v>0</v>
      </c>
      <c r="BG98" s="269">
        <v>0</v>
      </c>
      <c r="BH98" s="269">
        <v>0</v>
      </c>
      <c r="BI98" s="269">
        <v>0</v>
      </c>
      <c r="BJ98" s="269">
        <v>0</v>
      </c>
      <c r="BK98" s="269">
        <v>0</v>
      </c>
      <c r="BL98" s="269">
        <v>0</v>
      </c>
      <c r="BM98" s="269">
        <v>0</v>
      </c>
      <c r="BN98" s="269">
        <v>0</v>
      </c>
      <c r="BO98" s="269">
        <v>0</v>
      </c>
      <c r="BP98" s="269">
        <v>0</v>
      </c>
      <c r="BQ98" s="269">
        <v>0</v>
      </c>
      <c r="BR98" s="269">
        <v>0</v>
      </c>
      <c r="BS98" s="269">
        <v>0</v>
      </c>
      <c r="BT98" s="269">
        <v>0</v>
      </c>
      <c r="BU98" s="269">
        <v>0</v>
      </c>
      <c r="BV98" s="269">
        <v>0</v>
      </c>
      <c r="BW98" s="269">
        <v>817326</v>
      </c>
      <c r="BX98" s="269">
        <v>0</v>
      </c>
      <c r="BY98" s="269">
        <v>0</v>
      </c>
      <c r="BZ98" s="269">
        <v>0</v>
      </c>
      <c r="CA98" s="269">
        <v>0</v>
      </c>
      <c r="CB98" s="269">
        <v>0</v>
      </c>
      <c r="CC98" s="270">
        <f t="shared" si="10"/>
        <v>2214210</v>
      </c>
      <c r="CD98" s="148"/>
      <c r="CE98" s="148"/>
      <c r="CF98" s="148"/>
      <c r="CG98" s="148"/>
      <c r="CH98" s="148"/>
      <c r="CI98" s="148"/>
    </row>
    <row r="99" spans="1:87" s="149" customFormat="1" ht="24" customHeight="1">
      <c r="A99" s="201" t="s">
        <v>1804</v>
      </c>
      <c r="B99" s="264" t="s">
        <v>20</v>
      </c>
      <c r="C99" s="265" t="s">
        <v>21</v>
      </c>
      <c r="D99" s="266">
        <v>43050</v>
      </c>
      <c r="E99" s="265" t="s">
        <v>572</v>
      </c>
      <c r="F99" s="267" t="s">
        <v>579</v>
      </c>
      <c r="G99" s="268" t="s">
        <v>580</v>
      </c>
      <c r="H99" s="269">
        <v>0</v>
      </c>
      <c r="I99" s="269">
        <v>0</v>
      </c>
      <c r="J99" s="269">
        <v>0</v>
      </c>
      <c r="K99" s="269">
        <v>0</v>
      </c>
      <c r="L99" s="269">
        <v>0</v>
      </c>
      <c r="M99" s="269">
        <v>0</v>
      </c>
      <c r="N99" s="269">
        <v>0</v>
      </c>
      <c r="O99" s="269">
        <v>0</v>
      </c>
      <c r="P99" s="269">
        <v>0</v>
      </c>
      <c r="Q99" s="269">
        <v>0</v>
      </c>
      <c r="R99" s="269">
        <v>0</v>
      </c>
      <c r="S99" s="269">
        <v>0</v>
      </c>
      <c r="T99" s="269">
        <v>0</v>
      </c>
      <c r="U99" s="269">
        <v>0</v>
      </c>
      <c r="V99" s="269">
        <v>0</v>
      </c>
      <c r="W99" s="269">
        <v>0</v>
      </c>
      <c r="X99" s="269">
        <v>0</v>
      </c>
      <c r="Y99" s="269">
        <v>0</v>
      </c>
      <c r="Z99" s="269">
        <v>0</v>
      </c>
      <c r="AA99" s="269">
        <v>0</v>
      </c>
      <c r="AB99" s="269">
        <v>0</v>
      </c>
      <c r="AC99" s="269">
        <v>0</v>
      </c>
      <c r="AD99" s="269">
        <v>0</v>
      </c>
      <c r="AE99" s="269">
        <v>0</v>
      </c>
      <c r="AF99" s="269">
        <v>0</v>
      </c>
      <c r="AG99" s="269">
        <v>0</v>
      </c>
      <c r="AH99" s="269">
        <v>0</v>
      </c>
      <c r="AI99" s="269">
        <v>0</v>
      </c>
      <c r="AJ99" s="269">
        <v>0</v>
      </c>
      <c r="AK99" s="269">
        <v>0</v>
      </c>
      <c r="AL99" s="269">
        <v>0</v>
      </c>
      <c r="AM99" s="269">
        <v>0</v>
      </c>
      <c r="AN99" s="269">
        <v>0</v>
      </c>
      <c r="AO99" s="269">
        <v>0</v>
      </c>
      <c r="AP99" s="269">
        <v>0</v>
      </c>
      <c r="AQ99" s="269">
        <v>0</v>
      </c>
      <c r="AR99" s="269">
        <v>0</v>
      </c>
      <c r="AS99" s="269">
        <v>0</v>
      </c>
      <c r="AT99" s="269">
        <v>0</v>
      </c>
      <c r="AU99" s="269">
        <v>0</v>
      </c>
      <c r="AV99" s="269">
        <v>0</v>
      </c>
      <c r="AW99" s="269">
        <v>0</v>
      </c>
      <c r="AX99" s="269">
        <v>0</v>
      </c>
      <c r="AY99" s="269">
        <v>0</v>
      </c>
      <c r="AZ99" s="269">
        <v>0</v>
      </c>
      <c r="BA99" s="269">
        <v>0</v>
      </c>
      <c r="BB99" s="269">
        <v>0</v>
      </c>
      <c r="BC99" s="269">
        <v>0</v>
      </c>
      <c r="BD99" s="269">
        <v>0</v>
      </c>
      <c r="BE99" s="269">
        <v>0</v>
      </c>
      <c r="BF99" s="269">
        <v>0</v>
      </c>
      <c r="BG99" s="269">
        <v>0</v>
      </c>
      <c r="BH99" s="269">
        <v>0</v>
      </c>
      <c r="BI99" s="269">
        <v>0</v>
      </c>
      <c r="BJ99" s="269">
        <v>0</v>
      </c>
      <c r="BK99" s="269">
        <v>0</v>
      </c>
      <c r="BL99" s="269">
        <v>0</v>
      </c>
      <c r="BM99" s="269">
        <v>0</v>
      </c>
      <c r="BN99" s="269">
        <v>0</v>
      </c>
      <c r="BO99" s="269">
        <v>0</v>
      </c>
      <c r="BP99" s="269">
        <v>0</v>
      </c>
      <c r="BQ99" s="269">
        <v>0</v>
      </c>
      <c r="BR99" s="269">
        <v>0</v>
      </c>
      <c r="BS99" s="269">
        <v>0</v>
      </c>
      <c r="BT99" s="269">
        <v>0</v>
      </c>
      <c r="BU99" s="269">
        <v>0</v>
      </c>
      <c r="BV99" s="269">
        <v>0</v>
      </c>
      <c r="BW99" s="269">
        <v>332677</v>
      </c>
      <c r="BX99" s="269">
        <v>0</v>
      </c>
      <c r="BY99" s="269">
        <v>0</v>
      </c>
      <c r="BZ99" s="269">
        <v>0</v>
      </c>
      <c r="CA99" s="269">
        <v>0</v>
      </c>
      <c r="CB99" s="269">
        <v>0</v>
      </c>
      <c r="CC99" s="270">
        <f t="shared" si="10"/>
        <v>332677</v>
      </c>
      <c r="CD99" s="148"/>
      <c r="CE99" s="148"/>
      <c r="CF99" s="148"/>
      <c r="CG99" s="148"/>
      <c r="CH99" s="148"/>
      <c r="CI99" s="148"/>
    </row>
    <row r="100" spans="1:87" s="149" customFormat="1" ht="24" customHeight="1">
      <c r="A100" s="201" t="s">
        <v>1804</v>
      </c>
      <c r="B100" s="264" t="s">
        <v>20</v>
      </c>
      <c r="C100" s="265" t="s">
        <v>21</v>
      </c>
      <c r="D100" s="266"/>
      <c r="E100" s="265"/>
      <c r="F100" s="267" t="s">
        <v>581</v>
      </c>
      <c r="G100" s="268" t="s">
        <v>582</v>
      </c>
      <c r="H100" s="269">
        <v>0</v>
      </c>
      <c r="I100" s="269">
        <v>17850</v>
      </c>
      <c r="J100" s="269">
        <v>0</v>
      </c>
      <c r="K100" s="269">
        <v>0</v>
      </c>
      <c r="L100" s="269">
        <v>0</v>
      </c>
      <c r="M100" s="269">
        <v>0</v>
      </c>
      <c r="N100" s="269">
        <v>149870</v>
      </c>
      <c r="O100" s="269">
        <v>0</v>
      </c>
      <c r="P100" s="269">
        <v>0</v>
      </c>
      <c r="Q100" s="269">
        <v>0</v>
      </c>
      <c r="R100" s="269">
        <v>0</v>
      </c>
      <c r="S100" s="269">
        <v>0</v>
      </c>
      <c r="T100" s="269">
        <v>0</v>
      </c>
      <c r="U100" s="269">
        <v>0</v>
      </c>
      <c r="V100" s="269">
        <v>0</v>
      </c>
      <c r="W100" s="269">
        <v>0</v>
      </c>
      <c r="X100" s="269">
        <v>0</v>
      </c>
      <c r="Y100" s="269">
        <v>0</v>
      </c>
      <c r="Z100" s="269">
        <v>13800</v>
      </c>
      <c r="AA100" s="269">
        <v>18982.02</v>
      </c>
      <c r="AB100" s="269">
        <v>6650</v>
      </c>
      <c r="AC100" s="269">
        <v>0</v>
      </c>
      <c r="AD100" s="269">
        <v>880</v>
      </c>
      <c r="AE100" s="269">
        <v>0</v>
      </c>
      <c r="AF100" s="269">
        <v>0</v>
      </c>
      <c r="AG100" s="269">
        <v>0</v>
      </c>
      <c r="AH100" s="269">
        <v>0</v>
      </c>
      <c r="AI100" s="269">
        <v>7900</v>
      </c>
      <c r="AJ100" s="269">
        <v>0</v>
      </c>
      <c r="AK100" s="269">
        <v>0</v>
      </c>
      <c r="AL100" s="269">
        <v>0</v>
      </c>
      <c r="AM100" s="269">
        <v>0</v>
      </c>
      <c r="AN100" s="269">
        <v>0</v>
      </c>
      <c r="AO100" s="269">
        <v>0</v>
      </c>
      <c r="AP100" s="269">
        <v>0</v>
      </c>
      <c r="AQ100" s="269">
        <v>0</v>
      </c>
      <c r="AR100" s="269">
        <v>0</v>
      </c>
      <c r="AS100" s="269">
        <v>0</v>
      </c>
      <c r="AT100" s="269">
        <v>0</v>
      </c>
      <c r="AU100" s="269">
        <v>0</v>
      </c>
      <c r="AV100" s="269">
        <v>0</v>
      </c>
      <c r="AW100" s="269">
        <v>0</v>
      </c>
      <c r="AX100" s="269">
        <v>0</v>
      </c>
      <c r="AY100" s="269">
        <v>0</v>
      </c>
      <c r="AZ100" s="269">
        <v>0</v>
      </c>
      <c r="BA100" s="269">
        <v>0</v>
      </c>
      <c r="BB100" s="269">
        <v>7750</v>
      </c>
      <c r="BC100" s="269">
        <v>0</v>
      </c>
      <c r="BD100" s="269">
        <v>8000</v>
      </c>
      <c r="BE100" s="269">
        <v>0</v>
      </c>
      <c r="BF100" s="269">
        <v>0</v>
      </c>
      <c r="BG100" s="269">
        <v>390</v>
      </c>
      <c r="BH100" s="269">
        <v>0</v>
      </c>
      <c r="BI100" s="269">
        <v>0</v>
      </c>
      <c r="BJ100" s="269">
        <v>47190</v>
      </c>
      <c r="BK100" s="269">
        <v>0</v>
      </c>
      <c r="BL100" s="269">
        <v>0</v>
      </c>
      <c r="BM100" s="269">
        <v>380</v>
      </c>
      <c r="BN100" s="269">
        <v>0</v>
      </c>
      <c r="BO100" s="269">
        <v>0</v>
      </c>
      <c r="BP100" s="269">
        <v>0</v>
      </c>
      <c r="BQ100" s="269">
        <v>0</v>
      </c>
      <c r="BR100" s="269">
        <v>0</v>
      </c>
      <c r="BS100" s="269">
        <v>0</v>
      </c>
      <c r="BT100" s="269">
        <v>0</v>
      </c>
      <c r="BU100" s="269">
        <v>0</v>
      </c>
      <c r="BV100" s="269">
        <v>0</v>
      </c>
      <c r="BW100" s="269">
        <v>0</v>
      </c>
      <c r="BX100" s="269">
        <v>0</v>
      </c>
      <c r="BY100" s="269">
        <v>0</v>
      </c>
      <c r="BZ100" s="269">
        <v>0</v>
      </c>
      <c r="CA100" s="269">
        <v>0</v>
      </c>
      <c r="CB100" s="269">
        <v>0</v>
      </c>
      <c r="CC100" s="270">
        <f t="shared" si="10"/>
        <v>279642.02</v>
      </c>
      <c r="CD100" s="148"/>
      <c r="CE100" s="148"/>
      <c r="CF100" s="148"/>
      <c r="CG100" s="148"/>
      <c r="CH100" s="148"/>
      <c r="CI100" s="148"/>
    </row>
    <row r="101" spans="1:87" s="149" customFormat="1" ht="24" customHeight="1">
      <c r="A101" s="201" t="s">
        <v>1802</v>
      </c>
      <c r="B101" s="264" t="s">
        <v>20</v>
      </c>
      <c r="C101" s="265" t="s">
        <v>21</v>
      </c>
      <c r="D101" s="266">
        <v>43050</v>
      </c>
      <c r="E101" s="265" t="s">
        <v>572</v>
      </c>
      <c r="F101" s="267" t="s">
        <v>583</v>
      </c>
      <c r="G101" s="268" t="s">
        <v>584</v>
      </c>
      <c r="H101" s="269">
        <v>45250</v>
      </c>
      <c r="I101" s="269">
        <v>1937194.91</v>
      </c>
      <c r="J101" s="269">
        <v>37450</v>
      </c>
      <c r="K101" s="269">
        <v>125770</v>
      </c>
      <c r="L101" s="269">
        <v>0</v>
      </c>
      <c r="M101" s="269">
        <v>0</v>
      </c>
      <c r="N101" s="269">
        <v>1762475</v>
      </c>
      <c r="O101" s="269">
        <v>8210</v>
      </c>
      <c r="P101" s="269">
        <v>0</v>
      </c>
      <c r="Q101" s="269">
        <v>32220</v>
      </c>
      <c r="R101" s="269">
        <v>0</v>
      </c>
      <c r="S101" s="269">
        <v>538412</v>
      </c>
      <c r="T101" s="269">
        <v>379020</v>
      </c>
      <c r="U101" s="269">
        <v>284720</v>
      </c>
      <c r="V101" s="269">
        <v>1980</v>
      </c>
      <c r="W101" s="269">
        <v>500</v>
      </c>
      <c r="X101" s="269">
        <v>10430</v>
      </c>
      <c r="Y101" s="269">
        <v>21520</v>
      </c>
      <c r="Z101" s="269">
        <v>6248735.5</v>
      </c>
      <c r="AA101" s="269">
        <v>2442960</v>
      </c>
      <c r="AB101" s="269">
        <v>1390380</v>
      </c>
      <c r="AC101" s="269">
        <v>59960</v>
      </c>
      <c r="AD101" s="269">
        <v>5600</v>
      </c>
      <c r="AE101" s="269">
        <v>319750</v>
      </c>
      <c r="AF101" s="269">
        <v>0</v>
      </c>
      <c r="AG101" s="269">
        <v>0</v>
      </c>
      <c r="AH101" s="269">
        <v>488325</v>
      </c>
      <c r="AI101" s="269">
        <v>0</v>
      </c>
      <c r="AJ101" s="269">
        <v>0</v>
      </c>
      <c r="AK101" s="269">
        <v>354120</v>
      </c>
      <c r="AL101" s="269">
        <v>0</v>
      </c>
      <c r="AM101" s="269">
        <v>0</v>
      </c>
      <c r="AN101" s="269">
        <v>0</v>
      </c>
      <c r="AO101" s="269">
        <v>0</v>
      </c>
      <c r="AP101" s="269">
        <v>0</v>
      </c>
      <c r="AQ101" s="269">
        <v>194630</v>
      </c>
      <c r="AR101" s="269">
        <v>2180</v>
      </c>
      <c r="AS101" s="269">
        <v>0</v>
      </c>
      <c r="AT101" s="269">
        <v>0</v>
      </c>
      <c r="AU101" s="269">
        <v>150890</v>
      </c>
      <c r="AV101" s="269">
        <v>144570</v>
      </c>
      <c r="AW101" s="269">
        <v>231970</v>
      </c>
      <c r="AX101" s="269">
        <v>3150</v>
      </c>
      <c r="AY101" s="269">
        <v>0</v>
      </c>
      <c r="AZ101" s="269">
        <v>311600</v>
      </c>
      <c r="BA101" s="269">
        <v>73610</v>
      </c>
      <c r="BB101" s="269">
        <v>192210</v>
      </c>
      <c r="BC101" s="269">
        <v>0</v>
      </c>
      <c r="BD101" s="269">
        <v>1100</v>
      </c>
      <c r="BE101" s="269">
        <v>0</v>
      </c>
      <c r="BF101" s="269">
        <v>369090</v>
      </c>
      <c r="BG101" s="269">
        <v>187520</v>
      </c>
      <c r="BH101" s="269">
        <v>491045</v>
      </c>
      <c r="BI101" s="269">
        <v>0</v>
      </c>
      <c r="BJ101" s="269">
        <v>264800</v>
      </c>
      <c r="BK101" s="269">
        <v>0</v>
      </c>
      <c r="BL101" s="269">
        <v>0</v>
      </c>
      <c r="BM101" s="269">
        <v>627790</v>
      </c>
      <c r="BN101" s="269">
        <v>326920</v>
      </c>
      <c r="BO101" s="269">
        <v>1194055</v>
      </c>
      <c r="BP101" s="269">
        <v>5480</v>
      </c>
      <c r="BQ101" s="269">
        <v>0</v>
      </c>
      <c r="BR101" s="269">
        <v>427100</v>
      </c>
      <c r="BS101" s="269">
        <v>3930</v>
      </c>
      <c r="BT101" s="269">
        <v>130295</v>
      </c>
      <c r="BU101" s="269">
        <v>0</v>
      </c>
      <c r="BV101" s="269">
        <v>0</v>
      </c>
      <c r="BW101" s="269">
        <v>10045</v>
      </c>
      <c r="BX101" s="269">
        <v>84280</v>
      </c>
      <c r="BY101" s="269">
        <v>0</v>
      </c>
      <c r="BZ101" s="269">
        <v>0</v>
      </c>
      <c r="CA101" s="269">
        <v>0</v>
      </c>
      <c r="CB101" s="269">
        <v>0</v>
      </c>
      <c r="CC101" s="270">
        <f t="shared" si="10"/>
        <v>21923242.41</v>
      </c>
      <c r="CD101" s="148"/>
      <c r="CE101" s="148"/>
      <c r="CF101" s="148"/>
      <c r="CG101" s="148"/>
      <c r="CH101" s="148"/>
      <c r="CI101" s="148"/>
    </row>
    <row r="102" spans="1:87" s="149" customFormat="1" ht="24" customHeight="1">
      <c r="A102" s="201" t="s">
        <v>1804</v>
      </c>
      <c r="B102" s="264" t="s">
        <v>20</v>
      </c>
      <c r="C102" s="265" t="s">
        <v>21</v>
      </c>
      <c r="D102" s="266">
        <v>43050</v>
      </c>
      <c r="E102" s="265" t="s">
        <v>572</v>
      </c>
      <c r="F102" s="267" t="s">
        <v>585</v>
      </c>
      <c r="G102" s="268" t="s">
        <v>586</v>
      </c>
      <c r="H102" s="269">
        <v>0</v>
      </c>
      <c r="I102" s="269">
        <v>0</v>
      </c>
      <c r="J102" s="269">
        <v>580636</v>
      </c>
      <c r="K102" s="269">
        <v>0</v>
      </c>
      <c r="L102" s="269">
        <v>0</v>
      </c>
      <c r="M102" s="269">
        <v>0</v>
      </c>
      <c r="N102" s="269">
        <v>1881790</v>
      </c>
      <c r="O102" s="269">
        <v>0</v>
      </c>
      <c r="P102" s="269">
        <v>0</v>
      </c>
      <c r="Q102" s="269">
        <v>5000</v>
      </c>
      <c r="R102" s="269">
        <v>0</v>
      </c>
      <c r="S102" s="269">
        <v>0</v>
      </c>
      <c r="T102" s="269">
        <v>8510</v>
      </c>
      <c r="U102" s="269">
        <v>3514410</v>
      </c>
      <c r="V102" s="269">
        <v>0</v>
      </c>
      <c r="W102" s="269">
        <v>0</v>
      </c>
      <c r="X102" s="269">
        <v>0</v>
      </c>
      <c r="Y102" s="269">
        <v>0</v>
      </c>
      <c r="Z102" s="269">
        <v>7508023</v>
      </c>
      <c r="AA102" s="269">
        <v>0</v>
      </c>
      <c r="AB102" s="269">
        <v>0</v>
      </c>
      <c r="AC102" s="269">
        <v>0</v>
      </c>
      <c r="AD102" s="269">
        <v>0</v>
      </c>
      <c r="AE102" s="269">
        <v>0</v>
      </c>
      <c r="AF102" s="269">
        <v>0</v>
      </c>
      <c r="AG102" s="269">
        <v>0</v>
      </c>
      <c r="AH102" s="269">
        <v>77150</v>
      </c>
      <c r="AI102" s="269">
        <v>6306386.5</v>
      </c>
      <c r="AJ102" s="269">
        <v>0</v>
      </c>
      <c r="AK102" s="269">
        <v>0</v>
      </c>
      <c r="AL102" s="269">
        <v>1600</v>
      </c>
      <c r="AM102" s="269">
        <v>450</v>
      </c>
      <c r="AN102" s="269">
        <v>0</v>
      </c>
      <c r="AO102" s="269">
        <v>0</v>
      </c>
      <c r="AP102" s="269">
        <v>0</v>
      </c>
      <c r="AQ102" s="269">
        <v>0</v>
      </c>
      <c r="AR102" s="269">
        <v>0</v>
      </c>
      <c r="AS102" s="269">
        <v>0</v>
      </c>
      <c r="AT102" s="269">
        <v>0</v>
      </c>
      <c r="AU102" s="269">
        <v>442160</v>
      </c>
      <c r="AV102" s="269">
        <v>0</v>
      </c>
      <c r="AW102" s="269">
        <v>0</v>
      </c>
      <c r="AX102" s="269">
        <v>0</v>
      </c>
      <c r="AY102" s="269">
        <v>0</v>
      </c>
      <c r="AZ102" s="269">
        <v>0</v>
      </c>
      <c r="BA102" s="269">
        <v>0</v>
      </c>
      <c r="BB102" s="269">
        <v>1882170</v>
      </c>
      <c r="BC102" s="269">
        <v>86116.5</v>
      </c>
      <c r="BD102" s="269">
        <v>940</v>
      </c>
      <c r="BE102" s="269">
        <v>0</v>
      </c>
      <c r="BF102" s="269">
        <v>2480</v>
      </c>
      <c r="BG102" s="269">
        <v>0</v>
      </c>
      <c r="BH102" s="269">
        <v>3050</v>
      </c>
      <c r="BI102" s="269">
        <v>1505</v>
      </c>
      <c r="BJ102" s="269">
        <v>0</v>
      </c>
      <c r="BK102" s="269">
        <v>0</v>
      </c>
      <c r="BL102" s="269">
        <v>0</v>
      </c>
      <c r="BM102" s="269">
        <v>759290</v>
      </c>
      <c r="BN102" s="269">
        <v>27260</v>
      </c>
      <c r="BO102" s="269">
        <v>0</v>
      </c>
      <c r="BP102" s="269">
        <v>0</v>
      </c>
      <c r="BQ102" s="269">
        <v>0</v>
      </c>
      <c r="BR102" s="269">
        <v>0</v>
      </c>
      <c r="BS102" s="269">
        <v>0</v>
      </c>
      <c r="BT102" s="269">
        <v>1147290</v>
      </c>
      <c r="BU102" s="269">
        <v>0</v>
      </c>
      <c r="BV102" s="269">
        <v>0</v>
      </c>
      <c r="BW102" s="269">
        <v>5270</v>
      </c>
      <c r="BX102" s="269">
        <v>0</v>
      </c>
      <c r="BY102" s="269">
        <v>87020</v>
      </c>
      <c r="BZ102" s="269">
        <v>0</v>
      </c>
      <c r="CA102" s="269">
        <v>0</v>
      </c>
      <c r="CB102" s="269">
        <v>0</v>
      </c>
      <c r="CC102" s="270">
        <f t="shared" si="10"/>
        <v>24328507</v>
      </c>
      <c r="CD102" s="148"/>
      <c r="CE102" s="148"/>
      <c r="CF102" s="148"/>
      <c r="CG102" s="148"/>
      <c r="CH102" s="148"/>
      <c r="CI102" s="148"/>
    </row>
    <row r="103" spans="1:87" s="149" customFormat="1" ht="24" customHeight="1">
      <c r="A103" s="201" t="s">
        <v>1804</v>
      </c>
      <c r="B103" s="264" t="s">
        <v>20</v>
      </c>
      <c r="C103" s="265" t="s">
        <v>21</v>
      </c>
      <c r="D103" s="266"/>
      <c r="E103" s="265"/>
      <c r="F103" s="267" t="s">
        <v>587</v>
      </c>
      <c r="G103" s="268" t="s">
        <v>588</v>
      </c>
      <c r="H103" s="269">
        <v>0</v>
      </c>
      <c r="I103" s="269">
        <v>2129500.92</v>
      </c>
      <c r="J103" s="269">
        <v>226431</v>
      </c>
      <c r="K103" s="269">
        <v>0</v>
      </c>
      <c r="L103" s="269">
        <v>0</v>
      </c>
      <c r="M103" s="269">
        <v>0</v>
      </c>
      <c r="N103" s="269">
        <v>0</v>
      </c>
      <c r="O103" s="269">
        <v>7509246.6699999999</v>
      </c>
      <c r="P103" s="269">
        <v>1185047.06</v>
      </c>
      <c r="Q103" s="269">
        <v>4927134.18</v>
      </c>
      <c r="R103" s="269">
        <v>1907754.12</v>
      </c>
      <c r="S103" s="269">
        <v>1079327.03</v>
      </c>
      <c r="T103" s="269">
        <v>0</v>
      </c>
      <c r="U103" s="269">
        <v>9146099.1600000001</v>
      </c>
      <c r="V103" s="269">
        <v>0</v>
      </c>
      <c r="W103" s="269">
        <v>4051412.3</v>
      </c>
      <c r="X103" s="269">
        <v>25642.62</v>
      </c>
      <c r="Y103" s="269">
        <v>0</v>
      </c>
      <c r="Z103" s="269">
        <v>85439380.950000003</v>
      </c>
      <c r="AA103" s="269">
        <v>14117.5</v>
      </c>
      <c r="AB103" s="269">
        <v>0</v>
      </c>
      <c r="AC103" s="269">
        <v>6530710.6799999997</v>
      </c>
      <c r="AD103" s="269">
        <v>1227488.68</v>
      </c>
      <c r="AE103" s="269">
        <v>0</v>
      </c>
      <c r="AF103" s="269">
        <v>345568.93</v>
      </c>
      <c r="AG103" s="269">
        <v>0</v>
      </c>
      <c r="AH103" s="269">
        <v>906443.37</v>
      </c>
      <c r="AI103" s="269">
        <v>0</v>
      </c>
      <c r="AJ103" s="269">
        <v>308585.49</v>
      </c>
      <c r="AK103" s="269">
        <v>204114.78</v>
      </c>
      <c r="AL103" s="269">
        <v>0</v>
      </c>
      <c r="AM103" s="269">
        <v>205591.92</v>
      </c>
      <c r="AN103" s="269">
        <v>166069.67000000001</v>
      </c>
      <c r="AO103" s="269">
        <v>0</v>
      </c>
      <c r="AP103" s="269">
        <v>0</v>
      </c>
      <c r="AQ103" s="269">
        <v>2400216.0499999998</v>
      </c>
      <c r="AR103" s="269">
        <v>0</v>
      </c>
      <c r="AS103" s="269">
        <v>0</v>
      </c>
      <c r="AT103" s="269">
        <v>628281.61</v>
      </c>
      <c r="AU103" s="269">
        <v>0</v>
      </c>
      <c r="AV103" s="269">
        <v>0</v>
      </c>
      <c r="AW103" s="269">
        <v>0</v>
      </c>
      <c r="AX103" s="269">
        <v>49308.639999999999</v>
      </c>
      <c r="AY103" s="269">
        <v>1030</v>
      </c>
      <c r="AZ103" s="269">
        <v>0</v>
      </c>
      <c r="BA103" s="269">
        <v>0</v>
      </c>
      <c r="BB103" s="269">
        <v>41052219.909999996</v>
      </c>
      <c r="BC103" s="269">
        <v>0</v>
      </c>
      <c r="BD103" s="269">
        <v>45000</v>
      </c>
      <c r="BE103" s="269">
        <v>270120.73</v>
      </c>
      <c r="BF103" s="269">
        <v>0</v>
      </c>
      <c r="BG103" s="269">
        <v>0</v>
      </c>
      <c r="BH103" s="269">
        <v>49602.78</v>
      </c>
      <c r="BI103" s="269">
        <v>0</v>
      </c>
      <c r="BJ103" s="269">
        <v>0</v>
      </c>
      <c r="BK103" s="269">
        <v>0</v>
      </c>
      <c r="BL103" s="269">
        <v>0</v>
      </c>
      <c r="BM103" s="269">
        <v>25411341.449999999</v>
      </c>
      <c r="BN103" s="269">
        <v>0</v>
      </c>
      <c r="BO103" s="269">
        <v>35630.400000000001</v>
      </c>
      <c r="BP103" s="269">
        <v>0</v>
      </c>
      <c r="BQ103" s="269">
        <v>0</v>
      </c>
      <c r="BR103" s="269">
        <v>2470288.81</v>
      </c>
      <c r="BS103" s="269">
        <v>0</v>
      </c>
      <c r="BT103" s="269">
        <v>9470298.6099999994</v>
      </c>
      <c r="BU103" s="269">
        <v>0</v>
      </c>
      <c r="BV103" s="269">
        <v>2069910.96</v>
      </c>
      <c r="BW103" s="269">
        <v>2520562.66</v>
      </c>
      <c r="BX103" s="269">
        <v>0</v>
      </c>
      <c r="BY103" s="269">
        <v>1782844.37</v>
      </c>
      <c r="BZ103" s="269">
        <v>0</v>
      </c>
      <c r="CA103" s="269">
        <v>0</v>
      </c>
      <c r="CB103" s="269">
        <v>116119.88</v>
      </c>
      <c r="CC103" s="270">
        <f t="shared" si="10"/>
        <v>215908443.88999999</v>
      </c>
      <c r="CD103" s="148"/>
      <c r="CE103" s="148"/>
      <c r="CF103" s="148"/>
      <c r="CG103" s="148"/>
      <c r="CH103" s="148"/>
      <c r="CI103" s="148"/>
    </row>
    <row r="104" spans="1:87" s="149" customFormat="1" ht="24" customHeight="1">
      <c r="A104" s="201" t="s">
        <v>1802</v>
      </c>
      <c r="B104" s="264" t="s">
        <v>20</v>
      </c>
      <c r="C104" s="265" t="s">
        <v>21</v>
      </c>
      <c r="D104" s="266"/>
      <c r="E104" s="265"/>
      <c r="F104" s="267" t="s">
        <v>590</v>
      </c>
      <c r="G104" s="268" t="s">
        <v>591</v>
      </c>
      <c r="H104" s="269">
        <v>50661392.850000001</v>
      </c>
      <c r="I104" s="269">
        <v>33014538</v>
      </c>
      <c r="J104" s="269">
        <v>28448234</v>
      </c>
      <c r="K104" s="269">
        <v>7921284.2699999996</v>
      </c>
      <c r="L104" s="269">
        <v>3100970</v>
      </c>
      <c r="M104" s="269">
        <v>1113786.06</v>
      </c>
      <c r="N104" s="269">
        <v>86168646.299999997</v>
      </c>
      <c r="O104" s="269">
        <v>17281896.5</v>
      </c>
      <c r="P104" s="269">
        <v>3842859</v>
      </c>
      <c r="Q104" s="269">
        <v>31499745.5</v>
      </c>
      <c r="R104" s="269">
        <v>4523240</v>
      </c>
      <c r="S104" s="269">
        <v>11277326.08</v>
      </c>
      <c r="T104" s="269">
        <v>21256311.300000001</v>
      </c>
      <c r="U104" s="269">
        <v>16941285.949999999</v>
      </c>
      <c r="V104" s="269">
        <v>522496</v>
      </c>
      <c r="W104" s="269">
        <v>3507540.44</v>
      </c>
      <c r="X104" s="269">
        <v>3585165</v>
      </c>
      <c r="Y104" s="269">
        <v>3617205.5</v>
      </c>
      <c r="Z104" s="269">
        <v>30831395.050000001</v>
      </c>
      <c r="AA104" s="269">
        <v>9729592.25</v>
      </c>
      <c r="AB104" s="269">
        <v>4545044.0999999996</v>
      </c>
      <c r="AC104" s="269">
        <v>13935020.49</v>
      </c>
      <c r="AD104" s="269">
        <v>5215973</v>
      </c>
      <c r="AE104" s="269">
        <v>7815736.25</v>
      </c>
      <c r="AF104" s="269">
        <v>13293061.800000001</v>
      </c>
      <c r="AG104" s="269">
        <v>1473726</v>
      </c>
      <c r="AH104" s="269">
        <v>4229923</v>
      </c>
      <c r="AI104" s="269">
        <v>53909156.210000001</v>
      </c>
      <c r="AJ104" s="269">
        <v>3722907.5</v>
      </c>
      <c r="AK104" s="269">
        <v>1927874</v>
      </c>
      <c r="AL104" s="269">
        <v>2388884</v>
      </c>
      <c r="AM104" s="269">
        <v>1624610</v>
      </c>
      <c r="AN104" s="269">
        <v>3394915</v>
      </c>
      <c r="AO104" s="269">
        <v>3310278.05</v>
      </c>
      <c r="AP104" s="269">
        <v>2734773.5</v>
      </c>
      <c r="AQ104" s="269">
        <v>4798455</v>
      </c>
      <c r="AR104" s="269">
        <v>1478438.55</v>
      </c>
      <c r="AS104" s="269">
        <v>1825303.75</v>
      </c>
      <c r="AT104" s="269">
        <v>2819694.5</v>
      </c>
      <c r="AU104" s="269">
        <v>14186725.5</v>
      </c>
      <c r="AV104" s="269">
        <v>5860593.2999999998</v>
      </c>
      <c r="AW104" s="269">
        <v>2642423</v>
      </c>
      <c r="AX104" s="269">
        <v>3067075.5</v>
      </c>
      <c r="AY104" s="269">
        <v>2433215</v>
      </c>
      <c r="AZ104" s="269">
        <v>1725707</v>
      </c>
      <c r="BA104" s="269">
        <v>4315556.04</v>
      </c>
      <c r="BB104" s="269">
        <v>35975567.75</v>
      </c>
      <c r="BC104" s="269">
        <v>2338343</v>
      </c>
      <c r="BD104" s="269">
        <v>6931821.25</v>
      </c>
      <c r="BE104" s="269">
        <v>4176605.03</v>
      </c>
      <c r="BF104" s="269">
        <v>11722793</v>
      </c>
      <c r="BG104" s="269">
        <v>7033089</v>
      </c>
      <c r="BH104" s="269">
        <v>10859879</v>
      </c>
      <c r="BI104" s="269">
        <v>5411833.5</v>
      </c>
      <c r="BJ104" s="269">
        <v>4403621.7</v>
      </c>
      <c r="BK104" s="269">
        <v>927864.5</v>
      </c>
      <c r="BL104" s="269">
        <v>963062</v>
      </c>
      <c r="BM104" s="269">
        <v>38227410.340000004</v>
      </c>
      <c r="BN104" s="269">
        <v>19114782.300000001</v>
      </c>
      <c r="BO104" s="269">
        <v>2421450</v>
      </c>
      <c r="BP104" s="269">
        <v>1712186</v>
      </c>
      <c r="BQ104" s="269">
        <v>3204777</v>
      </c>
      <c r="BR104" s="269">
        <v>4490423.17</v>
      </c>
      <c r="BS104" s="269">
        <v>1543379.5</v>
      </c>
      <c r="BT104" s="269">
        <v>15943993</v>
      </c>
      <c r="BU104" s="269">
        <v>2312119</v>
      </c>
      <c r="BV104" s="269">
        <v>2482579</v>
      </c>
      <c r="BW104" s="269">
        <v>3773676.92</v>
      </c>
      <c r="BX104" s="269">
        <v>5949247.7800000003</v>
      </c>
      <c r="BY104" s="269">
        <v>11860446.75</v>
      </c>
      <c r="BZ104" s="269">
        <v>1939849.3</v>
      </c>
      <c r="CA104" s="269">
        <v>1703737</v>
      </c>
      <c r="CB104" s="269">
        <v>1367258.32</v>
      </c>
      <c r="CC104" s="270">
        <f t="shared" si="10"/>
        <v>746311775.19999993</v>
      </c>
      <c r="CD104" s="148"/>
      <c r="CE104" s="148"/>
      <c r="CF104" s="148"/>
      <c r="CG104" s="148"/>
      <c r="CH104" s="148"/>
      <c r="CI104" s="148"/>
    </row>
    <row r="105" spans="1:87" s="149" customFormat="1" ht="24" customHeight="1">
      <c r="A105" s="201" t="s">
        <v>1803</v>
      </c>
      <c r="B105" s="264" t="s">
        <v>20</v>
      </c>
      <c r="C105" s="265" t="s">
        <v>21</v>
      </c>
      <c r="D105" s="266">
        <v>41070</v>
      </c>
      <c r="E105" s="265" t="s">
        <v>589</v>
      </c>
      <c r="F105" s="267" t="s">
        <v>593</v>
      </c>
      <c r="G105" s="268" t="s">
        <v>594</v>
      </c>
      <c r="H105" s="269">
        <v>74938856.510000005</v>
      </c>
      <c r="I105" s="269">
        <v>29806405.75</v>
      </c>
      <c r="J105" s="269">
        <v>30428019</v>
      </c>
      <c r="K105" s="269">
        <v>4665188</v>
      </c>
      <c r="L105" s="269">
        <v>1610657</v>
      </c>
      <c r="M105" s="269">
        <v>225090</v>
      </c>
      <c r="N105" s="269">
        <v>103694698.75</v>
      </c>
      <c r="O105" s="269">
        <v>16517943</v>
      </c>
      <c r="P105" s="269">
        <v>1084522</v>
      </c>
      <c r="Q105" s="269">
        <v>46147117.369999997</v>
      </c>
      <c r="R105" s="269">
        <v>851972</v>
      </c>
      <c r="S105" s="269">
        <v>4225177</v>
      </c>
      <c r="T105" s="269">
        <v>27411051.120000001</v>
      </c>
      <c r="U105" s="269">
        <v>8981949.25</v>
      </c>
      <c r="V105" s="269">
        <v>105359</v>
      </c>
      <c r="W105" s="269">
        <v>1222394.6100000001</v>
      </c>
      <c r="X105" s="269">
        <v>1183753.5</v>
      </c>
      <c r="Y105" s="269">
        <v>585527</v>
      </c>
      <c r="Z105" s="269">
        <v>66943609.649999999</v>
      </c>
      <c r="AA105" s="269">
        <v>6190762.25</v>
      </c>
      <c r="AB105" s="269">
        <v>1437798.1</v>
      </c>
      <c r="AC105" s="269">
        <v>17567542.5</v>
      </c>
      <c r="AD105" s="269">
        <v>798567</v>
      </c>
      <c r="AE105" s="269">
        <v>651281.5</v>
      </c>
      <c r="AF105" s="269">
        <v>2475365.2599999998</v>
      </c>
      <c r="AG105" s="269">
        <v>475438</v>
      </c>
      <c r="AH105" s="269">
        <v>687432</v>
      </c>
      <c r="AI105" s="269">
        <v>73824152.219999999</v>
      </c>
      <c r="AJ105" s="269">
        <v>502459</v>
      </c>
      <c r="AK105" s="269">
        <v>391041</v>
      </c>
      <c r="AL105" s="269">
        <v>458812</v>
      </c>
      <c r="AM105" s="269">
        <v>255797</v>
      </c>
      <c r="AN105" s="269">
        <v>1461002</v>
      </c>
      <c r="AO105" s="269">
        <v>1495615.2</v>
      </c>
      <c r="AP105" s="269">
        <v>815478</v>
      </c>
      <c r="AQ105" s="269">
        <v>2713729</v>
      </c>
      <c r="AR105" s="269">
        <v>579089</v>
      </c>
      <c r="AS105" s="269">
        <v>850421.25</v>
      </c>
      <c r="AT105" s="269">
        <v>553787.25</v>
      </c>
      <c r="AU105" s="269">
        <v>48224403.329999998</v>
      </c>
      <c r="AV105" s="269">
        <v>5143</v>
      </c>
      <c r="AW105" s="269">
        <v>225050</v>
      </c>
      <c r="AX105" s="269">
        <v>453900</v>
      </c>
      <c r="AY105" s="269">
        <v>169403</v>
      </c>
      <c r="AZ105" s="269">
        <v>6489</v>
      </c>
      <c r="BA105" s="269">
        <v>1726475.71</v>
      </c>
      <c r="BB105" s="269">
        <v>60919178.25</v>
      </c>
      <c r="BC105" s="269">
        <v>939188</v>
      </c>
      <c r="BD105" s="269">
        <v>895949.5</v>
      </c>
      <c r="BE105" s="269">
        <v>2403161.92</v>
      </c>
      <c r="BF105" s="269">
        <v>7251014</v>
      </c>
      <c r="BG105" s="269">
        <v>2419129</v>
      </c>
      <c r="BH105" s="269">
        <v>15497357</v>
      </c>
      <c r="BI105" s="269">
        <v>5108393.8</v>
      </c>
      <c r="BJ105" s="269">
        <v>2148534</v>
      </c>
      <c r="BK105" s="269">
        <v>0</v>
      </c>
      <c r="BL105" s="269">
        <v>50176</v>
      </c>
      <c r="BM105" s="269">
        <v>49684367.68</v>
      </c>
      <c r="BN105" s="269">
        <v>927172.87</v>
      </c>
      <c r="BO105" s="269">
        <v>743430</v>
      </c>
      <c r="BP105" s="269">
        <v>327586</v>
      </c>
      <c r="BQ105" s="269">
        <v>9009</v>
      </c>
      <c r="BR105" s="269">
        <v>480517</v>
      </c>
      <c r="BS105" s="269">
        <v>385764.75</v>
      </c>
      <c r="BT105" s="269">
        <v>44948445.5</v>
      </c>
      <c r="BU105" s="269">
        <v>1305008</v>
      </c>
      <c r="BV105" s="269">
        <v>885383.5</v>
      </c>
      <c r="BW105" s="269">
        <v>1930684.38</v>
      </c>
      <c r="BX105" s="269">
        <v>2365317.38</v>
      </c>
      <c r="BY105" s="269">
        <v>15602549.49</v>
      </c>
      <c r="BZ105" s="269">
        <v>392067</v>
      </c>
      <c r="CA105" s="269">
        <v>389009</v>
      </c>
      <c r="CB105" s="269">
        <v>59147.98</v>
      </c>
      <c r="CC105" s="270">
        <f t="shared" si="10"/>
        <v>803693265.07999992</v>
      </c>
      <c r="CD105" s="148"/>
      <c r="CE105" s="148"/>
      <c r="CF105" s="148"/>
      <c r="CG105" s="148"/>
      <c r="CH105" s="148"/>
      <c r="CI105" s="148"/>
    </row>
    <row r="106" spans="1:87" s="149" customFormat="1" ht="24" customHeight="1">
      <c r="A106" s="201" t="s">
        <v>1802</v>
      </c>
      <c r="B106" s="264" t="s">
        <v>20</v>
      </c>
      <c r="C106" s="265" t="s">
        <v>21</v>
      </c>
      <c r="D106" s="266">
        <v>42070</v>
      </c>
      <c r="E106" s="265" t="s">
        <v>592</v>
      </c>
      <c r="F106" s="267" t="s">
        <v>595</v>
      </c>
      <c r="G106" s="268" t="s">
        <v>596</v>
      </c>
      <c r="H106" s="269">
        <v>265534</v>
      </c>
      <c r="I106" s="269">
        <v>105968</v>
      </c>
      <c r="J106" s="269">
        <v>0</v>
      </c>
      <c r="K106" s="269">
        <v>0</v>
      </c>
      <c r="L106" s="269">
        <v>0</v>
      </c>
      <c r="M106" s="269">
        <v>0</v>
      </c>
      <c r="N106" s="269">
        <v>502611.33</v>
      </c>
      <c r="O106" s="269">
        <v>686318.25</v>
      </c>
      <c r="P106" s="269">
        <v>145428</v>
      </c>
      <c r="Q106" s="269">
        <v>1432760.3200000001</v>
      </c>
      <c r="R106" s="269">
        <v>269384</v>
      </c>
      <c r="S106" s="269">
        <v>511181</v>
      </c>
      <c r="T106" s="269">
        <v>597280</v>
      </c>
      <c r="U106" s="269">
        <v>731038.47</v>
      </c>
      <c r="V106" s="269">
        <v>0</v>
      </c>
      <c r="W106" s="269">
        <v>1750</v>
      </c>
      <c r="X106" s="269">
        <v>370744.5</v>
      </c>
      <c r="Y106" s="269">
        <v>234135</v>
      </c>
      <c r="Z106" s="269">
        <v>0</v>
      </c>
      <c r="AA106" s="269">
        <v>663812.68000000005</v>
      </c>
      <c r="AB106" s="269">
        <v>305158.65999999997</v>
      </c>
      <c r="AC106" s="269">
        <v>364285</v>
      </c>
      <c r="AD106" s="269">
        <v>523100</v>
      </c>
      <c r="AE106" s="269">
        <v>0</v>
      </c>
      <c r="AF106" s="269">
        <v>137822.5</v>
      </c>
      <c r="AG106" s="269">
        <v>946564</v>
      </c>
      <c r="AH106" s="269">
        <v>318218</v>
      </c>
      <c r="AI106" s="269">
        <v>518810</v>
      </c>
      <c r="AJ106" s="269">
        <v>31664</v>
      </c>
      <c r="AK106" s="269">
        <v>12290</v>
      </c>
      <c r="AL106" s="269">
        <v>8051</v>
      </c>
      <c r="AM106" s="269">
        <v>45871</v>
      </c>
      <c r="AN106" s="269">
        <v>416509</v>
      </c>
      <c r="AO106" s="269">
        <v>86187</v>
      </c>
      <c r="AP106" s="269">
        <v>22461</v>
      </c>
      <c r="AQ106" s="269">
        <v>249228</v>
      </c>
      <c r="AR106" s="269">
        <v>458990</v>
      </c>
      <c r="AS106" s="269">
        <v>293711.75</v>
      </c>
      <c r="AT106" s="269">
        <v>97744</v>
      </c>
      <c r="AU106" s="269">
        <v>26711.25</v>
      </c>
      <c r="AV106" s="269">
        <v>505054</v>
      </c>
      <c r="AW106" s="269">
        <v>180620</v>
      </c>
      <c r="AX106" s="269">
        <v>224076</v>
      </c>
      <c r="AY106" s="269">
        <v>401769</v>
      </c>
      <c r="AZ106" s="269">
        <v>0</v>
      </c>
      <c r="BA106" s="269">
        <v>80426</v>
      </c>
      <c r="BB106" s="269">
        <v>0</v>
      </c>
      <c r="BC106" s="269">
        <v>258876</v>
      </c>
      <c r="BD106" s="269">
        <v>594271</v>
      </c>
      <c r="BE106" s="269">
        <v>227546</v>
      </c>
      <c r="BF106" s="269">
        <v>83996</v>
      </c>
      <c r="BG106" s="269">
        <v>79001</v>
      </c>
      <c r="BH106" s="269">
        <v>1583592</v>
      </c>
      <c r="BI106" s="269">
        <v>88276</v>
      </c>
      <c r="BJ106" s="269">
        <v>92695</v>
      </c>
      <c r="BK106" s="269">
        <v>21012</v>
      </c>
      <c r="BL106" s="269">
        <v>17633</v>
      </c>
      <c r="BM106" s="269">
        <v>364857.59</v>
      </c>
      <c r="BN106" s="269">
        <v>540264</v>
      </c>
      <c r="BO106" s="269">
        <v>211113</v>
      </c>
      <c r="BP106" s="269">
        <v>36655</v>
      </c>
      <c r="BQ106" s="269">
        <v>235899</v>
      </c>
      <c r="BR106" s="269">
        <v>905064</v>
      </c>
      <c r="BS106" s="269">
        <v>36153</v>
      </c>
      <c r="BT106" s="269">
        <v>402729</v>
      </c>
      <c r="BU106" s="269">
        <v>157310</v>
      </c>
      <c r="BV106" s="269">
        <v>106195</v>
      </c>
      <c r="BW106" s="269">
        <v>385329.75</v>
      </c>
      <c r="BX106" s="269">
        <v>308195</v>
      </c>
      <c r="BY106" s="269">
        <v>21656</v>
      </c>
      <c r="BZ106" s="269">
        <v>161593</v>
      </c>
      <c r="CA106" s="269">
        <v>130731</v>
      </c>
      <c r="CB106" s="269">
        <v>63474.29</v>
      </c>
      <c r="CC106" s="270">
        <f t="shared" si="10"/>
        <v>19887383.34</v>
      </c>
      <c r="CD106" s="148"/>
      <c r="CE106" s="148"/>
      <c r="CF106" s="148"/>
      <c r="CG106" s="148"/>
      <c r="CH106" s="148"/>
      <c r="CI106" s="148"/>
    </row>
    <row r="107" spans="1:87" s="149" customFormat="1" ht="24" customHeight="1">
      <c r="A107" s="201" t="s">
        <v>1803</v>
      </c>
      <c r="B107" s="264" t="s">
        <v>20</v>
      </c>
      <c r="C107" s="265" t="s">
        <v>21</v>
      </c>
      <c r="D107" s="266">
        <v>41070</v>
      </c>
      <c r="E107" s="265" t="s">
        <v>589</v>
      </c>
      <c r="F107" s="267" t="s">
        <v>597</v>
      </c>
      <c r="G107" s="268" t="s">
        <v>598</v>
      </c>
      <c r="H107" s="269">
        <v>16731477</v>
      </c>
      <c r="I107" s="269">
        <v>1691647</v>
      </c>
      <c r="J107" s="269">
        <v>2054848</v>
      </c>
      <c r="K107" s="269">
        <v>180179</v>
      </c>
      <c r="L107" s="269">
        <v>0</v>
      </c>
      <c r="M107" s="269">
        <v>0</v>
      </c>
      <c r="N107" s="269">
        <v>35657951</v>
      </c>
      <c r="O107" s="269">
        <v>655406.25</v>
      </c>
      <c r="P107" s="269">
        <v>96511</v>
      </c>
      <c r="Q107" s="269">
        <v>10128314</v>
      </c>
      <c r="R107" s="269">
        <v>83688</v>
      </c>
      <c r="S107" s="269">
        <v>564612</v>
      </c>
      <c r="T107" s="269">
        <v>7795864.4500000002</v>
      </c>
      <c r="U107" s="269">
        <v>5180825.08</v>
      </c>
      <c r="V107" s="269">
        <v>0</v>
      </c>
      <c r="W107" s="269">
        <v>17381.099999999999</v>
      </c>
      <c r="X107" s="269">
        <v>205562.5</v>
      </c>
      <c r="Y107" s="269">
        <v>134707</v>
      </c>
      <c r="Z107" s="269">
        <v>19589382.649999999</v>
      </c>
      <c r="AA107" s="269">
        <v>2583857.16</v>
      </c>
      <c r="AB107" s="269">
        <v>244701.25</v>
      </c>
      <c r="AC107" s="269">
        <v>5384575.71</v>
      </c>
      <c r="AD107" s="269">
        <v>42193.5</v>
      </c>
      <c r="AE107" s="269">
        <v>76140</v>
      </c>
      <c r="AF107" s="269">
        <v>161173</v>
      </c>
      <c r="AG107" s="269">
        <v>142782</v>
      </c>
      <c r="AH107" s="269">
        <v>17282</v>
      </c>
      <c r="AI107" s="269">
        <v>34090817.75</v>
      </c>
      <c r="AJ107" s="269">
        <v>29563</v>
      </c>
      <c r="AK107" s="269">
        <v>39582</v>
      </c>
      <c r="AL107" s="269">
        <v>27606</v>
      </c>
      <c r="AM107" s="269">
        <v>30937</v>
      </c>
      <c r="AN107" s="269">
        <v>169234</v>
      </c>
      <c r="AO107" s="269">
        <v>32734</v>
      </c>
      <c r="AP107" s="269">
        <v>23661</v>
      </c>
      <c r="AQ107" s="269">
        <v>260005</v>
      </c>
      <c r="AR107" s="269">
        <v>93811</v>
      </c>
      <c r="AS107" s="269">
        <v>142963.25</v>
      </c>
      <c r="AT107" s="269">
        <v>10728</v>
      </c>
      <c r="AU107" s="269">
        <v>9125759.4499999993</v>
      </c>
      <c r="AV107" s="269">
        <v>108968</v>
      </c>
      <c r="AW107" s="269">
        <v>146755</v>
      </c>
      <c r="AX107" s="269">
        <v>224094</v>
      </c>
      <c r="AY107" s="269">
        <v>140273</v>
      </c>
      <c r="AZ107" s="269">
        <v>0</v>
      </c>
      <c r="BA107" s="269">
        <v>108073</v>
      </c>
      <c r="BB107" s="269">
        <v>18632952</v>
      </c>
      <c r="BC107" s="269">
        <v>211376</v>
      </c>
      <c r="BD107" s="269">
        <v>125239</v>
      </c>
      <c r="BE107" s="269">
        <v>92172</v>
      </c>
      <c r="BF107" s="269">
        <v>208986</v>
      </c>
      <c r="BG107" s="269">
        <v>166761</v>
      </c>
      <c r="BH107" s="269">
        <v>3027116</v>
      </c>
      <c r="BI107" s="269">
        <v>534455</v>
      </c>
      <c r="BJ107" s="269">
        <v>157227</v>
      </c>
      <c r="BK107" s="269">
        <v>29906</v>
      </c>
      <c r="BL107" s="269">
        <v>0</v>
      </c>
      <c r="BM107" s="269">
        <v>12272274.206</v>
      </c>
      <c r="BN107" s="269">
        <v>7650807.3300000001</v>
      </c>
      <c r="BO107" s="269">
        <v>209725</v>
      </c>
      <c r="BP107" s="269">
        <v>25193</v>
      </c>
      <c r="BQ107" s="269">
        <v>85891</v>
      </c>
      <c r="BR107" s="269">
        <v>163653</v>
      </c>
      <c r="BS107" s="269">
        <v>34164</v>
      </c>
      <c r="BT107" s="269">
        <v>13700191.5</v>
      </c>
      <c r="BU107" s="269">
        <v>135965</v>
      </c>
      <c r="BV107" s="269">
        <v>238368</v>
      </c>
      <c r="BW107" s="269">
        <v>304837.05</v>
      </c>
      <c r="BX107" s="269">
        <v>748342.75</v>
      </c>
      <c r="BY107" s="269">
        <v>1688767</v>
      </c>
      <c r="BZ107" s="269">
        <v>192686</v>
      </c>
      <c r="CA107" s="269">
        <v>157658</v>
      </c>
      <c r="CB107" s="269">
        <v>64331.25</v>
      </c>
      <c r="CC107" s="270">
        <f t="shared" si="10"/>
        <v>215085669.18599999</v>
      </c>
      <c r="CD107" s="148"/>
      <c r="CE107" s="148"/>
      <c r="CF107" s="148"/>
      <c r="CG107" s="148"/>
      <c r="CH107" s="148"/>
      <c r="CI107" s="148"/>
    </row>
    <row r="108" spans="1:87" s="149" customFormat="1" ht="24" customHeight="1">
      <c r="A108" s="201" t="s">
        <v>1802</v>
      </c>
      <c r="B108" s="264" t="s">
        <v>20</v>
      </c>
      <c r="C108" s="265" t="s">
        <v>21</v>
      </c>
      <c r="D108" s="266">
        <v>42070</v>
      </c>
      <c r="E108" s="265" t="s">
        <v>592</v>
      </c>
      <c r="F108" s="267" t="s">
        <v>599</v>
      </c>
      <c r="G108" s="268" t="s">
        <v>600</v>
      </c>
      <c r="H108" s="269">
        <v>83637</v>
      </c>
      <c r="I108" s="269">
        <v>0</v>
      </c>
      <c r="J108" s="269">
        <v>0</v>
      </c>
      <c r="K108" s="269">
        <v>0</v>
      </c>
      <c r="L108" s="269">
        <v>0</v>
      </c>
      <c r="M108" s="269">
        <v>0</v>
      </c>
      <c r="N108" s="269">
        <v>97518.25</v>
      </c>
      <c r="O108" s="269">
        <v>48157.5</v>
      </c>
      <c r="P108" s="269">
        <v>0</v>
      </c>
      <c r="Q108" s="269">
        <v>5759.75</v>
      </c>
      <c r="R108" s="269">
        <v>18475</v>
      </c>
      <c r="S108" s="269">
        <v>0</v>
      </c>
      <c r="T108" s="269">
        <v>0</v>
      </c>
      <c r="U108" s="269">
        <v>67634.75</v>
      </c>
      <c r="V108" s="269">
        <v>0</v>
      </c>
      <c r="W108" s="269">
        <v>0</v>
      </c>
      <c r="X108" s="269">
        <v>0</v>
      </c>
      <c r="Y108" s="269">
        <v>0</v>
      </c>
      <c r="Z108" s="269">
        <v>81389.649999999994</v>
      </c>
      <c r="AA108" s="269">
        <v>0</v>
      </c>
      <c r="AB108" s="269">
        <v>6009.5</v>
      </c>
      <c r="AC108" s="269">
        <v>13604.74</v>
      </c>
      <c r="AD108" s="269">
        <v>7547.5</v>
      </c>
      <c r="AE108" s="269">
        <v>1143</v>
      </c>
      <c r="AF108" s="269">
        <v>700</v>
      </c>
      <c r="AG108" s="269">
        <v>0</v>
      </c>
      <c r="AH108" s="269">
        <v>180</v>
      </c>
      <c r="AI108" s="269">
        <v>63678.5</v>
      </c>
      <c r="AJ108" s="269">
        <v>0</v>
      </c>
      <c r="AK108" s="269">
        <v>0</v>
      </c>
      <c r="AL108" s="269">
        <v>0</v>
      </c>
      <c r="AM108" s="269">
        <v>0</v>
      </c>
      <c r="AN108" s="269">
        <v>0</v>
      </c>
      <c r="AO108" s="269">
        <v>0</v>
      </c>
      <c r="AP108" s="269">
        <v>0</v>
      </c>
      <c r="AQ108" s="269">
        <v>0</v>
      </c>
      <c r="AR108" s="269">
        <v>150</v>
      </c>
      <c r="AS108" s="269">
        <v>0</v>
      </c>
      <c r="AT108" s="269">
        <v>0</v>
      </c>
      <c r="AU108" s="269">
        <v>532745.25</v>
      </c>
      <c r="AV108" s="269">
        <v>79855</v>
      </c>
      <c r="AW108" s="269">
        <v>34509</v>
      </c>
      <c r="AX108" s="269">
        <v>96427</v>
      </c>
      <c r="AY108" s="269">
        <v>29138</v>
      </c>
      <c r="AZ108" s="269">
        <v>9246</v>
      </c>
      <c r="BA108" s="269">
        <v>65124</v>
      </c>
      <c r="BB108" s="269">
        <v>17275</v>
      </c>
      <c r="BC108" s="269">
        <v>0</v>
      </c>
      <c r="BD108" s="269">
        <v>0</v>
      </c>
      <c r="BE108" s="269">
        <v>0</v>
      </c>
      <c r="BF108" s="269">
        <v>40611</v>
      </c>
      <c r="BG108" s="269">
        <v>0</v>
      </c>
      <c r="BH108" s="269">
        <v>0</v>
      </c>
      <c r="BI108" s="269">
        <v>0</v>
      </c>
      <c r="BJ108" s="269">
        <v>0</v>
      </c>
      <c r="BK108" s="269">
        <v>0</v>
      </c>
      <c r="BL108" s="269">
        <v>0</v>
      </c>
      <c r="BM108" s="269">
        <v>7380.64</v>
      </c>
      <c r="BN108" s="269">
        <v>0</v>
      </c>
      <c r="BO108" s="269">
        <v>0</v>
      </c>
      <c r="BP108" s="269">
        <v>0</v>
      </c>
      <c r="BQ108" s="269">
        <v>104100.47</v>
      </c>
      <c r="BR108" s="269">
        <v>3924</v>
      </c>
      <c r="BS108" s="269">
        <v>0</v>
      </c>
      <c r="BT108" s="269">
        <v>0</v>
      </c>
      <c r="BU108" s="269">
        <v>1029</v>
      </c>
      <c r="BV108" s="269">
        <v>0</v>
      </c>
      <c r="BW108" s="269">
        <v>0</v>
      </c>
      <c r="BX108" s="269">
        <v>0</v>
      </c>
      <c r="BY108" s="269">
        <v>5655</v>
      </c>
      <c r="BZ108" s="269">
        <v>0</v>
      </c>
      <c r="CA108" s="269">
        <v>231</v>
      </c>
      <c r="CB108" s="269">
        <v>6050</v>
      </c>
      <c r="CC108" s="270">
        <f t="shared" si="10"/>
        <v>1528885.5</v>
      </c>
      <c r="CD108" s="148"/>
      <c r="CE108" s="148"/>
      <c r="CF108" s="148"/>
      <c r="CG108" s="148"/>
      <c r="CH108" s="148"/>
      <c r="CI108" s="148"/>
    </row>
    <row r="109" spans="1:87" s="149" customFormat="1" ht="24" customHeight="1">
      <c r="A109" s="201" t="s">
        <v>1804</v>
      </c>
      <c r="B109" s="264" t="s">
        <v>20</v>
      </c>
      <c r="C109" s="265" t="s">
        <v>21</v>
      </c>
      <c r="D109" s="266">
        <v>41070</v>
      </c>
      <c r="E109" s="265" t="s">
        <v>589</v>
      </c>
      <c r="F109" s="267" t="s">
        <v>601</v>
      </c>
      <c r="G109" s="268" t="s">
        <v>602</v>
      </c>
      <c r="H109" s="269">
        <v>0</v>
      </c>
      <c r="I109" s="269">
        <v>0</v>
      </c>
      <c r="J109" s="269">
        <v>0</v>
      </c>
      <c r="K109" s="269">
        <v>0</v>
      </c>
      <c r="L109" s="269">
        <v>0</v>
      </c>
      <c r="M109" s="269">
        <v>0</v>
      </c>
      <c r="N109" s="269">
        <v>0</v>
      </c>
      <c r="O109" s="269">
        <v>0</v>
      </c>
      <c r="P109" s="269">
        <v>0</v>
      </c>
      <c r="Q109" s="269">
        <v>4736.25</v>
      </c>
      <c r="R109" s="269">
        <v>0</v>
      </c>
      <c r="S109" s="269">
        <v>0</v>
      </c>
      <c r="T109" s="269">
        <v>0</v>
      </c>
      <c r="U109" s="269">
        <v>0</v>
      </c>
      <c r="V109" s="269">
        <v>0</v>
      </c>
      <c r="W109" s="269">
        <v>465</v>
      </c>
      <c r="X109" s="269">
        <v>0</v>
      </c>
      <c r="Y109" s="269">
        <v>0</v>
      </c>
      <c r="Z109" s="269">
        <v>184950.75</v>
      </c>
      <c r="AA109" s="269">
        <v>67234</v>
      </c>
      <c r="AB109" s="269">
        <v>0</v>
      </c>
      <c r="AC109" s="269">
        <v>0</v>
      </c>
      <c r="AD109" s="269">
        <v>0</v>
      </c>
      <c r="AE109" s="269">
        <v>5564</v>
      </c>
      <c r="AF109" s="269">
        <v>2620.25</v>
      </c>
      <c r="AG109" s="269">
        <v>52814</v>
      </c>
      <c r="AH109" s="269">
        <v>0</v>
      </c>
      <c r="AI109" s="269">
        <v>84946</v>
      </c>
      <c r="AJ109" s="269">
        <v>0</v>
      </c>
      <c r="AK109" s="269">
        <v>0</v>
      </c>
      <c r="AL109" s="269">
        <v>0</v>
      </c>
      <c r="AM109" s="269">
        <v>0</v>
      </c>
      <c r="AN109" s="269">
        <v>0</v>
      </c>
      <c r="AO109" s="269">
        <v>0</v>
      </c>
      <c r="AP109" s="269">
        <v>4597.17</v>
      </c>
      <c r="AQ109" s="269">
        <v>0</v>
      </c>
      <c r="AR109" s="269">
        <v>0</v>
      </c>
      <c r="AS109" s="269">
        <v>0</v>
      </c>
      <c r="AT109" s="269">
        <v>0</v>
      </c>
      <c r="AU109" s="269">
        <v>116286.65</v>
      </c>
      <c r="AV109" s="269">
        <v>563056.30000000005</v>
      </c>
      <c r="AW109" s="269">
        <v>0</v>
      </c>
      <c r="AX109" s="269">
        <v>21110.87</v>
      </c>
      <c r="AY109" s="269">
        <v>0</v>
      </c>
      <c r="AZ109" s="269">
        <v>0</v>
      </c>
      <c r="BA109" s="269">
        <v>260</v>
      </c>
      <c r="BB109" s="269">
        <v>23200</v>
      </c>
      <c r="BC109" s="269">
        <v>0</v>
      </c>
      <c r="BD109" s="269">
        <v>2048</v>
      </c>
      <c r="BE109" s="269">
        <v>0</v>
      </c>
      <c r="BF109" s="269">
        <v>24842</v>
      </c>
      <c r="BG109" s="269">
        <v>0</v>
      </c>
      <c r="BH109" s="269">
        <v>2268</v>
      </c>
      <c r="BI109" s="269">
        <v>23645</v>
      </c>
      <c r="BJ109" s="269">
        <v>0</v>
      </c>
      <c r="BK109" s="269">
        <v>0</v>
      </c>
      <c r="BL109" s="269">
        <v>0</v>
      </c>
      <c r="BM109" s="269">
        <v>0</v>
      </c>
      <c r="BN109" s="269">
        <v>7134.55</v>
      </c>
      <c r="BO109" s="269">
        <v>0</v>
      </c>
      <c r="BP109" s="269">
        <v>0</v>
      </c>
      <c r="BQ109" s="269">
        <v>0</v>
      </c>
      <c r="BR109" s="269">
        <v>0</v>
      </c>
      <c r="BS109" s="269">
        <v>0</v>
      </c>
      <c r="BT109" s="269">
        <v>0</v>
      </c>
      <c r="BU109" s="269">
        <v>0</v>
      </c>
      <c r="BV109" s="269">
        <v>93891</v>
      </c>
      <c r="BW109" s="269">
        <v>530</v>
      </c>
      <c r="BX109" s="269">
        <v>118172.45</v>
      </c>
      <c r="BY109" s="269">
        <v>273406</v>
      </c>
      <c r="BZ109" s="269">
        <v>0</v>
      </c>
      <c r="CA109" s="269">
        <v>0</v>
      </c>
      <c r="CB109" s="269">
        <v>0</v>
      </c>
      <c r="CC109" s="270">
        <f t="shared" si="10"/>
        <v>1677778.2400000002</v>
      </c>
      <c r="CD109" s="148"/>
      <c r="CE109" s="148"/>
      <c r="CF109" s="148"/>
      <c r="CG109" s="148"/>
      <c r="CH109" s="148"/>
      <c r="CI109" s="148"/>
    </row>
    <row r="110" spans="1:87" s="149" customFormat="1" ht="24" customHeight="1">
      <c r="A110" s="201" t="s">
        <v>1804</v>
      </c>
      <c r="B110" s="264" t="s">
        <v>20</v>
      </c>
      <c r="C110" s="265" t="s">
        <v>21</v>
      </c>
      <c r="D110" s="266">
        <v>43050</v>
      </c>
      <c r="E110" s="265" t="s">
        <v>572</v>
      </c>
      <c r="F110" s="267" t="s">
        <v>603</v>
      </c>
      <c r="G110" s="291" t="s">
        <v>604</v>
      </c>
      <c r="H110" s="269">
        <v>0</v>
      </c>
      <c r="I110" s="269">
        <v>0</v>
      </c>
      <c r="J110" s="269">
        <v>0</v>
      </c>
      <c r="K110" s="269">
        <v>0</v>
      </c>
      <c r="L110" s="269">
        <v>0</v>
      </c>
      <c r="M110" s="269">
        <v>0</v>
      </c>
      <c r="N110" s="269">
        <v>-5522.5</v>
      </c>
      <c r="O110" s="269">
        <v>0</v>
      </c>
      <c r="P110" s="269">
        <v>0</v>
      </c>
      <c r="Q110" s="269">
        <v>-1728.5</v>
      </c>
      <c r="R110" s="269">
        <v>0</v>
      </c>
      <c r="S110" s="269">
        <v>0</v>
      </c>
      <c r="T110" s="269">
        <v>0</v>
      </c>
      <c r="U110" s="269">
        <v>-5556.5</v>
      </c>
      <c r="V110" s="269">
        <v>0</v>
      </c>
      <c r="W110" s="269">
        <v>0</v>
      </c>
      <c r="X110" s="269">
        <v>1949</v>
      </c>
      <c r="Y110" s="269">
        <v>0</v>
      </c>
      <c r="Z110" s="269">
        <v>14457.75</v>
      </c>
      <c r="AA110" s="269">
        <v>-46432.44</v>
      </c>
      <c r="AB110" s="269">
        <v>23890</v>
      </c>
      <c r="AC110" s="269">
        <v>-11836.5</v>
      </c>
      <c r="AD110" s="269">
        <v>-8277.5</v>
      </c>
      <c r="AE110" s="269">
        <v>0</v>
      </c>
      <c r="AF110" s="269">
        <v>0</v>
      </c>
      <c r="AG110" s="269">
        <v>0</v>
      </c>
      <c r="AH110" s="269">
        <v>0</v>
      </c>
      <c r="AI110" s="269">
        <v>-125895.3</v>
      </c>
      <c r="AJ110" s="269">
        <v>0</v>
      </c>
      <c r="AK110" s="269">
        <v>0</v>
      </c>
      <c r="AL110" s="269">
        <v>0</v>
      </c>
      <c r="AM110" s="269">
        <v>0</v>
      </c>
      <c r="AN110" s="269">
        <v>-7986.8</v>
      </c>
      <c r="AO110" s="269">
        <v>-2226</v>
      </c>
      <c r="AP110" s="269">
        <v>-13349</v>
      </c>
      <c r="AQ110" s="269">
        <v>-8056.28</v>
      </c>
      <c r="AR110" s="269">
        <v>-10073</v>
      </c>
      <c r="AS110" s="269">
        <v>-19460.12</v>
      </c>
      <c r="AT110" s="269">
        <v>0</v>
      </c>
      <c r="AU110" s="269">
        <v>-224837.18</v>
      </c>
      <c r="AV110" s="269">
        <v>0</v>
      </c>
      <c r="AW110" s="269">
        <v>1110</v>
      </c>
      <c r="AX110" s="269">
        <v>0</v>
      </c>
      <c r="AY110" s="269">
        <v>-3065</v>
      </c>
      <c r="AZ110" s="269">
        <v>0</v>
      </c>
      <c r="BA110" s="269">
        <v>-824</v>
      </c>
      <c r="BB110" s="269">
        <v>0</v>
      </c>
      <c r="BC110" s="269">
        <v>0</v>
      </c>
      <c r="BD110" s="269">
        <v>-215</v>
      </c>
      <c r="BE110" s="269">
        <v>0</v>
      </c>
      <c r="BF110" s="269">
        <v>0</v>
      </c>
      <c r="BG110" s="269">
        <v>0</v>
      </c>
      <c r="BH110" s="269">
        <v>0</v>
      </c>
      <c r="BI110" s="269">
        <v>0</v>
      </c>
      <c r="BJ110" s="269">
        <v>0</v>
      </c>
      <c r="BK110" s="269">
        <v>0</v>
      </c>
      <c r="BL110" s="269">
        <v>0</v>
      </c>
      <c r="BM110" s="269">
        <v>0</v>
      </c>
      <c r="BN110" s="269">
        <v>0</v>
      </c>
      <c r="BO110" s="269">
        <v>0</v>
      </c>
      <c r="BP110" s="269">
        <v>0</v>
      </c>
      <c r="BQ110" s="269">
        <v>0</v>
      </c>
      <c r="BR110" s="269">
        <v>0</v>
      </c>
      <c r="BS110" s="269">
        <v>0</v>
      </c>
      <c r="BT110" s="269">
        <v>0</v>
      </c>
      <c r="BU110" s="269">
        <v>0</v>
      </c>
      <c r="BV110" s="269">
        <v>0</v>
      </c>
      <c r="BW110" s="269">
        <v>0</v>
      </c>
      <c r="BX110" s="269">
        <v>0</v>
      </c>
      <c r="BY110" s="269">
        <v>0</v>
      </c>
      <c r="BZ110" s="269">
        <v>0</v>
      </c>
      <c r="CA110" s="269">
        <v>0</v>
      </c>
      <c r="CB110" s="269">
        <v>0</v>
      </c>
      <c r="CC110" s="270">
        <f t="shared" si="10"/>
        <v>-453934.87</v>
      </c>
      <c r="CD110" s="148"/>
      <c r="CE110" s="148"/>
      <c r="CF110" s="148"/>
      <c r="CG110" s="148"/>
      <c r="CH110" s="148"/>
      <c r="CI110" s="148"/>
    </row>
    <row r="111" spans="1:87" s="149" customFormat="1" ht="24" customHeight="1">
      <c r="A111" s="201" t="s">
        <v>1804</v>
      </c>
      <c r="B111" s="264" t="s">
        <v>20</v>
      </c>
      <c r="C111" s="265" t="s">
        <v>21</v>
      </c>
      <c r="D111" s="266">
        <v>43050</v>
      </c>
      <c r="E111" s="265" t="s">
        <v>572</v>
      </c>
      <c r="F111" s="267" t="s">
        <v>605</v>
      </c>
      <c r="G111" s="291" t="s">
        <v>606</v>
      </c>
      <c r="H111" s="269">
        <v>0</v>
      </c>
      <c r="I111" s="269">
        <v>0</v>
      </c>
      <c r="J111" s="269">
        <v>0</v>
      </c>
      <c r="K111" s="269">
        <v>0</v>
      </c>
      <c r="L111" s="269">
        <v>0</v>
      </c>
      <c r="M111" s="269">
        <v>0</v>
      </c>
      <c r="N111" s="269">
        <v>-255757.6</v>
      </c>
      <c r="O111" s="269">
        <v>-31863.279999999999</v>
      </c>
      <c r="P111" s="269">
        <v>0</v>
      </c>
      <c r="Q111" s="269">
        <v>-1650.15</v>
      </c>
      <c r="R111" s="269">
        <v>0</v>
      </c>
      <c r="S111" s="269">
        <v>0</v>
      </c>
      <c r="T111" s="269">
        <v>0</v>
      </c>
      <c r="U111" s="269">
        <v>0</v>
      </c>
      <c r="V111" s="269">
        <v>0</v>
      </c>
      <c r="W111" s="269">
        <v>0</v>
      </c>
      <c r="X111" s="269">
        <v>0</v>
      </c>
      <c r="Y111" s="269">
        <v>0</v>
      </c>
      <c r="Z111" s="269">
        <v>-11815.38</v>
      </c>
      <c r="AA111" s="269">
        <v>-17827.080000000002</v>
      </c>
      <c r="AB111" s="269">
        <v>-486.72</v>
      </c>
      <c r="AC111" s="269">
        <v>-9475.74</v>
      </c>
      <c r="AD111" s="269">
        <v>-10151.66</v>
      </c>
      <c r="AE111" s="269">
        <v>0</v>
      </c>
      <c r="AF111" s="269">
        <v>0</v>
      </c>
      <c r="AG111" s="269">
        <v>0</v>
      </c>
      <c r="AH111" s="269">
        <v>0</v>
      </c>
      <c r="AI111" s="269">
        <v>-414522.4</v>
      </c>
      <c r="AJ111" s="269">
        <v>0</v>
      </c>
      <c r="AK111" s="269">
        <v>0</v>
      </c>
      <c r="AL111" s="269">
        <v>0</v>
      </c>
      <c r="AM111" s="269">
        <v>0</v>
      </c>
      <c r="AN111" s="269">
        <v>0</v>
      </c>
      <c r="AO111" s="269">
        <v>0</v>
      </c>
      <c r="AP111" s="269">
        <v>0</v>
      </c>
      <c r="AQ111" s="269">
        <v>0</v>
      </c>
      <c r="AR111" s="269">
        <v>-11049.64</v>
      </c>
      <c r="AS111" s="269">
        <v>-77.2</v>
      </c>
      <c r="AT111" s="269">
        <v>0</v>
      </c>
      <c r="AU111" s="269">
        <v>-5814.04</v>
      </c>
      <c r="AV111" s="269">
        <v>-443</v>
      </c>
      <c r="AW111" s="269">
        <v>0</v>
      </c>
      <c r="AX111" s="269">
        <v>-77454.179999999993</v>
      </c>
      <c r="AY111" s="269">
        <v>-668.12</v>
      </c>
      <c r="AZ111" s="269">
        <v>-792</v>
      </c>
      <c r="BA111" s="269">
        <v>0</v>
      </c>
      <c r="BB111" s="269">
        <v>0</v>
      </c>
      <c r="BC111" s="269">
        <v>0</v>
      </c>
      <c r="BD111" s="269">
        <v>0</v>
      </c>
      <c r="BE111" s="269">
        <v>0</v>
      </c>
      <c r="BF111" s="269">
        <v>0</v>
      </c>
      <c r="BG111" s="269">
        <v>0</v>
      </c>
      <c r="BH111" s="269">
        <v>0</v>
      </c>
      <c r="BI111" s="269">
        <v>0</v>
      </c>
      <c r="BJ111" s="269">
        <v>-11109</v>
      </c>
      <c r="BK111" s="269">
        <v>0</v>
      </c>
      <c r="BL111" s="269">
        <v>0</v>
      </c>
      <c r="BM111" s="269">
        <v>0</v>
      </c>
      <c r="BN111" s="269">
        <v>0</v>
      </c>
      <c r="BO111" s="269">
        <v>0</v>
      </c>
      <c r="BP111" s="269">
        <v>0</v>
      </c>
      <c r="BQ111" s="269">
        <v>0</v>
      </c>
      <c r="BR111" s="269">
        <v>0</v>
      </c>
      <c r="BS111" s="269">
        <v>0</v>
      </c>
      <c r="BT111" s="269">
        <v>-26283.33</v>
      </c>
      <c r="BU111" s="269">
        <v>0</v>
      </c>
      <c r="BV111" s="269">
        <v>0</v>
      </c>
      <c r="BW111" s="269">
        <v>0</v>
      </c>
      <c r="BX111" s="269">
        <v>0</v>
      </c>
      <c r="BY111" s="269">
        <v>-71856.42</v>
      </c>
      <c r="BZ111" s="269">
        <v>0</v>
      </c>
      <c r="CA111" s="269">
        <v>0</v>
      </c>
      <c r="CB111" s="269">
        <v>0</v>
      </c>
      <c r="CC111" s="270">
        <f t="shared" si="10"/>
        <v>-959096.94000000006</v>
      </c>
      <c r="CD111" s="148"/>
      <c r="CE111" s="148"/>
      <c r="CF111" s="148"/>
      <c r="CG111" s="148"/>
      <c r="CH111" s="148"/>
      <c r="CI111" s="148"/>
    </row>
    <row r="112" spans="1:87" s="149" customFormat="1" ht="24" customHeight="1">
      <c r="A112" s="201" t="s">
        <v>1804</v>
      </c>
      <c r="B112" s="264" t="s">
        <v>20</v>
      </c>
      <c r="C112" s="265" t="s">
        <v>21</v>
      </c>
      <c r="D112" s="266">
        <v>43050</v>
      </c>
      <c r="E112" s="265" t="s">
        <v>572</v>
      </c>
      <c r="F112" s="267" t="s">
        <v>607</v>
      </c>
      <c r="G112" s="291" t="s">
        <v>608</v>
      </c>
      <c r="H112" s="269">
        <v>0</v>
      </c>
      <c r="I112" s="269">
        <v>0</v>
      </c>
      <c r="J112" s="269">
        <v>0</v>
      </c>
      <c r="K112" s="269">
        <v>0</v>
      </c>
      <c r="L112" s="269">
        <v>0</v>
      </c>
      <c r="M112" s="269">
        <v>0</v>
      </c>
      <c r="N112" s="269">
        <v>198588.92</v>
      </c>
      <c r="O112" s="269">
        <v>0</v>
      </c>
      <c r="P112" s="269">
        <v>0</v>
      </c>
      <c r="Q112" s="269">
        <v>77477.23</v>
      </c>
      <c r="R112" s="269">
        <v>0</v>
      </c>
      <c r="S112" s="269">
        <v>0</v>
      </c>
      <c r="T112" s="269">
        <v>0</v>
      </c>
      <c r="U112" s="269">
        <v>0</v>
      </c>
      <c r="V112" s="269">
        <v>0</v>
      </c>
      <c r="W112" s="269">
        <v>0</v>
      </c>
      <c r="X112" s="269">
        <v>0</v>
      </c>
      <c r="Y112" s="269">
        <v>0</v>
      </c>
      <c r="Z112" s="269">
        <v>0</v>
      </c>
      <c r="AA112" s="269">
        <v>135.44</v>
      </c>
      <c r="AB112" s="269">
        <v>189</v>
      </c>
      <c r="AC112" s="269">
        <v>0</v>
      </c>
      <c r="AD112" s="269">
        <v>0</v>
      </c>
      <c r="AE112" s="269">
        <v>0</v>
      </c>
      <c r="AF112" s="269">
        <v>0</v>
      </c>
      <c r="AG112" s="269">
        <v>0</v>
      </c>
      <c r="AH112" s="269">
        <v>0</v>
      </c>
      <c r="AI112" s="269">
        <v>254559.92</v>
      </c>
      <c r="AJ112" s="269">
        <v>0</v>
      </c>
      <c r="AK112" s="269">
        <v>0</v>
      </c>
      <c r="AL112" s="269">
        <v>0</v>
      </c>
      <c r="AM112" s="269">
        <v>0</v>
      </c>
      <c r="AN112" s="269">
        <v>0</v>
      </c>
      <c r="AO112" s="269">
        <v>0</v>
      </c>
      <c r="AP112" s="269">
        <v>0</v>
      </c>
      <c r="AQ112" s="269">
        <v>0</v>
      </c>
      <c r="AR112" s="269">
        <v>25963.16</v>
      </c>
      <c r="AS112" s="269">
        <v>0</v>
      </c>
      <c r="AT112" s="269">
        <v>0</v>
      </c>
      <c r="AU112" s="269">
        <v>0</v>
      </c>
      <c r="AV112" s="269">
        <v>13949</v>
      </c>
      <c r="AW112" s="269">
        <v>0</v>
      </c>
      <c r="AX112" s="269">
        <v>75501.36</v>
      </c>
      <c r="AY112" s="269">
        <v>0</v>
      </c>
      <c r="AZ112" s="269">
        <v>250</v>
      </c>
      <c r="BA112" s="269">
        <v>0</v>
      </c>
      <c r="BB112" s="269">
        <v>0</v>
      </c>
      <c r="BC112" s="269">
        <v>0</v>
      </c>
      <c r="BD112" s="269">
        <v>0</v>
      </c>
      <c r="BE112" s="269">
        <v>0</v>
      </c>
      <c r="BF112" s="269">
        <v>0</v>
      </c>
      <c r="BG112" s="269">
        <v>0</v>
      </c>
      <c r="BH112" s="269">
        <v>0</v>
      </c>
      <c r="BI112" s="269">
        <v>0</v>
      </c>
      <c r="BJ112" s="269">
        <v>0</v>
      </c>
      <c r="BK112" s="269">
        <v>0</v>
      </c>
      <c r="BL112" s="269">
        <v>0</v>
      </c>
      <c r="BM112" s="269">
        <v>0</v>
      </c>
      <c r="BN112" s="269">
        <v>0</v>
      </c>
      <c r="BO112" s="269">
        <v>0</v>
      </c>
      <c r="BP112" s="269">
        <v>0</v>
      </c>
      <c r="BQ112" s="269">
        <v>0</v>
      </c>
      <c r="BR112" s="269">
        <v>0</v>
      </c>
      <c r="BS112" s="269">
        <v>0</v>
      </c>
      <c r="BT112" s="269">
        <v>0</v>
      </c>
      <c r="BU112" s="269">
        <v>0</v>
      </c>
      <c r="BV112" s="269">
        <v>0</v>
      </c>
      <c r="BW112" s="269">
        <v>0</v>
      </c>
      <c r="BX112" s="269">
        <v>0</v>
      </c>
      <c r="BY112" s="269">
        <v>11479.88</v>
      </c>
      <c r="BZ112" s="269">
        <v>0</v>
      </c>
      <c r="CA112" s="269">
        <v>0</v>
      </c>
      <c r="CB112" s="269">
        <v>1312.8</v>
      </c>
      <c r="CC112" s="270">
        <f t="shared" si="10"/>
        <v>659406.71000000008</v>
      </c>
      <c r="CD112" s="148"/>
      <c r="CE112" s="148"/>
      <c r="CF112" s="148"/>
      <c r="CG112" s="148"/>
      <c r="CH112" s="148"/>
      <c r="CI112" s="148"/>
    </row>
    <row r="113" spans="1:87" s="149" customFormat="1" ht="24" customHeight="1">
      <c r="A113" s="201" t="s">
        <v>1802</v>
      </c>
      <c r="B113" s="264" t="s">
        <v>20</v>
      </c>
      <c r="C113" s="265" t="s">
        <v>21</v>
      </c>
      <c r="D113" s="266">
        <v>43050</v>
      </c>
      <c r="E113" s="265" t="s">
        <v>572</v>
      </c>
      <c r="F113" s="267" t="s">
        <v>609</v>
      </c>
      <c r="G113" s="291" t="s">
        <v>610</v>
      </c>
      <c r="H113" s="269">
        <v>536126</v>
      </c>
      <c r="I113" s="269">
        <v>228886.53</v>
      </c>
      <c r="J113" s="269">
        <v>0</v>
      </c>
      <c r="K113" s="269">
        <v>0</v>
      </c>
      <c r="L113" s="269">
        <v>0</v>
      </c>
      <c r="M113" s="269">
        <v>0</v>
      </c>
      <c r="N113" s="269">
        <v>241040</v>
      </c>
      <c r="O113" s="269">
        <v>38885.5</v>
      </c>
      <c r="P113" s="269">
        <v>0</v>
      </c>
      <c r="Q113" s="269">
        <v>176454.5</v>
      </c>
      <c r="R113" s="269">
        <v>7826</v>
      </c>
      <c r="S113" s="269">
        <v>18317</v>
      </c>
      <c r="T113" s="269">
        <v>96061</v>
      </c>
      <c r="U113" s="269">
        <v>0</v>
      </c>
      <c r="V113" s="269">
        <v>0</v>
      </c>
      <c r="W113" s="269">
        <v>0</v>
      </c>
      <c r="X113" s="269">
        <v>0</v>
      </c>
      <c r="Y113" s="269">
        <v>0</v>
      </c>
      <c r="Z113" s="269">
        <v>416209.5</v>
      </c>
      <c r="AA113" s="269">
        <v>38540</v>
      </c>
      <c r="AB113" s="269">
        <v>21449</v>
      </c>
      <c r="AC113" s="269">
        <v>60699.24</v>
      </c>
      <c r="AD113" s="269">
        <v>5570.5</v>
      </c>
      <c r="AE113" s="269">
        <v>13725.75</v>
      </c>
      <c r="AF113" s="269">
        <v>44353.25</v>
      </c>
      <c r="AG113" s="269">
        <v>256735</v>
      </c>
      <c r="AH113" s="269">
        <v>2819</v>
      </c>
      <c r="AI113" s="269">
        <v>95329.8</v>
      </c>
      <c r="AJ113" s="269">
        <v>29546</v>
      </c>
      <c r="AK113" s="269">
        <v>1944</v>
      </c>
      <c r="AL113" s="269">
        <v>0</v>
      </c>
      <c r="AM113" s="269">
        <v>1606</v>
      </c>
      <c r="AN113" s="269">
        <v>36427</v>
      </c>
      <c r="AO113" s="269">
        <v>5256</v>
      </c>
      <c r="AP113" s="269">
        <v>19829</v>
      </c>
      <c r="AQ113" s="269">
        <v>17884.5</v>
      </c>
      <c r="AR113" s="269">
        <v>37102</v>
      </c>
      <c r="AS113" s="269">
        <v>40757.5</v>
      </c>
      <c r="AT113" s="269">
        <v>1843</v>
      </c>
      <c r="AU113" s="269">
        <v>1218084.25</v>
      </c>
      <c r="AV113" s="269">
        <v>2414763</v>
      </c>
      <c r="AW113" s="269">
        <v>11411</v>
      </c>
      <c r="AX113" s="269">
        <v>290037.13</v>
      </c>
      <c r="AY113" s="269">
        <v>66489</v>
      </c>
      <c r="AZ113" s="269">
        <v>12872</v>
      </c>
      <c r="BA113" s="269">
        <v>66278</v>
      </c>
      <c r="BB113" s="269">
        <v>0</v>
      </c>
      <c r="BC113" s="269">
        <v>4880</v>
      </c>
      <c r="BD113" s="269">
        <v>0</v>
      </c>
      <c r="BE113" s="269">
        <v>0</v>
      </c>
      <c r="BF113" s="269">
        <v>200067.9</v>
      </c>
      <c r="BG113" s="269">
        <v>48239</v>
      </c>
      <c r="BH113" s="269">
        <v>2205</v>
      </c>
      <c r="BI113" s="269">
        <v>1547</v>
      </c>
      <c r="BJ113" s="269">
        <v>96285.96</v>
      </c>
      <c r="BK113" s="269">
        <v>0</v>
      </c>
      <c r="BL113" s="269">
        <v>0</v>
      </c>
      <c r="BM113" s="269">
        <v>44572.75</v>
      </c>
      <c r="BN113" s="269">
        <v>3510.93</v>
      </c>
      <c r="BO113" s="269">
        <v>6887</v>
      </c>
      <c r="BP113" s="269">
        <v>0</v>
      </c>
      <c r="BQ113" s="269">
        <v>7338.52</v>
      </c>
      <c r="BR113" s="269">
        <v>0</v>
      </c>
      <c r="BS113" s="269">
        <v>0</v>
      </c>
      <c r="BT113" s="269">
        <v>62810</v>
      </c>
      <c r="BU113" s="269">
        <v>187471.19</v>
      </c>
      <c r="BV113" s="269">
        <v>0</v>
      </c>
      <c r="BW113" s="269">
        <v>7039.5</v>
      </c>
      <c r="BX113" s="269">
        <v>0</v>
      </c>
      <c r="BY113" s="269">
        <v>0</v>
      </c>
      <c r="BZ113" s="269">
        <v>0</v>
      </c>
      <c r="CA113" s="269">
        <v>0</v>
      </c>
      <c r="CB113" s="269">
        <v>80596.45</v>
      </c>
      <c r="CC113" s="270">
        <f t="shared" si="10"/>
        <v>7324608.1500000004</v>
      </c>
      <c r="CD113" s="148"/>
      <c r="CE113" s="148"/>
      <c r="CF113" s="148"/>
      <c r="CG113" s="148"/>
      <c r="CH113" s="148"/>
      <c r="CI113" s="148"/>
    </row>
    <row r="114" spans="1:87" s="149" customFormat="1" ht="24" customHeight="1">
      <c r="A114" s="201" t="s">
        <v>1803</v>
      </c>
      <c r="B114" s="264" t="s">
        <v>20</v>
      </c>
      <c r="C114" s="265" t="s">
        <v>21</v>
      </c>
      <c r="D114" s="266"/>
      <c r="E114" s="265"/>
      <c r="F114" s="279" t="s">
        <v>611</v>
      </c>
      <c r="G114" s="292" t="s">
        <v>612</v>
      </c>
      <c r="H114" s="269">
        <v>486481</v>
      </c>
      <c r="I114" s="269">
        <v>0</v>
      </c>
      <c r="J114" s="269">
        <v>912201.47</v>
      </c>
      <c r="K114" s="269">
        <v>0</v>
      </c>
      <c r="L114" s="269">
        <v>0</v>
      </c>
      <c r="M114" s="269">
        <v>0</v>
      </c>
      <c r="N114" s="269">
        <v>2199730.5</v>
      </c>
      <c r="O114" s="269">
        <v>182358.5</v>
      </c>
      <c r="P114" s="269">
        <v>0</v>
      </c>
      <c r="Q114" s="269">
        <v>114504.58</v>
      </c>
      <c r="R114" s="269">
        <v>4486.08</v>
      </c>
      <c r="S114" s="269">
        <v>0</v>
      </c>
      <c r="T114" s="269">
        <v>0</v>
      </c>
      <c r="U114" s="269">
        <v>45849</v>
      </c>
      <c r="V114" s="269">
        <v>0</v>
      </c>
      <c r="W114" s="269">
        <v>0</v>
      </c>
      <c r="X114" s="269">
        <v>0</v>
      </c>
      <c r="Y114" s="269">
        <v>0</v>
      </c>
      <c r="Z114" s="269">
        <v>48983.27</v>
      </c>
      <c r="AA114" s="269">
        <v>11182</v>
      </c>
      <c r="AB114" s="269">
        <v>19722.5</v>
      </c>
      <c r="AC114" s="269">
        <v>38965</v>
      </c>
      <c r="AD114" s="269">
        <v>38281.5</v>
      </c>
      <c r="AE114" s="269">
        <v>93420.78</v>
      </c>
      <c r="AF114" s="269">
        <v>0</v>
      </c>
      <c r="AG114" s="269">
        <v>28527</v>
      </c>
      <c r="AH114" s="269">
        <v>0</v>
      </c>
      <c r="AI114" s="269">
        <v>1135444.5</v>
      </c>
      <c r="AJ114" s="269">
        <v>8655</v>
      </c>
      <c r="AK114" s="269">
        <v>0</v>
      </c>
      <c r="AL114" s="269">
        <v>0</v>
      </c>
      <c r="AM114" s="269">
        <v>4783</v>
      </c>
      <c r="AN114" s="269">
        <v>68609</v>
      </c>
      <c r="AO114" s="269">
        <v>0</v>
      </c>
      <c r="AP114" s="269">
        <v>0</v>
      </c>
      <c r="AQ114" s="269">
        <v>0</v>
      </c>
      <c r="AR114" s="269">
        <v>65403</v>
      </c>
      <c r="AS114" s="269">
        <v>19778.5</v>
      </c>
      <c r="AT114" s="269">
        <v>0</v>
      </c>
      <c r="AU114" s="269">
        <v>1300898.28</v>
      </c>
      <c r="AV114" s="269">
        <v>321963.28000000003</v>
      </c>
      <c r="AW114" s="269">
        <v>0</v>
      </c>
      <c r="AX114" s="269">
        <v>198692</v>
      </c>
      <c r="AY114" s="269">
        <v>29243</v>
      </c>
      <c r="AZ114" s="269">
        <v>4465</v>
      </c>
      <c r="BA114" s="269">
        <v>153627</v>
      </c>
      <c r="BB114" s="269">
        <v>267658.08</v>
      </c>
      <c r="BC114" s="269">
        <v>7120</v>
      </c>
      <c r="BD114" s="269">
        <v>7102</v>
      </c>
      <c r="BE114" s="269">
        <v>0</v>
      </c>
      <c r="BF114" s="269">
        <v>82627</v>
      </c>
      <c r="BG114" s="269">
        <v>0</v>
      </c>
      <c r="BH114" s="269">
        <v>9213</v>
      </c>
      <c r="BI114" s="269">
        <v>108911</v>
      </c>
      <c r="BJ114" s="269">
        <v>11109</v>
      </c>
      <c r="BK114" s="269">
        <v>0</v>
      </c>
      <c r="BL114" s="269">
        <v>0</v>
      </c>
      <c r="BM114" s="269">
        <v>0</v>
      </c>
      <c r="BN114" s="269">
        <v>29461.919999999998</v>
      </c>
      <c r="BO114" s="269">
        <v>0</v>
      </c>
      <c r="BP114" s="269">
        <v>0</v>
      </c>
      <c r="BQ114" s="269">
        <v>0</v>
      </c>
      <c r="BR114" s="269">
        <v>0</v>
      </c>
      <c r="BS114" s="269">
        <v>0</v>
      </c>
      <c r="BT114" s="269">
        <v>545554</v>
      </c>
      <c r="BU114" s="269">
        <v>30628</v>
      </c>
      <c r="BV114" s="269">
        <v>13942</v>
      </c>
      <c r="BW114" s="269">
        <v>17675.75</v>
      </c>
      <c r="BX114" s="269">
        <v>0</v>
      </c>
      <c r="BY114" s="269">
        <v>294072.43</v>
      </c>
      <c r="BZ114" s="269">
        <v>0</v>
      </c>
      <c r="CA114" s="269">
        <v>0</v>
      </c>
      <c r="CB114" s="269">
        <v>17932.75</v>
      </c>
      <c r="CC114" s="270">
        <f t="shared" si="10"/>
        <v>8979261.6699999999</v>
      </c>
      <c r="CD114" s="148"/>
      <c r="CE114" s="148"/>
      <c r="CF114" s="148"/>
      <c r="CG114" s="148"/>
      <c r="CH114" s="148"/>
      <c r="CI114" s="148"/>
    </row>
    <row r="115" spans="1:87" s="149" customFormat="1" ht="24" customHeight="1">
      <c r="A115" s="201" t="s">
        <v>1804</v>
      </c>
      <c r="B115" s="264" t="s">
        <v>20</v>
      </c>
      <c r="C115" s="265" t="s">
        <v>21</v>
      </c>
      <c r="D115" s="266"/>
      <c r="E115" s="265"/>
      <c r="F115" s="279" t="s">
        <v>613</v>
      </c>
      <c r="G115" s="292" t="s">
        <v>614</v>
      </c>
      <c r="H115" s="269">
        <v>0</v>
      </c>
      <c r="I115" s="269">
        <v>0</v>
      </c>
      <c r="J115" s="269">
        <v>0</v>
      </c>
      <c r="K115" s="269">
        <v>0</v>
      </c>
      <c r="L115" s="269">
        <v>0</v>
      </c>
      <c r="M115" s="269">
        <v>0</v>
      </c>
      <c r="N115" s="269">
        <v>0</v>
      </c>
      <c r="O115" s="269">
        <v>0</v>
      </c>
      <c r="P115" s="269">
        <v>0</v>
      </c>
      <c r="Q115" s="269">
        <v>0</v>
      </c>
      <c r="R115" s="269">
        <v>0</v>
      </c>
      <c r="S115" s="269">
        <v>0</v>
      </c>
      <c r="T115" s="269">
        <v>-29251.01</v>
      </c>
      <c r="U115" s="269">
        <v>0</v>
      </c>
      <c r="V115" s="269">
        <v>0</v>
      </c>
      <c r="W115" s="269">
        <v>0</v>
      </c>
      <c r="X115" s="269">
        <v>0</v>
      </c>
      <c r="Y115" s="269">
        <v>0</v>
      </c>
      <c r="Z115" s="269">
        <v>68003.5</v>
      </c>
      <c r="AA115" s="269">
        <v>-83212</v>
      </c>
      <c r="AB115" s="269">
        <v>0</v>
      </c>
      <c r="AC115" s="269">
        <v>-39468</v>
      </c>
      <c r="AD115" s="269">
        <v>-4840.5</v>
      </c>
      <c r="AE115" s="269">
        <v>0</v>
      </c>
      <c r="AF115" s="269">
        <v>0</v>
      </c>
      <c r="AG115" s="269">
        <v>0</v>
      </c>
      <c r="AH115" s="269">
        <v>0</v>
      </c>
      <c r="AI115" s="269">
        <v>0</v>
      </c>
      <c r="AJ115" s="269">
        <v>0</v>
      </c>
      <c r="AK115" s="269">
        <v>0</v>
      </c>
      <c r="AL115" s="269">
        <v>0</v>
      </c>
      <c r="AM115" s="269">
        <v>-465</v>
      </c>
      <c r="AN115" s="269">
        <v>0</v>
      </c>
      <c r="AO115" s="269">
        <v>-461</v>
      </c>
      <c r="AP115" s="269">
        <v>-6480</v>
      </c>
      <c r="AQ115" s="269">
        <v>-5622.08</v>
      </c>
      <c r="AR115" s="269">
        <v>0</v>
      </c>
      <c r="AS115" s="269">
        <v>-18321.5</v>
      </c>
      <c r="AT115" s="269">
        <v>-1178</v>
      </c>
      <c r="AU115" s="269">
        <v>0</v>
      </c>
      <c r="AV115" s="269">
        <v>-2309871.1800000002</v>
      </c>
      <c r="AW115" s="269">
        <v>-11411</v>
      </c>
      <c r="AX115" s="269">
        <v>-223977.11</v>
      </c>
      <c r="AY115" s="269">
        <v>-106759.37</v>
      </c>
      <c r="AZ115" s="269">
        <v>0</v>
      </c>
      <c r="BA115" s="269">
        <v>-66278</v>
      </c>
      <c r="BB115" s="269">
        <v>0</v>
      </c>
      <c r="BC115" s="269">
        <v>0</v>
      </c>
      <c r="BD115" s="269">
        <v>0</v>
      </c>
      <c r="BE115" s="269">
        <v>0</v>
      </c>
      <c r="BF115" s="269">
        <v>0</v>
      </c>
      <c r="BG115" s="269">
        <v>0</v>
      </c>
      <c r="BH115" s="269">
        <v>0</v>
      </c>
      <c r="BI115" s="269">
        <v>0</v>
      </c>
      <c r="BJ115" s="269">
        <v>-42568</v>
      </c>
      <c r="BK115" s="269">
        <v>0</v>
      </c>
      <c r="BL115" s="269">
        <v>0</v>
      </c>
      <c r="BM115" s="269">
        <v>0</v>
      </c>
      <c r="BN115" s="269">
        <v>-459.18</v>
      </c>
      <c r="BO115" s="269">
        <v>0</v>
      </c>
      <c r="BP115" s="269">
        <v>0</v>
      </c>
      <c r="BQ115" s="269">
        <v>0</v>
      </c>
      <c r="BR115" s="269">
        <v>0</v>
      </c>
      <c r="BS115" s="269">
        <v>0</v>
      </c>
      <c r="BT115" s="269">
        <v>0</v>
      </c>
      <c r="BU115" s="269">
        <v>0</v>
      </c>
      <c r="BV115" s="269">
        <v>0</v>
      </c>
      <c r="BW115" s="269">
        <v>0</v>
      </c>
      <c r="BX115" s="269">
        <v>0</v>
      </c>
      <c r="BY115" s="269">
        <v>0</v>
      </c>
      <c r="BZ115" s="269">
        <v>0</v>
      </c>
      <c r="CA115" s="269">
        <v>0</v>
      </c>
      <c r="CB115" s="269">
        <v>0</v>
      </c>
      <c r="CC115" s="270">
        <f t="shared" si="10"/>
        <v>-2882619.43</v>
      </c>
      <c r="CD115" s="148"/>
      <c r="CE115" s="148"/>
      <c r="CF115" s="148"/>
      <c r="CG115" s="148"/>
      <c r="CH115" s="148"/>
      <c r="CI115" s="148"/>
    </row>
    <row r="116" spans="1:87" s="149" customFormat="1" ht="24" customHeight="1">
      <c r="A116" s="201" t="s">
        <v>1804</v>
      </c>
      <c r="B116" s="264" t="s">
        <v>20</v>
      </c>
      <c r="C116" s="265" t="s">
        <v>21</v>
      </c>
      <c r="D116" s="266"/>
      <c r="E116" s="265"/>
      <c r="F116" s="279" t="s">
        <v>615</v>
      </c>
      <c r="G116" s="289" t="s">
        <v>616</v>
      </c>
      <c r="H116" s="269">
        <v>0</v>
      </c>
      <c r="I116" s="269">
        <v>0</v>
      </c>
      <c r="J116" s="269">
        <v>0</v>
      </c>
      <c r="K116" s="269">
        <v>405739.14</v>
      </c>
      <c r="L116" s="269">
        <v>0</v>
      </c>
      <c r="M116" s="269">
        <v>0</v>
      </c>
      <c r="N116" s="269">
        <v>300662.51</v>
      </c>
      <c r="O116" s="269">
        <v>139508.45000000001</v>
      </c>
      <c r="P116" s="269">
        <v>46413.07</v>
      </c>
      <c r="Q116" s="269">
        <v>0</v>
      </c>
      <c r="R116" s="269">
        <v>9339.84</v>
      </c>
      <c r="S116" s="269">
        <v>3013.91</v>
      </c>
      <c r="T116" s="269">
        <v>0</v>
      </c>
      <c r="U116" s="269">
        <v>25753.03</v>
      </c>
      <c r="V116" s="269">
        <v>0</v>
      </c>
      <c r="W116" s="269">
        <v>0</v>
      </c>
      <c r="X116" s="269">
        <v>0</v>
      </c>
      <c r="Y116" s="269">
        <v>0</v>
      </c>
      <c r="Z116" s="269">
        <v>657628.1</v>
      </c>
      <c r="AA116" s="269">
        <v>108300.4</v>
      </c>
      <c r="AB116" s="269">
        <v>87332.01</v>
      </c>
      <c r="AC116" s="269">
        <v>0</v>
      </c>
      <c r="AD116" s="269">
        <v>0</v>
      </c>
      <c r="AE116" s="269">
        <v>0</v>
      </c>
      <c r="AF116" s="269">
        <v>0</v>
      </c>
      <c r="AG116" s="269">
        <v>0</v>
      </c>
      <c r="AH116" s="269">
        <v>0</v>
      </c>
      <c r="AI116" s="269">
        <v>0</v>
      </c>
      <c r="AJ116" s="269">
        <v>51573.85</v>
      </c>
      <c r="AK116" s="269">
        <v>9686.85</v>
      </c>
      <c r="AL116" s="269">
        <v>114656.38</v>
      </c>
      <c r="AM116" s="269">
        <v>0</v>
      </c>
      <c r="AN116" s="269">
        <v>10075.280000000001</v>
      </c>
      <c r="AO116" s="269">
        <v>28179.91</v>
      </c>
      <c r="AP116" s="269">
        <v>0</v>
      </c>
      <c r="AQ116" s="269">
        <v>0</v>
      </c>
      <c r="AR116" s="269">
        <v>6524.92</v>
      </c>
      <c r="AS116" s="269">
        <v>22040.62</v>
      </c>
      <c r="AT116" s="269">
        <v>51956.72</v>
      </c>
      <c r="AU116" s="269">
        <v>3441456.5</v>
      </c>
      <c r="AV116" s="269">
        <v>3333599.06</v>
      </c>
      <c r="AW116" s="269">
        <v>0</v>
      </c>
      <c r="AX116" s="269">
        <v>0</v>
      </c>
      <c r="AY116" s="269">
        <v>0</v>
      </c>
      <c r="AZ116" s="269">
        <v>91485.05</v>
      </c>
      <c r="BA116" s="269">
        <v>2805.5</v>
      </c>
      <c r="BB116" s="269">
        <v>0</v>
      </c>
      <c r="BC116" s="269">
        <v>0</v>
      </c>
      <c r="BD116" s="269">
        <v>38749.449999999997</v>
      </c>
      <c r="BE116" s="269">
        <v>0</v>
      </c>
      <c r="BF116" s="269">
        <v>185415.4</v>
      </c>
      <c r="BG116" s="269">
        <v>0</v>
      </c>
      <c r="BH116" s="269">
        <v>131481.29</v>
      </c>
      <c r="BI116" s="269">
        <v>0</v>
      </c>
      <c r="BJ116" s="269">
        <v>0</v>
      </c>
      <c r="BK116" s="269">
        <v>1861.9</v>
      </c>
      <c r="BL116" s="269">
        <v>0</v>
      </c>
      <c r="BM116" s="269">
        <v>0</v>
      </c>
      <c r="BN116" s="269">
        <v>167318.23000000001</v>
      </c>
      <c r="BO116" s="269">
        <v>23483.26</v>
      </c>
      <c r="BP116" s="269">
        <v>35224.9</v>
      </c>
      <c r="BQ116" s="269">
        <v>0</v>
      </c>
      <c r="BR116" s="269">
        <v>38639.410000000003</v>
      </c>
      <c r="BS116" s="269">
        <v>4403.12</v>
      </c>
      <c r="BT116" s="269">
        <v>9930.4500000000007</v>
      </c>
      <c r="BU116" s="269">
        <v>0</v>
      </c>
      <c r="BV116" s="269">
        <v>377430.74</v>
      </c>
      <c r="BW116" s="269">
        <v>148238.09</v>
      </c>
      <c r="BX116" s="269">
        <v>0</v>
      </c>
      <c r="BY116" s="269">
        <v>674779</v>
      </c>
      <c r="BZ116" s="269">
        <v>18785.650000000001</v>
      </c>
      <c r="CA116" s="269">
        <v>0</v>
      </c>
      <c r="CB116" s="269">
        <v>0</v>
      </c>
      <c r="CC116" s="270">
        <f t="shared" si="10"/>
        <v>10803471.99</v>
      </c>
      <c r="CD116" s="148"/>
      <c r="CE116" s="148"/>
      <c r="CF116" s="148"/>
      <c r="CG116" s="148"/>
      <c r="CH116" s="148"/>
      <c r="CI116" s="148"/>
    </row>
    <row r="117" spans="1:87" s="149" customFormat="1" ht="24" customHeight="1">
      <c r="A117" s="201" t="s">
        <v>1804</v>
      </c>
      <c r="B117" s="264" t="s">
        <v>20</v>
      </c>
      <c r="C117" s="265" t="s">
        <v>21</v>
      </c>
      <c r="D117" s="266"/>
      <c r="E117" s="265"/>
      <c r="F117" s="267" t="s">
        <v>617</v>
      </c>
      <c r="G117" s="289" t="s">
        <v>618</v>
      </c>
      <c r="H117" s="269">
        <v>0</v>
      </c>
      <c r="I117" s="269">
        <v>23300</v>
      </c>
      <c r="J117" s="269">
        <v>0</v>
      </c>
      <c r="K117" s="269">
        <v>0</v>
      </c>
      <c r="L117" s="269">
        <v>0</v>
      </c>
      <c r="M117" s="269">
        <v>0</v>
      </c>
      <c r="N117" s="269">
        <v>0</v>
      </c>
      <c r="O117" s="269">
        <v>0</v>
      </c>
      <c r="P117" s="269">
        <v>0</v>
      </c>
      <c r="Q117" s="269">
        <v>0</v>
      </c>
      <c r="R117" s="269">
        <v>0</v>
      </c>
      <c r="S117" s="269">
        <v>0</v>
      </c>
      <c r="T117" s="269">
        <v>9206</v>
      </c>
      <c r="U117" s="269">
        <v>0</v>
      </c>
      <c r="V117" s="269">
        <v>0</v>
      </c>
      <c r="W117" s="269">
        <v>0</v>
      </c>
      <c r="X117" s="269">
        <v>0</v>
      </c>
      <c r="Y117" s="269">
        <v>0</v>
      </c>
      <c r="Z117" s="269">
        <v>56160</v>
      </c>
      <c r="AA117" s="269">
        <v>0</v>
      </c>
      <c r="AB117" s="269">
        <v>0</v>
      </c>
      <c r="AC117" s="269">
        <v>0</v>
      </c>
      <c r="AD117" s="269">
        <v>0</v>
      </c>
      <c r="AE117" s="269">
        <v>0</v>
      </c>
      <c r="AF117" s="269">
        <v>0</v>
      </c>
      <c r="AG117" s="269">
        <v>0</v>
      </c>
      <c r="AH117" s="269">
        <v>0</v>
      </c>
      <c r="AI117" s="269">
        <v>2478561.6800000002</v>
      </c>
      <c r="AJ117" s="269">
        <v>0</v>
      </c>
      <c r="AK117" s="269">
        <v>0</v>
      </c>
      <c r="AL117" s="269">
        <v>0</v>
      </c>
      <c r="AM117" s="269">
        <v>0</v>
      </c>
      <c r="AN117" s="269">
        <v>19971</v>
      </c>
      <c r="AO117" s="269">
        <v>0</v>
      </c>
      <c r="AP117" s="269">
        <v>0</v>
      </c>
      <c r="AQ117" s="269">
        <v>0</v>
      </c>
      <c r="AR117" s="269">
        <v>0</v>
      </c>
      <c r="AS117" s="269">
        <v>0</v>
      </c>
      <c r="AT117" s="269">
        <v>0</v>
      </c>
      <c r="AU117" s="269">
        <v>0</v>
      </c>
      <c r="AV117" s="269">
        <v>0</v>
      </c>
      <c r="AW117" s="269">
        <v>0</v>
      </c>
      <c r="AX117" s="269">
        <v>0</v>
      </c>
      <c r="AY117" s="269">
        <v>0</v>
      </c>
      <c r="AZ117" s="269">
        <v>0</v>
      </c>
      <c r="BA117" s="269">
        <v>0</v>
      </c>
      <c r="BB117" s="269">
        <v>0</v>
      </c>
      <c r="BC117" s="269">
        <v>0</v>
      </c>
      <c r="BD117" s="269">
        <v>0</v>
      </c>
      <c r="BE117" s="269">
        <v>0</v>
      </c>
      <c r="BF117" s="269">
        <v>0</v>
      </c>
      <c r="BG117" s="269">
        <v>0</v>
      </c>
      <c r="BH117" s="269">
        <v>0</v>
      </c>
      <c r="BI117" s="269">
        <v>0</v>
      </c>
      <c r="BJ117" s="269">
        <v>0</v>
      </c>
      <c r="BK117" s="269">
        <v>0</v>
      </c>
      <c r="BL117" s="269">
        <v>0</v>
      </c>
      <c r="BM117" s="269">
        <v>0</v>
      </c>
      <c r="BN117" s="269">
        <v>0</v>
      </c>
      <c r="BO117" s="269">
        <v>0</v>
      </c>
      <c r="BP117" s="269">
        <v>0</v>
      </c>
      <c r="BQ117" s="269">
        <v>0</v>
      </c>
      <c r="BR117" s="269">
        <v>0</v>
      </c>
      <c r="BS117" s="269">
        <v>0</v>
      </c>
      <c r="BT117" s="269">
        <v>861750.59</v>
      </c>
      <c r="BU117" s="269">
        <v>0</v>
      </c>
      <c r="BV117" s="269">
        <v>0</v>
      </c>
      <c r="BW117" s="269">
        <v>0</v>
      </c>
      <c r="BX117" s="269">
        <v>0</v>
      </c>
      <c r="BY117" s="269">
        <v>0</v>
      </c>
      <c r="BZ117" s="269">
        <v>0</v>
      </c>
      <c r="CA117" s="269">
        <v>0</v>
      </c>
      <c r="CB117" s="269">
        <v>0</v>
      </c>
      <c r="CC117" s="270">
        <f t="shared" si="10"/>
        <v>3448949.27</v>
      </c>
      <c r="CD117" s="148"/>
      <c r="CE117" s="148"/>
      <c r="CF117" s="148"/>
      <c r="CG117" s="148"/>
      <c r="CH117" s="148"/>
      <c r="CI117" s="148"/>
    </row>
    <row r="118" spans="1:87" s="149" customFormat="1" ht="24" customHeight="1">
      <c r="A118" s="201" t="s">
        <v>1804</v>
      </c>
      <c r="B118" s="264" t="s">
        <v>20</v>
      </c>
      <c r="C118" s="265" t="s">
        <v>21</v>
      </c>
      <c r="D118" s="266">
        <v>43050</v>
      </c>
      <c r="E118" s="265" t="s">
        <v>572</v>
      </c>
      <c r="F118" s="267" t="s">
        <v>619</v>
      </c>
      <c r="G118" s="268" t="s">
        <v>620</v>
      </c>
      <c r="H118" s="269">
        <v>0</v>
      </c>
      <c r="I118" s="269">
        <v>0</v>
      </c>
      <c r="J118" s="269">
        <v>0</v>
      </c>
      <c r="K118" s="269">
        <v>0</v>
      </c>
      <c r="L118" s="269">
        <v>0</v>
      </c>
      <c r="M118" s="269">
        <v>0</v>
      </c>
      <c r="N118" s="269">
        <v>0</v>
      </c>
      <c r="O118" s="269">
        <v>0</v>
      </c>
      <c r="P118" s="269">
        <v>0</v>
      </c>
      <c r="Q118" s="269">
        <v>0</v>
      </c>
      <c r="R118" s="269">
        <v>0</v>
      </c>
      <c r="S118" s="269">
        <v>0</v>
      </c>
      <c r="T118" s="269">
        <v>14500</v>
      </c>
      <c r="U118" s="269">
        <v>0</v>
      </c>
      <c r="V118" s="269">
        <v>0</v>
      </c>
      <c r="W118" s="269">
        <v>0</v>
      </c>
      <c r="X118" s="269">
        <v>0</v>
      </c>
      <c r="Y118" s="269">
        <v>0</v>
      </c>
      <c r="Z118" s="269">
        <v>74350</v>
      </c>
      <c r="AA118" s="269">
        <v>0</v>
      </c>
      <c r="AB118" s="269">
        <v>0</v>
      </c>
      <c r="AC118" s="269">
        <v>0</v>
      </c>
      <c r="AD118" s="269">
        <v>0</v>
      </c>
      <c r="AE118" s="269">
        <v>0</v>
      </c>
      <c r="AF118" s="269">
        <v>0</v>
      </c>
      <c r="AG118" s="269">
        <v>0</v>
      </c>
      <c r="AH118" s="269">
        <v>0</v>
      </c>
      <c r="AI118" s="269">
        <v>0</v>
      </c>
      <c r="AJ118" s="269">
        <v>0</v>
      </c>
      <c r="AK118" s="269">
        <v>0</v>
      </c>
      <c r="AL118" s="269">
        <v>0</v>
      </c>
      <c r="AM118" s="269">
        <v>0</v>
      </c>
      <c r="AN118" s="269">
        <v>0</v>
      </c>
      <c r="AO118" s="269">
        <v>0</v>
      </c>
      <c r="AP118" s="269">
        <v>0</v>
      </c>
      <c r="AQ118" s="269">
        <v>0</v>
      </c>
      <c r="AR118" s="269">
        <v>0</v>
      </c>
      <c r="AS118" s="269">
        <v>0</v>
      </c>
      <c r="AT118" s="269">
        <v>0</v>
      </c>
      <c r="AU118" s="269">
        <v>0</v>
      </c>
      <c r="AV118" s="269">
        <v>0</v>
      </c>
      <c r="AW118" s="269">
        <v>0</v>
      </c>
      <c r="AX118" s="269">
        <v>0</v>
      </c>
      <c r="AY118" s="269">
        <v>0</v>
      </c>
      <c r="AZ118" s="269">
        <v>0</v>
      </c>
      <c r="BA118" s="269">
        <v>0</v>
      </c>
      <c r="BB118" s="269">
        <v>0</v>
      </c>
      <c r="BC118" s="269">
        <v>0</v>
      </c>
      <c r="BD118" s="269">
        <v>0</v>
      </c>
      <c r="BE118" s="269">
        <v>0</v>
      </c>
      <c r="BF118" s="269">
        <v>0</v>
      </c>
      <c r="BG118" s="269">
        <v>0</v>
      </c>
      <c r="BH118" s="269">
        <v>0</v>
      </c>
      <c r="BI118" s="269">
        <v>0</v>
      </c>
      <c r="BJ118" s="269">
        <v>0</v>
      </c>
      <c r="BK118" s="269">
        <v>0</v>
      </c>
      <c r="BL118" s="269">
        <v>0</v>
      </c>
      <c r="BM118" s="269">
        <v>830</v>
      </c>
      <c r="BN118" s="269">
        <v>0</v>
      </c>
      <c r="BO118" s="269">
        <v>0</v>
      </c>
      <c r="BP118" s="269">
        <v>0</v>
      </c>
      <c r="BQ118" s="269">
        <v>0</v>
      </c>
      <c r="BR118" s="269">
        <v>0</v>
      </c>
      <c r="BS118" s="269">
        <v>0</v>
      </c>
      <c r="BT118" s="269">
        <v>0</v>
      </c>
      <c r="BU118" s="269">
        <v>0</v>
      </c>
      <c r="BV118" s="269">
        <v>0</v>
      </c>
      <c r="BW118" s="269">
        <v>0</v>
      </c>
      <c r="BX118" s="269">
        <v>0</v>
      </c>
      <c r="BY118" s="269">
        <v>0</v>
      </c>
      <c r="BZ118" s="269">
        <v>0</v>
      </c>
      <c r="CA118" s="269">
        <v>0</v>
      </c>
      <c r="CB118" s="269">
        <v>0</v>
      </c>
      <c r="CC118" s="270">
        <f t="shared" si="10"/>
        <v>89680</v>
      </c>
      <c r="CD118" s="148"/>
      <c r="CE118" s="148"/>
      <c r="CF118" s="148"/>
      <c r="CG118" s="148"/>
      <c r="CH118" s="148"/>
      <c r="CI118" s="148"/>
    </row>
    <row r="119" spans="1:87" s="282" customFormat="1" ht="24" customHeight="1">
      <c r="A119" s="280"/>
      <c r="B119" s="380" t="s">
        <v>621</v>
      </c>
      <c r="C119" s="381"/>
      <c r="D119" s="381"/>
      <c r="E119" s="381"/>
      <c r="F119" s="381"/>
      <c r="G119" s="382"/>
      <c r="H119" s="281">
        <f>SUM(H96:H118)</f>
        <v>143748754.36000001</v>
      </c>
      <c r="I119" s="281">
        <f t="shared" ref="I119:BT119" si="17">SUM(I96:I118)</f>
        <v>68955291.109999999</v>
      </c>
      <c r="J119" s="281">
        <f t="shared" si="17"/>
        <v>62687819.469999999</v>
      </c>
      <c r="K119" s="281">
        <f t="shared" si="17"/>
        <v>13298160.41</v>
      </c>
      <c r="L119" s="281">
        <f t="shared" si="17"/>
        <v>4711627</v>
      </c>
      <c r="M119" s="281">
        <f t="shared" si="17"/>
        <v>1338876.06</v>
      </c>
      <c r="N119" s="281">
        <f t="shared" si="17"/>
        <v>232594302.46000001</v>
      </c>
      <c r="O119" s="281">
        <f t="shared" si="17"/>
        <v>43036067.340000004</v>
      </c>
      <c r="P119" s="281">
        <f t="shared" si="17"/>
        <v>6400780.1300000008</v>
      </c>
      <c r="Q119" s="281">
        <f t="shared" si="17"/>
        <v>94547845.029999986</v>
      </c>
      <c r="R119" s="281">
        <f t="shared" si="17"/>
        <v>7676165.04</v>
      </c>
      <c r="S119" s="281">
        <f t="shared" si="17"/>
        <v>18217366.02</v>
      </c>
      <c r="T119" s="281">
        <f t="shared" si="17"/>
        <v>57586672.860000007</v>
      </c>
      <c r="U119" s="281">
        <f t="shared" si="17"/>
        <v>44914008.189999998</v>
      </c>
      <c r="V119" s="281">
        <f t="shared" si="17"/>
        <v>629835</v>
      </c>
      <c r="W119" s="281">
        <f t="shared" si="17"/>
        <v>8801443.4499999993</v>
      </c>
      <c r="X119" s="281">
        <f t="shared" si="17"/>
        <v>5383247.1200000001</v>
      </c>
      <c r="Y119" s="281">
        <f t="shared" si="17"/>
        <v>4593094.5</v>
      </c>
      <c r="Z119" s="281">
        <f t="shared" si="17"/>
        <v>218164643.94000003</v>
      </c>
      <c r="AA119" s="281">
        <f t="shared" si="17"/>
        <v>21722004.18</v>
      </c>
      <c r="AB119" s="281">
        <f t="shared" si="17"/>
        <v>8087837.3999999994</v>
      </c>
      <c r="AC119" s="281">
        <f t="shared" si="17"/>
        <v>43894583.120000005</v>
      </c>
      <c r="AD119" s="281">
        <f t="shared" si="17"/>
        <v>7848092.0199999996</v>
      </c>
      <c r="AE119" s="281">
        <f t="shared" si="17"/>
        <v>8976761.2799999993</v>
      </c>
      <c r="AF119" s="281">
        <f t="shared" si="17"/>
        <v>16460664.99</v>
      </c>
      <c r="AG119" s="281">
        <f t="shared" si="17"/>
        <v>3377141</v>
      </c>
      <c r="AH119" s="281">
        <f t="shared" si="17"/>
        <v>6727772.3700000001</v>
      </c>
      <c r="AI119" s="281">
        <f t="shared" si="17"/>
        <v>172229325.38</v>
      </c>
      <c r="AJ119" s="281">
        <f t="shared" si="17"/>
        <v>4684953.84</v>
      </c>
      <c r="AK119" s="281">
        <f t="shared" si="17"/>
        <v>2940652.6300000004</v>
      </c>
      <c r="AL119" s="281">
        <f t="shared" si="17"/>
        <v>2999609.38</v>
      </c>
      <c r="AM119" s="281">
        <f t="shared" si="17"/>
        <v>2169180.92</v>
      </c>
      <c r="AN119" s="281">
        <f t="shared" si="17"/>
        <v>5734825.1500000004</v>
      </c>
      <c r="AO119" s="281">
        <f t="shared" si="17"/>
        <v>4955563.16</v>
      </c>
      <c r="AP119" s="281">
        <f t="shared" si="17"/>
        <v>3600970.67</v>
      </c>
      <c r="AQ119" s="281">
        <f t="shared" si="17"/>
        <v>10620469.190000001</v>
      </c>
      <c r="AR119" s="281">
        <f t="shared" si="17"/>
        <v>2726528.9899999998</v>
      </c>
      <c r="AS119" s="281">
        <f t="shared" si="17"/>
        <v>3157117.8</v>
      </c>
      <c r="AT119" s="281">
        <f t="shared" si="17"/>
        <v>5791971.0799999991</v>
      </c>
      <c r="AU119" s="281">
        <f t="shared" si="17"/>
        <v>78535469.239999995</v>
      </c>
      <c r="AV119" s="281">
        <f t="shared" si="17"/>
        <v>11041199.76</v>
      </c>
      <c r="AW119" s="281">
        <f t="shared" si="17"/>
        <v>3462437</v>
      </c>
      <c r="AX119" s="281">
        <f t="shared" si="17"/>
        <v>4401941.21</v>
      </c>
      <c r="AY119" s="281">
        <f t="shared" si="17"/>
        <v>3160067.51</v>
      </c>
      <c r="AZ119" s="281">
        <f t="shared" si="17"/>
        <v>2161322.0499999998</v>
      </c>
      <c r="BA119" s="281">
        <f t="shared" si="17"/>
        <v>6525133.25</v>
      </c>
      <c r="BB119" s="281">
        <f t="shared" si="17"/>
        <v>158970180.99000001</v>
      </c>
      <c r="BC119" s="281">
        <f t="shared" si="17"/>
        <v>3845899.5</v>
      </c>
      <c r="BD119" s="281">
        <f t="shared" si="17"/>
        <v>8650005.1999999993</v>
      </c>
      <c r="BE119" s="281">
        <f t="shared" si="17"/>
        <v>7169605.6799999997</v>
      </c>
      <c r="BF119" s="281">
        <f t="shared" si="17"/>
        <v>20171922.299999997</v>
      </c>
      <c r="BG119" s="281">
        <f t="shared" si="17"/>
        <v>9934129</v>
      </c>
      <c r="BH119" s="281">
        <f t="shared" si="17"/>
        <v>31656809.07</v>
      </c>
      <c r="BI119" s="281">
        <f t="shared" si="17"/>
        <v>11278566.300000001</v>
      </c>
      <c r="BJ119" s="281">
        <f t="shared" si="17"/>
        <v>7167785.6600000001</v>
      </c>
      <c r="BK119" s="281">
        <f t="shared" si="17"/>
        <v>980644.4</v>
      </c>
      <c r="BL119" s="281">
        <f t="shared" si="17"/>
        <v>1030871</v>
      </c>
      <c r="BM119" s="281">
        <f t="shared" si="17"/>
        <v>127400494.656</v>
      </c>
      <c r="BN119" s="281">
        <f t="shared" si="17"/>
        <v>28794172.950000003</v>
      </c>
      <c r="BO119" s="281">
        <f t="shared" si="17"/>
        <v>4845773.66</v>
      </c>
      <c r="BP119" s="281">
        <f t="shared" si="17"/>
        <v>2142324.9</v>
      </c>
      <c r="BQ119" s="281">
        <f t="shared" si="17"/>
        <v>3647014.99</v>
      </c>
      <c r="BR119" s="281">
        <f t="shared" si="17"/>
        <v>8979609.3900000006</v>
      </c>
      <c r="BS119" s="281">
        <f t="shared" si="17"/>
        <v>2007794.37</v>
      </c>
      <c r="BT119" s="281">
        <f t="shared" si="17"/>
        <v>87197004.320000008</v>
      </c>
      <c r="BU119" s="281">
        <f t="shared" ref="BU119:CB119" si="18">SUM(BU96:BU118)</f>
        <v>4129530.19</v>
      </c>
      <c r="BV119" s="281">
        <f t="shared" si="18"/>
        <v>6267700.2000000002</v>
      </c>
      <c r="BW119" s="281">
        <f t="shared" si="18"/>
        <v>10253892.100000001</v>
      </c>
      <c r="BX119" s="281">
        <f t="shared" si="18"/>
        <v>9573555.3599999994</v>
      </c>
      <c r="BY119" s="281">
        <f t="shared" si="18"/>
        <v>32230819.499999996</v>
      </c>
      <c r="BZ119" s="281">
        <f t="shared" si="18"/>
        <v>2704980.9499999997</v>
      </c>
      <c r="CA119" s="281">
        <f t="shared" si="18"/>
        <v>2381366</v>
      </c>
      <c r="CB119" s="281">
        <f t="shared" si="18"/>
        <v>1776223.7200000002</v>
      </c>
      <c r="CC119" s="281">
        <f>SUM(CC96:CC118)</f>
        <v>2080468270.4160001</v>
      </c>
      <c r="CD119" s="154"/>
      <c r="CE119" s="154"/>
      <c r="CF119" s="154"/>
      <c r="CG119" s="154"/>
      <c r="CH119" s="154"/>
      <c r="CI119" s="154"/>
    </row>
    <row r="120" spans="1:87" s="149" customFormat="1" ht="24" customHeight="1">
      <c r="A120" s="201" t="s">
        <v>1804</v>
      </c>
      <c r="B120" s="264" t="s">
        <v>22</v>
      </c>
      <c r="C120" s="265" t="s">
        <v>23</v>
      </c>
      <c r="D120" s="266">
        <v>45100</v>
      </c>
      <c r="E120" s="265" t="s">
        <v>23</v>
      </c>
      <c r="F120" s="267" t="s">
        <v>622</v>
      </c>
      <c r="G120" s="268" t="s">
        <v>623</v>
      </c>
      <c r="H120" s="269">
        <v>240012842.15000001</v>
      </c>
      <c r="I120" s="269">
        <v>64419297.869999997</v>
      </c>
      <c r="J120" s="269">
        <v>70641891.75</v>
      </c>
      <c r="K120" s="269">
        <v>39351386.32</v>
      </c>
      <c r="L120" s="269">
        <v>31766767.75</v>
      </c>
      <c r="M120" s="269">
        <v>8518658.4499999993</v>
      </c>
      <c r="N120" s="269">
        <v>431756054.06999999</v>
      </c>
      <c r="O120" s="269">
        <v>54200467</v>
      </c>
      <c r="P120" s="269">
        <v>22876060</v>
      </c>
      <c r="Q120" s="269">
        <v>109754499.90000001</v>
      </c>
      <c r="R120" s="269">
        <v>20719909.600000001</v>
      </c>
      <c r="S120" s="269">
        <v>45590948.390000001</v>
      </c>
      <c r="T120" s="269">
        <v>85949627.120000005</v>
      </c>
      <c r="U120" s="269">
        <v>74294669.329999998</v>
      </c>
      <c r="V120" s="269">
        <v>11778175.609999999</v>
      </c>
      <c r="W120" s="269">
        <v>43479386.090000004</v>
      </c>
      <c r="X120" s="269">
        <v>31003222.649999999</v>
      </c>
      <c r="Y120" s="269">
        <v>9073880</v>
      </c>
      <c r="Z120" s="269">
        <v>288275773.99000001</v>
      </c>
      <c r="AA120" s="269">
        <v>84346524.829999998</v>
      </c>
      <c r="AB120" s="269">
        <v>43550450</v>
      </c>
      <c r="AC120" s="269">
        <v>87145647.829999998</v>
      </c>
      <c r="AD120" s="269">
        <v>23335732.100000001</v>
      </c>
      <c r="AE120" s="269">
        <v>41527956.780000001</v>
      </c>
      <c r="AF120" s="269">
        <v>27963034.82</v>
      </c>
      <c r="AG120" s="269">
        <v>13458753.42</v>
      </c>
      <c r="AH120" s="269">
        <v>11669711.560000001</v>
      </c>
      <c r="AI120" s="269">
        <v>375795502.37</v>
      </c>
      <c r="AJ120" s="269">
        <v>28963350</v>
      </c>
      <c r="AK120" s="269">
        <v>19111846.280000001</v>
      </c>
      <c r="AL120" s="269">
        <v>17708283.870000001</v>
      </c>
      <c r="AM120" s="269">
        <v>17383293.550000001</v>
      </c>
      <c r="AN120" s="269">
        <v>31726763.059999999</v>
      </c>
      <c r="AO120" s="269">
        <v>21806197.309999999</v>
      </c>
      <c r="AP120" s="269">
        <v>25286067.879999999</v>
      </c>
      <c r="AQ120" s="269">
        <v>33194138.059999999</v>
      </c>
      <c r="AR120" s="269">
        <v>16092628.710000001</v>
      </c>
      <c r="AS120" s="269">
        <v>20314882.800000001</v>
      </c>
      <c r="AT120" s="269">
        <v>20578465.48</v>
      </c>
      <c r="AU120" s="269">
        <v>181349790.66</v>
      </c>
      <c r="AV120" s="269">
        <v>27149522.260000002</v>
      </c>
      <c r="AW120" s="269">
        <v>25380537.100000001</v>
      </c>
      <c r="AX120" s="269">
        <v>23100173.949999999</v>
      </c>
      <c r="AY120" s="269">
        <v>24415810.649999999</v>
      </c>
      <c r="AZ120" s="269">
        <v>8080650</v>
      </c>
      <c r="BA120" s="269">
        <v>13245646</v>
      </c>
      <c r="BB120" s="269">
        <v>282190105.85000002</v>
      </c>
      <c r="BC120" s="269">
        <v>20999107.460000001</v>
      </c>
      <c r="BD120" s="269">
        <v>30728527.93</v>
      </c>
      <c r="BE120" s="269">
        <v>43952063.399999999</v>
      </c>
      <c r="BF120" s="269">
        <v>43881070</v>
      </c>
      <c r="BG120" s="269">
        <v>30285167.510000002</v>
      </c>
      <c r="BH120" s="269">
        <v>51752041.479999997</v>
      </c>
      <c r="BI120" s="269">
        <v>46697772.280000001</v>
      </c>
      <c r="BJ120" s="269">
        <v>28908000</v>
      </c>
      <c r="BK120" s="269">
        <v>15346538.6</v>
      </c>
      <c r="BL120" s="269">
        <v>5510436.8700000001</v>
      </c>
      <c r="BM120" s="269">
        <v>255212959.77000001</v>
      </c>
      <c r="BN120" s="269">
        <v>87157952.200000003</v>
      </c>
      <c r="BO120" s="269">
        <v>26354560.600000001</v>
      </c>
      <c r="BP120" s="269">
        <v>21530516.550000001</v>
      </c>
      <c r="BQ120" s="269">
        <v>30249532.039999999</v>
      </c>
      <c r="BR120" s="269">
        <v>39649483.229999997</v>
      </c>
      <c r="BS120" s="269">
        <v>20005670.48</v>
      </c>
      <c r="BT120" s="269">
        <v>132419457.20999999</v>
      </c>
      <c r="BU120" s="269">
        <v>22144758.670000002</v>
      </c>
      <c r="BV120" s="269">
        <v>20601328.07</v>
      </c>
      <c r="BW120" s="269">
        <v>34411869.280000001</v>
      </c>
      <c r="BX120" s="269">
        <v>35229574.200000003</v>
      </c>
      <c r="BY120" s="269">
        <v>60859527.82</v>
      </c>
      <c r="BZ120" s="269">
        <v>21316720.010000002</v>
      </c>
      <c r="CA120" s="269">
        <v>7833504.8700000001</v>
      </c>
      <c r="CB120" s="269">
        <v>7474487.6399999997</v>
      </c>
      <c r="CC120" s="270">
        <f t="shared" si="10"/>
        <v>4369847613.3900003</v>
      </c>
      <c r="CD120" s="148"/>
      <c r="CE120" s="148"/>
      <c r="CF120" s="148"/>
      <c r="CG120" s="148"/>
      <c r="CH120" s="148"/>
      <c r="CI120" s="148"/>
    </row>
    <row r="121" spans="1:87" s="282" customFormat="1">
      <c r="A121" s="280"/>
      <c r="B121" s="380" t="s">
        <v>624</v>
      </c>
      <c r="C121" s="381"/>
      <c r="D121" s="381"/>
      <c r="E121" s="381"/>
      <c r="F121" s="381"/>
      <c r="G121" s="382"/>
      <c r="H121" s="281">
        <f>SUM(H120)</f>
        <v>240012842.15000001</v>
      </c>
      <c r="I121" s="281">
        <f t="shared" ref="I121:BT121" si="19">SUM(I120)</f>
        <v>64419297.869999997</v>
      </c>
      <c r="J121" s="281">
        <f t="shared" si="19"/>
        <v>70641891.75</v>
      </c>
      <c r="K121" s="281">
        <f t="shared" si="19"/>
        <v>39351386.32</v>
      </c>
      <c r="L121" s="281">
        <f t="shared" si="19"/>
        <v>31766767.75</v>
      </c>
      <c r="M121" s="281">
        <f t="shared" si="19"/>
        <v>8518658.4499999993</v>
      </c>
      <c r="N121" s="281">
        <f t="shared" si="19"/>
        <v>431756054.06999999</v>
      </c>
      <c r="O121" s="281">
        <f t="shared" si="19"/>
        <v>54200467</v>
      </c>
      <c r="P121" s="281">
        <f t="shared" si="19"/>
        <v>22876060</v>
      </c>
      <c r="Q121" s="281">
        <f t="shared" si="19"/>
        <v>109754499.90000001</v>
      </c>
      <c r="R121" s="281">
        <f t="shared" si="19"/>
        <v>20719909.600000001</v>
      </c>
      <c r="S121" s="281">
        <f t="shared" si="19"/>
        <v>45590948.390000001</v>
      </c>
      <c r="T121" s="281">
        <f t="shared" si="19"/>
        <v>85949627.120000005</v>
      </c>
      <c r="U121" s="281">
        <f t="shared" si="19"/>
        <v>74294669.329999998</v>
      </c>
      <c r="V121" s="281">
        <f t="shared" si="19"/>
        <v>11778175.609999999</v>
      </c>
      <c r="W121" s="281">
        <f t="shared" si="19"/>
        <v>43479386.090000004</v>
      </c>
      <c r="X121" s="281">
        <f t="shared" si="19"/>
        <v>31003222.649999999</v>
      </c>
      <c r="Y121" s="281">
        <f t="shared" si="19"/>
        <v>9073880</v>
      </c>
      <c r="Z121" s="281">
        <f t="shared" si="19"/>
        <v>288275773.99000001</v>
      </c>
      <c r="AA121" s="281">
        <f t="shared" si="19"/>
        <v>84346524.829999998</v>
      </c>
      <c r="AB121" s="281">
        <f t="shared" si="19"/>
        <v>43550450</v>
      </c>
      <c r="AC121" s="281">
        <f t="shared" si="19"/>
        <v>87145647.829999998</v>
      </c>
      <c r="AD121" s="281">
        <f t="shared" si="19"/>
        <v>23335732.100000001</v>
      </c>
      <c r="AE121" s="281">
        <f t="shared" si="19"/>
        <v>41527956.780000001</v>
      </c>
      <c r="AF121" s="281">
        <f t="shared" si="19"/>
        <v>27963034.82</v>
      </c>
      <c r="AG121" s="281">
        <f t="shared" si="19"/>
        <v>13458753.42</v>
      </c>
      <c r="AH121" s="281">
        <f t="shared" si="19"/>
        <v>11669711.560000001</v>
      </c>
      <c r="AI121" s="281">
        <f t="shared" si="19"/>
        <v>375795502.37</v>
      </c>
      <c r="AJ121" s="281">
        <f t="shared" si="19"/>
        <v>28963350</v>
      </c>
      <c r="AK121" s="281">
        <f t="shared" si="19"/>
        <v>19111846.280000001</v>
      </c>
      <c r="AL121" s="281">
        <f t="shared" si="19"/>
        <v>17708283.870000001</v>
      </c>
      <c r="AM121" s="281">
        <f t="shared" si="19"/>
        <v>17383293.550000001</v>
      </c>
      <c r="AN121" s="281">
        <f t="shared" si="19"/>
        <v>31726763.059999999</v>
      </c>
      <c r="AO121" s="281">
        <f t="shared" si="19"/>
        <v>21806197.309999999</v>
      </c>
      <c r="AP121" s="281">
        <f t="shared" si="19"/>
        <v>25286067.879999999</v>
      </c>
      <c r="AQ121" s="281">
        <f t="shared" si="19"/>
        <v>33194138.059999999</v>
      </c>
      <c r="AR121" s="281">
        <f t="shared" si="19"/>
        <v>16092628.710000001</v>
      </c>
      <c r="AS121" s="281">
        <f t="shared" si="19"/>
        <v>20314882.800000001</v>
      </c>
      <c r="AT121" s="281">
        <f t="shared" si="19"/>
        <v>20578465.48</v>
      </c>
      <c r="AU121" s="281">
        <f t="shared" si="19"/>
        <v>181349790.66</v>
      </c>
      <c r="AV121" s="281">
        <f t="shared" si="19"/>
        <v>27149522.260000002</v>
      </c>
      <c r="AW121" s="281">
        <f t="shared" si="19"/>
        <v>25380537.100000001</v>
      </c>
      <c r="AX121" s="281">
        <f t="shared" si="19"/>
        <v>23100173.949999999</v>
      </c>
      <c r="AY121" s="281">
        <f t="shared" si="19"/>
        <v>24415810.649999999</v>
      </c>
      <c r="AZ121" s="281">
        <f t="shared" si="19"/>
        <v>8080650</v>
      </c>
      <c r="BA121" s="281">
        <f t="shared" si="19"/>
        <v>13245646</v>
      </c>
      <c r="BB121" s="281">
        <f t="shared" si="19"/>
        <v>282190105.85000002</v>
      </c>
      <c r="BC121" s="281">
        <f t="shared" si="19"/>
        <v>20999107.460000001</v>
      </c>
      <c r="BD121" s="281">
        <f t="shared" si="19"/>
        <v>30728527.93</v>
      </c>
      <c r="BE121" s="281">
        <f t="shared" si="19"/>
        <v>43952063.399999999</v>
      </c>
      <c r="BF121" s="281">
        <f t="shared" si="19"/>
        <v>43881070</v>
      </c>
      <c r="BG121" s="281">
        <f t="shared" si="19"/>
        <v>30285167.510000002</v>
      </c>
      <c r="BH121" s="281">
        <f t="shared" si="19"/>
        <v>51752041.479999997</v>
      </c>
      <c r="BI121" s="281">
        <f t="shared" si="19"/>
        <v>46697772.280000001</v>
      </c>
      <c r="BJ121" s="281">
        <f t="shared" si="19"/>
        <v>28908000</v>
      </c>
      <c r="BK121" s="281">
        <f t="shared" si="19"/>
        <v>15346538.6</v>
      </c>
      <c r="BL121" s="281">
        <f t="shared" si="19"/>
        <v>5510436.8700000001</v>
      </c>
      <c r="BM121" s="281">
        <f t="shared" si="19"/>
        <v>255212959.77000001</v>
      </c>
      <c r="BN121" s="281">
        <f t="shared" si="19"/>
        <v>87157952.200000003</v>
      </c>
      <c r="BO121" s="281">
        <f t="shared" si="19"/>
        <v>26354560.600000001</v>
      </c>
      <c r="BP121" s="281">
        <f t="shared" si="19"/>
        <v>21530516.550000001</v>
      </c>
      <c r="BQ121" s="281">
        <f t="shared" si="19"/>
        <v>30249532.039999999</v>
      </c>
      <c r="BR121" s="281">
        <f t="shared" si="19"/>
        <v>39649483.229999997</v>
      </c>
      <c r="BS121" s="281">
        <f t="shared" si="19"/>
        <v>20005670.48</v>
      </c>
      <c r="BT121" s="281">
        <f t="shared" si="19"/>
        <v>132419457.20999999</v>
      </c>
      <c r="BU121" s="281">
        <f t="shared" ref="BU121:CB121" si="20">SUM(BU120)</f>
        <v>22144758.670000002</v>
      </c>
      <c r="BV121" s="281">
        <f t="shared" si="20"/>
        <v>20601328.07</v>
      </c>
      <c r="BW121" s="281">
        <f t="shared" si="20"/>
        <v>34411869.280000001</v>
      </c>
      <c r="BX121" s="281">
        <f t="shared" si="20"/>
        <v>35229574.200000003</v>
      </c>
      <c r="BY121" s="281">
        <f t="shared" si="20"/>
        <v>60859527.82</v>
      </c>
      <c r="BZ121" s="281">
        <f t="shared" si="20"/>
        <v>21316720.010000002</v>
      </c>
      <c r="CA121" s="281">
        <f t="shared" si="20"/>
        <v>7833504.8700000001</v>
      </c>
      <c r="CB121" s="281">
        <f t="shared" si="20"/>
        <v>7474487.6399999997</v>
      </c>
      <c r="CC121" s="281">
        <f>SUM(CC120)</f>
        <v>4369847613.3900003</v>
      </c>
      <c r="CD121" s="154"/>
      <c r="CE121" s="154"/>
      <c r="CF121" s="154"/>
      <c r="CG121" s="154"/>
      <c r="CH121" s="154"/>
      <c r="CI121" s="154"/>
    </row>
    <row r="122" spans="1:87" s="149" customFormat="1">
      <c r="A122" s="201" t="s">
        <v>1804</v>
      </c>
      <c r="B122" s="264" t="s">
        <v>24</v>
      </c>
      <c r="C122" s="265" t="s">
        <v>25</v>
      </c>
      <c r="D122" s="266">
        <v>45110</v>
      </c>
      <c r="E122" s="265" t="s">
        <v>25</v>
      </c>
      <c r="F122" s="267" t="s">
        <v>625</v>
      </c>
      <c r="G122" s="268" t="s">
        <v>626</v>
      </c>
      <c r="H122" s="269">
        <v>1843947.38</v>
      </c>
      <c r="I122" s="269">
        <v>0</v>
      </c>
      <c r="J122" s="269">
        <v>0</v>
      </c>
      <c r="K122" s="269">
        <v>0</v>
      </c>
      <c r="L122" s="269">
        <v>0</v>
      </c>
      <c r="M122" s="269">
        <v>0</v>
      </c>
      <c r="N122" s="269">
        <v>0</v>
      </c>
      <c r="O122" s="269">
        <v>0</v>
      </c>
      <c r="P122" s="269">
        <v>0</v>
      </c>
      <c r="Q122" s="269">
        <v>0</v>
      </c>
      <c r="R122" s="269">
        <v>0</v>
      </c>
      <c r="S122" s="269">
        <v>0</v>
      </c>
      <c r="T122" s="269">
        <v>0</v>
      </c>
      <c r="U122" s="269">
        <v>0</v>
      </c>
      <c r="V122" s="269">
        <v>0</v>
      </c>
      <c r="W122" s="269">
        <v>0</v>
      </c>
      <c r="X122" s="269">
        <v>0</v>
      </c>
      <c r="Y122" s="269">
        <v>0</v>
      </c>
      <c r="Z122" s="269">
        <v>0</v>
      </c>
      <c r="AA122" s="269">
        <v>0</v>
      </c>
      <c r="AB122" s="269">
        <v>0</v>
      </c>
      <c r="AC122" s="269">
        <v>0</v>
      </c>
      <c r="AD122" s="269">
        <v>0</v>
      </c>
      <c r="AE122" s="269">
        <v>0</v>
      </c>
      <c r="AF122" s="269">
        <v>0</v>
      </c>
      <c r="AG122" s="269">
        <v>0</v>
      </c>
      <c r="AH122" s="269">
        <v>0</v>
      </c>
      <c r="AI122" s="269">
        <v>400000</v>
      </c>
      <c r="AJ122" s="269">
        <v>0</v>
      </c>
      <c r="AK122" s="269">
        <v>0</v>
      </c>
      <c r="AL122" s="269">
        <v>0</v>
      </c>
      <c r="AM122" s="269">
        <v>0</v>
      </c>
      <c r="AN122" s="269">
        <v>0</v>
      </c>
      <c r="AO122" s="269">
        <v>0</v>
      </c>
      <c r="AP122" s="269">
        <v>0</v>
      </c>
      <c r="AQ122" s="269">
        <v>0</v>
      </c>
      <c r="AR122" s="269">
        <v>0</v>
      </c>
      <c r="AS122" s="269">
        <v>0</v>
      </c>
      <c r="AT122" s="269">
        <v>0</v>
      </c>
      <c r="AU122" s="269">
        <v>1223444.98</v>
      </c>
      <c r="AV122" s="269">
        <v>0</v>
      </c>
      <c r="AW122" s="269">
        <v>0</v>
      </c>
      <c r="AX122" s="269">
        <v>0</v>
      </c>
      <c r="AY122" s="269">
        <v>0</v>
      </c>
      <c r="AZ122" s="269">
        <v>0</v>
      </c>
      <c r="BA122" s="269">
        <v>0</v>
      </c>
      <c r="BB122" s="269">
        <v>0</v>
      </c>
      <c r="BC122" s="269">
        <v>0</v>
      </c>
      <c r="BD122" s="269">
        <v>0</v>
      </c>
      <c r="BE122" s="269">
        <v>0</v>
      </c>
      <c r="BF122" s="269">
        <v>0</v>
      </c>
      <c r="BG122" s="269">
        <v>0</v>
      </c>
      <c r="BH122" s="269">
        <v>0</v>
      </c>
      <c r="BI122" s="269">
        <v>0</v>
      </c>
      <c r="BJ122" s="269">
        <v>0</v>
      </c>
      <c r="BK122" s="269">
        <v>0</v>
      </c>
      <c r="BL122" s="269">
        <v>0</v>
      </c>
      <c r="BM122" s="269">
        <v>2350214.08</v>
      </c>
      <c r="BN122" s="269">
        <v>0</v>
      </c>
      <c r="BO122" s="269">
        <v>0</v>
      </c>
      <c r="BP122" s="269">
        <v>0</v>
      </c>
      <c r="BQ122" s="269">
        <v>0</v>
      </c>
      <c r="BR122" s="269">
        <v>0</v>
      </c>
      <c r="BS122" s="269">
        <v>0</v>
      </c>
      <c r="BT122" s="269">
        <v>0</v>
      </c>
      <c r="BU122" s="269">
        <v>0</v>
      </c>
      <c r="BV122" s="269">
        <v>0</v>
      </c>
      <c r="BW122" s="269">
        <v>0</v>
      </c>
      <c r="BX122" s="269">
        <v>0</v>
      </c>
      <c r="BY122" s="269">
        <v>0</v>
      </c>
      <c r="BZ122" s="269">
        <v>0</v>
      </c>
      <c r="CA122" s="269">
        <v>0</v>
      </c>
      <c r="CB122" s="269">
        <v>0</v>
      </c>
      <c r="CC122" s="270">
        <f t="shared" si="10"/>
        <v>5817606.4399999995</v>
      </c>
      <c r="CD122" s="148"/>
      <c r="CE122" s="148"/>
      <c r="CF122" s="148"/>
      <c r="CG122" s="148"/>
      <c r="CH122" s="148"/>
      <c r="CI122" s="148"/>
    </row>
    <row r="123" spans="1:87" s="149" customFormat="1">
      <c r="A123" s="201" t="s">
        <v>1804</v>
      </c>
      <c r="B123" s="264" t="s">
        <v>24</v>
      </c>
      <c r="C123" s="265" t="s">
        <v>25</v>
      </c>
      <c r="D123" s="266">
        <v>45110</v>
      </c>
      <c r="E123" s="265" t="s">
        <v>25</v>
      </c>
      <c r="F123" s="267" t="s">
        <v>627</v>
      </c>
      <c r="G123" s="268" t="s">
        <v>628</v>
      </c>
      <c r="H123" s="269">
        <v>95893.87</v>
      </c>
      <c r="I123" s="269">
        <v>0</v>
      </c>
      <c r="J123" s="269">
        <v>0</v>
      </c>
      <c r="K123" s="269">
        <v>0</v>
      </c>
      <c r="L123" s="269">
        <v>0</v>
      </c>
      <c r="M123" s="269">
        <v>0</v>
      </c>
      <c r="N123" s="269">
        <v>33830</v>
      </c>
      <c r="O123" s="269">
        <v>0</v>
      </c>
      <c r="P123" s="269">
        <v>0</v>
      </c>
      <c r="Q123" s="269">
        <v>0</v>
      </c>
      <c r="R123" s="269">
        <v>0</v>
      </c>
      <c r="S123" s="269">
        <v>0</v>
      </c>
      <c r="T123" s="269">
        <v>0</v>
      </c>
      <c r="U123" s="269">
        <v>0</v>
      </c>
      <c r="V123" s="269">
        <v>0</v>
      </c>
      <c r="W123" s="269">
        <v>0</v>
      </c>
      <c r="X123" s="269">
        <v>0</v>
      </c>
      <c r="Y123" s="269">
        <v>0</v>
      </c>
      <c r="Z123" s="269">
        <v>0</v>
      </c>
      <c r="AA123" s="269">
        <v>0</v>
      </c>
      <c r="AB123" s="269">
        <v>0</v>
      </c>
      <c r="AC123" s="269">
        <v>0</v>
      </c>
      <c r="AD123" s="269">
        <v>0</v>
      </c>
      <c r="AE123" s="269">
        <v>0</v>
      </c>
      <c r="AF123" s="269">
        <v>0</v>
      </c>
      <c r="AG123" s="269">
        <v>0</v>
      </c>
      <c r="AH123" s="269">
        <v>0</v>
      </c>
      <c r="AI123" s="269">
        <v>29680</v>
      </c>
      <c r="AJ123" s="269">
        <v>0</v>
      </c>
      <c r="AK123" s="269">
        <v>0</v>
      </c>
      <c r="AL123" s="269">
        <v>0</v>
      </c>
      <c r="AM123" s="269">
        <v>0</v>
      </c>
      <c r="AN123" s="269">
        <v>0</v>
      </c>
      <c r="AO123" s="269">
        <v>0</v>
      </c>
      <c r="AP123" s="269">
        <v>0</v>
      </c>
      <c r="AQ123" s="269">
        <v>0</v>
      </c>
      <c r="AR123" s="269">
        <v>0</v>
      </c>
      <c r="AS123" s="269">
        <v>0</v>
      </c>
      <c r="AT123" s="269">
        <v>0</v>
      </c>
      <c r="AU123" s="269">
        <v>6282687.5999999996</v>
      </c>
      <c r="AV123" s="269">
        <v>0</v>
      </c>
      <c r="AW123" s="269">
        <v>0</v>
      </c>
      <c r="AX123" s="269">
        <v>0</v>
      </c>
      <c r="AY123" s="269">
        <v>0</v>
      </c>
      <c r="AZ123" s="269">
        <v>0</v>
      </c>
      <c r="BA123" s="269">
        <v>0</v>
      </c>
      <c r="BB123" s="269">
        <v>0</v>
      </c>
      <c r="BC123" s="269">
        <v>0</v>
      </c>
      <c r="BD123" s="269">
        <v>0</v>
      </c>
      <c r="BE123" s="269">
        <v>0</v>
      </c>
      <c r="BF123" s="269">
        <v>0</v>
      </c>
      <c r="BG123" s="269">
        <v>0</v>
      </c>
      <c r="BH123" s="269">
        <v>0</v>
      </c>
      <c r="BI123" s="269">
        <v>0</v>
      </c>
      <c r="BJ123" s="269">
        <v>0</v>
      </c>
      <c r="BK123" s="269">
        <v>0</v>
      </c>
      <c r="BL123" s="269">
        <v>0</v>
      </c>
      <c r="BM123" s="269">
        <v>1552656.96</v>
      </c>
      <c r="BN123" s="269">
        <v>0</v>
      </c>
      <c r="BO123" s="269">
        <v>0</v>
      </c>
      <c r="BP123" s="269">
        <v>0</v>
      </c>
      <c r="BQ123" s="269">
        <v>0</v>
      </c>
      <c r="BR123" s="269">
        <v>0</v>
      </c>
      <c r="BS123" s="269">
        <v>0</v>
      </c>
      <c r="BT123" s="269">
        <v>56246.45</v>
      </c>
      <c r="BU123" s="269">
        <v>0</v>
      </c>
      <c r="BV123" s="269">
        <v>0</v>
      </c>
      <c r="BW123" s="269">
        <v>0</v>
      </c>
      <c r="BX123" s="269">
        <v>0</v>
      </c>
      <c r="BY123" s="269">
        <v>0</v>
      </c>
      <c r="BZ123" s="269">
        <v>0</v>
      </c>
      <c r="CA123" s="269">
        <v>0</v>
      </c>
      <c r="CB123" s="269">
        <v>0</v>
      </c>
      <c r="CC123" s="270">
        <f t="shared" ref="CC123:CC177" si="21">SUM(H123:CB123)</f>
        <v>8050994.8799999999</v>
      </c>
      <c r="CD123" s="148"/>
      <c r="CE123" s="148"/>
      <c r="CF123" s="148"/>
      <c r="CG123" s="148"/>
      <c r="CH123" s="148"/>
      <c r="CI123" s="148"/>
    </row>
    <row r="124" spans="1:87" s="149" customFormat="1">
      <c r="A124" s="201" t="s">
        <v>1804</v>
      </c>
      <c r="B124" s="264" t="s">
        <v>24</v>
      </c>
      <c r="C124" s="265" t="s">
        <v>25</v>
      </c>
      <c r="D124" s="266">
        <v>45110</v>
      </c>
      <c r="E124" s="265" t="s">
        <v>25</v>
      </c>
      <c r="F124" s="267" t="s">
        <v>629</v>
      </c>
      <c r="G124" s="268" t="s">
        <v>630</v>
      </c>
      <c r="H124" s="269">
        <v>17200</v>
      </c>
      <c r="I124" s="269">
        <v>0</v>
      </c>
      <c r="J124" s="269">
        <v>0</v>
      </c>
      <c r="K124" s="269">
        <v>0</v>
      </c>
      <c r="L124" s="269">
        <v>0</v>
      </c>
      <c r="M124" s="269">
        <v>1200</v>
      </c>
      <c r="N124" s="269">
        <v>0</v>
      </c>
      <c r="O124" s="269">
        <v>0</v>
      </c>
      <c r="P124" s="269">
        <v>0</v>
      </c>
      <c r="Q124" s="269">
        <v>0</v>
      </c>
      <c r="R124" s="269">
        <v>0</v>
      </c>
      <c r="S124" s="269">
        <v>0</v>
      </c>
      <c r="T124" s="269">
        <v>0</v>
      </c>
      <c r="U124" s="269">
        <v>0</v>
      </c>
      <c r="V124" s="269">
        <v>0</v>
      </c>
      <c r="W124" s="269">
        <v>0</v>
      </c>
      <c r="X124" s="269">
        <v>0</v>
      </c>
      <c r="Y124" s="269">
        <v>0</v>
      </c>
      <c r="Z124" s="269">
        <v>0</v>
      </c>
      <c r="AA124" s="269">
        <v>0</v>
      </c>
      <c r="AB124" s="269">
        <v>0</v>
      </c>
      <c r="AC124" s="269">
        <v>0</v>
      </c>
      <c r="AD124" s="269">
        <v>0</v>
      </c>
      <c r="AE124" s="269">
        <v>0</v>
      </c>
      <c r="AF124" s="269">
        <v>0</v>
      </c>
      <c r="AG124" s="269">
        <v>0</v>
      </c>
      <c r="AH124" s="269">
        <v>0</v>
      </c>
      <c r="AI124" s="269">
        <v>66000</v>
      </c>
      <c r="AJ124" s="269">
        <v>0</v>
      </c>
      <c r="AK124" s="269">
        <v>0</v>
      </c>
      <c r="AL124" s="269">
        <v>0</v>
      </c>
      <c r="AM124" s="269">
        <v>0</v>
      </c>
      <c r="AN124" s="269">
        <v>0</v>
      </c>
      <c r="AO124" s="269">
        <v>0</v>
      </c>
      <c r="AP124" s="269">
        <v>0</v>
      </c>
      <c r="AQ124" s="269">
        <v>0</v>
      </c>
      <c r="AR124" s="269">
        <v>0</v>
      </c>
      <c r="AS124" s="269">
        <v>0</v>
      </c>
      <c r="AT124" s="269">
        <v>0</v>
      </c>
      <c r="AU124" s="269">
        <v>599611</v>
      </c>
      <c r="AV124" s="269">
        <v>0</v>
      </c>
      <c r="AW124" s="269">
        <v>0</v>
      </c>
      <c r="AX124" s="269">
        <v>0</v>
      </c>
      <c r="AY124" s="269">
        <v>0</v>
      </c>
      <c r="AZ124" s="269">
        <v>0</v>
      </c>
      <c r="BA124" s="269">
        <v>0</v>
      </c>
      <c r="BB124" s="269">
        <v>16800</v>
      </c>
      <c r="BC124" s="269">
        <v>0</v>
      </c>
      <c r="BD124" s="269">
        <v>0</v>
      </c>
      <c r="BE124" s="269">
        <v>0</v>
      </c>
      <c r="BF124" s="269">
        <v>0</v>
      </c>
      <c r="BG124" s="269">
        <v>0</v>
      </c>
      <c r="BH124" s="269">
        <v>0</v>
      </c>
      <c r="BI124" s="269">
        <v>0</v>
      </c>
      <c r="BJ124" s="269">
        <v>0</v>
      </c>
      <c r="BK124" s="269">
        <v>0</v>
      </c>
      <c r="BL124" s="269">
        <v>0</v>
      </c>
      <c r="BM124" s="269">
        <v>23904</v>
      </c>
      <c r="BN124" s="269">
        <v>0</v>
      </c>
      <c r="BO124" s="269">
        <v>0</v>
      </c>
      <c r="BP124" s="269">
        <v>0</v>
      </c>
      <c r="BQ124" s="269">
        <v>0</v>
      </c>
      <c r="BR124" s="269">
        <v>0</v>
      </c>
      <c r="BS124" s="269">
        <v>0</v>
      </c>
      <c r="BT124" s="269">
        <v>4425</v>
      </c>
      <c r="BU124" s="269">
        <v>0</v>
      </c>
      <c r="BV124" s="269">
        <v>0</v>
      </c>
      <c r="BW124" s="269">
        <v>0</v>
      </c>
      <c r="BX124" s="269">
        <v>0</v>
      </c>
      <c r="BY124" s="269">
        <v>0</v>
      </c>
      <c r="BZ124" s="269">
        <v>0</v>
      </c>
      <c r="CA124" s="269">
        <v>0</v>
      </c>
      <c r="CB124" s="269">
        <v>0</v>
      </c>
      <c r="CC124" s="270">
        <f t="shared" si="21"/>
        <v>729140</v>
      </c>
      <c r="CD124" s="148"/>
      <c r="CE124" s="148"/>
      <c r="CF124" s="148"/>
      <c r="CG124" s="148"/>
      <c r="CH124" s="148"/>
      <c r="CI124" s="148"/>
    </row>
    <row r="125" spans="1:87" s="149" customFormat="1">
      <c r="A125" s="201" t="s">
        <v>1804</v>
      </c>
      <c r="B125" s="264" t="s">
        <v>24</v>
      </c>
      <c r="C125" s="265" t="s">
        <v>25</v>
      </c>
      <c r="D125" s="266">
        <v>45110</v>
      </c>
      <c r="E125" s="265" t="s">
        <v>25</v>
      </c>
      <c r="F125" s="267" t="s">
        <v>631</v>
      </c>
      <c r="G125" s="268" t="s">
        <v>632</v>
      </c>
      <c r="H125" s="269">
        <v>0</v>
      </c>
      <c r="I125" s="269">
        <v>0</v>
      </c>
      <c r="J125" s="269">
        <v>0</v>
      </c>
      <c r="K125" s="269">
        <v>0</v>
      </c>
      <c r="L125" s="269">
        <v>0</v>
      </c>
      <c r="M125" s="269">
        <v>0</v>
      </c>
      <c r="N125" s="269">
        <v>0</v>
      </c>
      <c r="O125" s="269">
        <v>0</v>
      </c>
      <c r="P125" s="269">
        <v>0</v>
      </c>
      <c r="Q125" s="269">
        <v>5000</v>
      </c>
      <c r="R125" s="269">
        <v>0</v>
      </c>
      <c r="S125" s="269">
        <v>0</v>
      </c>
      <c r="T125" s="269">
        <v>26400</v>
      </c>
      <c r="U125" s="269">
        <v>0</v>
      </c>
      <c r="V125" s="269">
        <v>0</v>
      </c>
      <c r="W125" s="269">
        <v>0</v>
      </c>
      <c r="X125" s="269">
        <v>0</v>
      </c>
      <c r="Y125" s="269">
        <v>0</v>
      </c>
      <c r="Z125" s="269">
        <v>0</v>
      </c>
      <c r="AA125" s="269">
        <v>0</v>
      </c>
      <c r="AB125" s="269">
        <v>0</v>
      </c>
      <c r="AC125" s="269">
        <v>0</v>
      </c>
      <c r="AD125" s="269">
        <v>0</v>
      </c>
      <c r="AE125" s="269">
        <v>0</v>
      </c>
      <c r="AF125" s="269">
        <v>0</v>
      </c>
      <c r="AG125" s="269">
        <v>0</v>
      </c>
      <c r="AH125" s="269">
        <v>0</v>
      </c>
      <c r="AI125" s="269">
        <v>0</v>
      </c>
      <c r="AJ125" s="269">
        <v>0</v>
      </c>
      <c r="AK125" s="269">
        <v>0</v>
      </c>
      <c r="AL125" s="269">
        <v>0</v>
      </c>
      <c r="AM125" s="269">
        <v>0</v>
      </c>
      <c r="AN125" s="269">
        <v>0</v>
      </c>
      <c r="AO125" s="269">
        <v>0</v>
      </c>
      <c r="AP125" s="269">
        <v>0</v>
      </c>
      <c r="AQ125" s="269">
        <v>0</v>
      </c>
      <c r="AR125" s="269">
        <v>0</v>
      </c>
      <c r="AS125" s="269">
        <v>0</v>
      </c>
      <c r="AT125" s="269">
        <v>0</v>
      </c>
      <c r="AU125" s="269">
        <v>0</v>
      </c>
      <c r="AV125" s="269">
        <v>0</v>
      </c>
      <c r="AW125" s="269">
        <v>0</v>
      </c>
      <c r="AX125" s="269">
        <v>0</v>
      </c>
      <c r="AY125" s="269">
        <v>0</v>
      </c>
      <c r="AZ125" s="269">
        <v>0</v>
      </c>
      <c r="BA125" s="269">
        <v>0</v>
      </c>
      <c r="BB125" s="269">
        <v>0</v>
      </c>
      <c r="BC125" s="269">
        <v>0</v>
      </c>
      <c r="BD125" s="269">
        <v>0</v>
      </c>
      <c r="BE125" s="269">
        <v>0</v>
      </c>
      <c r="BF125" s="269">
        <v>0</v>
      </c>
      <c r="BG125" s="269">
        <v>0</v>
      </c>
      <c r="BH125" s="269">
        <v>0</v>
      </c>
      <c r="BI125" s="269">
        <v>0</v>
      </c>
      <c r="BJ125" s="269">
        <v>0</v>
      </c>
      <c r="BK125" s="269">
        <v>0</v>
      </c>
      <c r="BL125" s="269">
        <v>0</v>
      </c>
      <c r="BM125" s="269">
        <v>0</v>
      </c>
      <c r="BN125" s="269">
        <v>0</v>
      </c>
      <c r="BO125" s="269">
        <v>0</v>
      </c>
      <c r="BP125" s="269">
        <v>0</v>
      </c>
      <c r="BQ125" s="269">
        <v>0</v>
      </c>
      <c r="BR125" s="269">
        <v>0</v>
      </c>
      <c r="BS125" s="269">
        <v>0</v>
      </c>
      <c r="BT125" s="269">
        <v>0</v>
      </c>
      <c r="BU125" s="269">
        <v>0</v>
      </c>
      <c r="BV125" s="269">
        <v>0</v>
      </c>
      <c r="BW125" s="269">
        <v>0</v>
      </c>
      <c r="BX125" s="269">
        <v>0</v>
      </c>
      <c r="BY125" s="269">
        <v>0</v>
      </c>
      <c r="BZ125" s="269">
        <v>0</v>
      </c>
      <c r="CA125" s="269">
        <v>0</v>
      </c>
      <c r="CB125" s="269">
        <v>0</v>
      </c>
      <c r="CC125" s="270">
        <f t="shared" si="21"/>
        <v>31400</v>
      </c>
      <c r="CD125" s="148"/>
      <c r="CE125" s="148"/>
      <c r="CF125" s="148"/>
      <c r="CG125" s="148"/>
      <c r="CH125" s="148"/>
      <c r="CI125" s="148"/>
    </row>
    <row r="126" spans="1:87" s="149" customFormat="1">
      <c r="A126" s="201" t="s">
        <v>1804</v>
      </c>
      <c r="B126" s="264" t="s">
        <v>24</v>
      </c>
      <c r="C126" s="265" t="s">
        <v>25</v>
      </c>
      <c r="D126" s="266">
        <v>45110</v>
      </c>
      <c r="E126" s="265" t="s">
        <v>25</v>
      </c>
      <c r="F126" s="267" t="s">
        <v>633</v>
      </c>
      <c r="G126" s="268" t="s">
        <v>634</v>
      </c>
      <c r="H126" s="269">
        <v>476500</v>
      </c>
      <c r="I126" s="269">
        <v>0</v>
      </c>
      <c r="J126" s="269">
        <v>0</v>
      </c>
      <c r="K126" s="269">
        <v>0</v>
      </c>
      <c r="L126" s="269">
        <v>0</v>
      </c>
      <c r="M126" s="269">
        <v>0</v>
      </c>
      <c r="N126" s="269">
        <v>0</v>
      </c>
      <c r="O126" s="269">
        <v>0</v>
      </c>
      <c r="P126" s="269">
        <v>0</v>
      </c>
      <c r="Q126" s="269">
        <v>0</v>
      </c>
      <c r="R126" s="269">
        <v>0</v>
      </c>
      <c r="S126" s="269">
        <v>17670</v>
      </c>
      <c r="T126" s="269">
        <v>0</v>
      </c>
      <c r="U126" s="269">
        <v>0</v>
      </c>
      <c r="V126" s="269">
        <v>0</v>
      </c>
      <c r="W126" s="269">
        <v>0</v>
      </c>
      <c r="X126" s="269">
        <v>0</v>
      </c>
      <c r="Y126" s="269">
        <v>0</v>
      </c>
      <c r="Z126" s="269">
        <v>9440</v>
      </c>
      <c r="AA126" s="269">
        <v>0</v>
      </c>
      <c r="AB126" s="269">
        <v>0</v>
      </c>
      <c r="AC126" s="269">
        <v>0</v>
      </c>
      <c r="AD126" s="269">
        <v>0</v>
      </c>
      <c r="AE126" s="269">
        <v>0</v>
      </c>
      <c r="AF126" s="269">
        <v>0</v>
      </c>
      <c r="AG126" s="269">
        <v>0</v>
      </c>
      <c r="AH126" s="269">
        <v>0</v>
      </c>
      <c r="AI126" s="269">
        <v>10875</v>
      </c>
      <c r="AJ126" s="269">
        <v>0</v>
      </c>
      <c r="AK126" s="269">
        <v>0</v>
      </c>
      <c r="AL126" s="269">
        <v>0</v>
      </c>
      <c r="AM126" s="269">
        <v>0</v>
      </c>
      <c r="AN126" s="269">
        <v>0</v>
      </c>
      <c r="AO126" s="269">
        <v>0</v>
      </c>
      <c r="AP126" s="269">
        <v>0</v>
      </c>
      <c r="AQ126" s="269">
        <v>0</v>
      </c>
      <c r="AR126" s="269">
        <v>0</v>
      </c>
      <c r="AS126" s="269">
        <v>0</v>
      </c>
      <c r="AT126" s="269">
        <v>0</v>
      </c>
      <c r="AU126" s="269">
        <v>0</v>
      </c>
      <c r="AV126" s="269">
        <v>0</v>
      </c>
      <c r="AW126" s="269">
        <v>0</v>
      </c>
      <c r="AX126" s="269">
        <v>0</v>
      </c>
      <c r="AY126" s="269">
        <v>0</v>
      </c>
      <c r="AZ126" s="269">
        <v>0</v>
      </c>
      <c r="BA126" s="269">
        <v>0</v>
      </c>
      <c r="BB126" s="269">
        <v>27000</v>
      </c>
      <c r="BC126" s="269">
        <v>0</v>
      </c>
      <c r="BD126" s="269">
        <v>0</v>
      </c>
      <c r="BE126" s="269">
        <v>0</v>
      </c>
      <c r="BF126" s="269">
        <v>0</v>
      </c>
      <c r="BG126" s="269">
        <v>0</v>
      </c>
      <c r="BH126" s="269">
        <v>0</v>
      </c>
      <c r="BI126" s="269">
        <v>0</v>
      </c>
      <c r="BJ126" s="269">
        <v>0</v>
      </c>
      <c r="BK126" s="269">
        <v>0</v>
      </c>
      <c r="BL126" s="269">
        <v>0</v>
      </c>
      <c r="BM126" s="269">
        <v>83200</v>
      </c>
      <c r="BN126" s="269">
        <v>0</v>
      </c>
      <c r="BO126" s="269">
        <v>0</v>
      </c>
      <c r="BP126" s="269">
        <v>0</v>
      </c>
      <c r="BQ126" s="269">
        <v>0</v>
      </c>
      <c r="BR126" s="269">
        <v>0</v>
      </c>
      <c r="BS126" s="269">
        <v>0</v>
      </c>
      <c r="BT126" s="269">
        <v>1040000</v>
      </c>
      <c r="BU126" s="269">
        <v>0</v>
      </c>
      <c r="BV126" s="269">
        <v>0</v>
      </c>
      <c r="BW126" s="269">
        <v>0</v>
      </c>
      <c r="BX126" s="269">
        <v>0</v>
      </c>
      <c r="BY126" s="269">
        <v>0</v>
      </c>
      <c r="BZ126" s="269">
        <v>0</v>
      </c>
      <c r="CA126" s="269">
        <v>0</v>
      </c>
      <c r="CB126" s="269">
        <v>0</v>
      </c>
      <c r="CC126" s="270">
        <f t="shared" si="21"/>
        <v>1664685</v>
      </c>
      <c r="CD126" s="148"/>
      <c r="CE126" s="148"/>
      <c r="CF126" s="148"/>
      <c r="CG126" s="148"/>
      <c r="CH126" s="148"/>
      <c r="CI126" s="148"/>
    </row>
    <row r="127" spans="1:87" s="149" customFormat="1">
      <c r="A127" s="201" t="s">
        <v>1804</v>
      </c>
      <c r="B127" s="264" t="s">
        <v>24</v>
      </c>
      <c r="C127" s="265" t="s">
        <v>25</v>
      </c>
      <c r="D127" s="266">
        <v>45110</v>
      </c>
      <c r="E127" s="265" t="s">
        <v>25</v>
      </c>
      <c r="F127" s="267" t="s">
        <v>635</v>
      </c>
      <c r="G127" s="268" t="s">
        <v>636</v>
      </c>
      <c r="H127" s="269">
        <v>0</v>
      </c>
      <c r="I127" s="269">
        <v>156552.1</v>
      </c>
      <c r="J127" s="269">
        <v>0</v>
      </c>
      <c r="K127" s="269">
        <v>0</v>
      </c>
      <c r="L127" s="269">
        <v>0</v>
      </c>
      <c r="M127" s="269">
        <v>265659.95</v>
      </c>
      <c r="N127" s="269">
        <v>1686.57</v>
      </c>
      <c r="O127" s="269">
        <v>0</v>
      </c>
      <c r="P127" s="269">
        <v>0</v>
      </c>
      <c r="Q127" s="269">
        <v>0</v>
      </c>
      <c r="R127" s="269">
        <v>0</v>
      </c>
      <c r="S127" s="269">
        <v>0</v>
      </c>
      <c r="T127" s="269">
        <v>0</v>
      </c>
      <c r="U127" s="269">
        <v>0</v>
      </c>
      <c r="V127" s="269">
        <v>0</v>
      </c>
      <c r="W127" s="269">
        <v>0</v>
      </c>
      <c r="X127" s="269">
        <v>0</v>
      </c>
      <c r="Y127" s="269">
        <v>0</v>
      </c>
      <c r="Z127" s="269">
        <v>0</v>
      </c>
      <c r="AA127" s="269">
        <v>0</v>
      </c>
      <c r="AB127" s="269">
        <v>0</v>
      </c>
      <c r="AC127" s="269">
        <v>0</v>
      </c>
      <c r="AD127" s="269">
        <v>0</v>
      </c>
      <c r="AE127" s="269">
        <v>0</v>
      </c>
      <c r="AF127" s="269">
        <v>0</v>
      </c>
      <c r="AG127" s="269">
        <v>1250.32</v>
      </c>
      <c r="AH127" s="269">
        <v>0</v>
      </c>
      <c r="AI127" s="269">
        <v>336489.19</v>
      </c>
      <c r="AJ127" s="269">
        <v>0</v>
      </c>
      <c r="AK127" s="269">
        <v>0</v>
      </c>
      <c r="AL127" s="269">
        <v>0</v>
      </c>
      <c r="AM127" s="269">
        <v>0</v>
      </c>
      <c r="AN127" s="269">
        <v>0</v>
      </c>
      <c r="AO127" s="269">
        <v>0</v>
      </c>
      <c r="AP127" s="269">
        <v>0</v>
      </c>
      <c r="AQ127" s="269">
        <v>0</v>
      </c>
      <c r="AR127" s="269">
        <v>0</v>
      </c>
      <c r="AS127" s="269">
        <v>0</v>
      </c>
      <c r="AT127" s="269">
        <v>0</v>
      </c>
      <c r="AU127" s="269">
        <v>14069.94</v>
      </c>
      <c r="AV127" s="269">
        <v>0</v>
      </c>
      <c r="AW127" s="269">
        <v>0</v>
      </c>
      <c r="AX127" s="269">
        <v>0</v>
      </c>
      <c r="AY127" s="269">
        <v>0</v>
      </c>
      <c r="AZ127" s="269">
        <v>0</v>
      </c>
      <c r="BA127" s="269">
        <v>0</v>
      </c>
      <c r="BB127" s="269">
        <v>5163.88</v>
      </c>
      <c r="BC127" s="269">
        <v>0</v>
      </c>
      <c r="BD127" s="269">
        <v>0</v>
      </c>
      <c r="BE127" s="269">
        <v>0</v>
      </c>
      <c r="BF127" s="269">
        <v>0</v>
      </c>
      <c r="BG127" s="269">
        <v>0</v>
      </c>
      <c r="BH127" s="269">
        <v>0</v>
      </c>
      <c r="BI127" s="269">
        <v>0</v>
      </c>
      <c r="BJ127" s="269">
        <v>0</v>
      </c>
      <c r="BK127" s="269">
        <v>0</v>
      </c>
      <c r="BL127" s="269">
        <v>0</v>
      </c>
      <c r="BM127" s="269">
        <v>28815.03</v>
      </c>
      <c r="BN127" s="269">
        <v>0</v>
      </c>
      <c r="BO127" s="269">
        <v>0</v>
      </c>
      <c r="BP127" s="269">
        <v>0</v>
      </c>
      <c r="BQ127" s="269">
        <v>0</v>
      </c>
      <c r="BR127" s="269">
        <v>0</v>
      </c>
      <c r="BS127" s="269">
        <v>0</v>
      </c>
      <c r="BT127" s="269">
        <v>4714.87</v>
      </c>
      <c r="BU127" s="269">
        <v>0</v>
      </c>
      <c r="BV127" s="269">
        <v>0</v>
      </c>
      <c r="BW127" s="269">
        <v>0</v>
      </c>
      <c r="BX127" s="269">
        <v>0</v>
      </c>
      <c r="BY127" s="269">
        <v>0</v>
      </c>
      <c r="BZ127" s="269">
        <v>0</v>
      </c>
      <c r="CA127" s="269">
        <v>0</v>
      </c>
      <c r="CB127" s="269">
        <v>0</v>
      </c>
      <c r="CC127" s="270">
        <f t="shared" si="21"/>
        <v>814401.85000000009</v>
      </c>
      <c r="CD127" s="148"/>
      <c r="CE127" s="148"/>
      <c r="CF127" s="148"/>
      <c r="CG127" s="148"/>
      <c r="CH127" s="148"/>
      <c r="CI127" s="148"/>
    </row>
    <row r="128" spans="1:87" s="149" customFormat="1">
      <c r="A128" s="201" t="s">
        <v>1804</v>
      </c>
      <c r="B128" s="264" t="s">
        <v>24</v>
      </c>
      <c r="C128" s="265" t="s">
        <v>25</v>
      </c>
      <c r="D128" s="266">
        <v>45110</v>
      </c>
      <c r="E128" s="265" t="s">
        <v>25</v>
      </c>
      <c r="F128" s="267" t="s">
        <v>637</v>
      </c>
      <c r="G128" s="268" t="s">
        <v>638</v>
      </c>
      <c r="H128" s="269">
        <v>0</v>
      </c>
      <c r="I128" s="269">
        <v>0</v>
      </c>
      <c r="J128" s="269">
        <v>0</v>
      </c>
      <c r="K128" s="269">
        <v>0</v>
      </c>
      <c r="L128" s="269">
        <v>0</v>
      </c>
      <c r="M128" s="269">
        <v>0</v>
      </c>
      <c r="N128" s="269">
        <v>0</v>
      </c>
      <c r="O128" s="269">
        <v>0</v>
      </c>
      <c r="P128" s="269">
        <v>0</v>
      </c>
      <c r="Q128" s="269">
        <v>0</v>
      </c>
      <c r="R128" s="269">
        <v>0</v>
      </c>
      <c r="S128" s="269">
        <v>0</v>
      </c>
      <c r="T128" s="269">
        <v>0</v>
      </c>
      <c r="U128" s="269">
        <v>0</v>
      </c>
      <c r="V128" s="269">
        <v>0</v>
      </c>
      <c r="W128" s="269">
        <v>0</v>
      </c>
      <c r="X128" s="269">
        <v>0</v>
      </c>
      <c r="Y128" s="269">
        <v>0</v>
      </c>
      <c r="Z128" s="269">
        <v>0</v>
      </c>
      <c r="AA128" s="269">
        <v>0</v>
      </c>
      <c r="AB128" s="269">
        <v>0</v>
      </c>
      <c r="AC128" s="269">
        <v>0</v>
      </c>
      <c r="AD128" s="269">
        <v>0</v>
      </c>
      <c r="AE128" s="269">
        <v>0</v>
      </c>
      <c r="AF128" s="269">
        <v>0</v>
      </c>
      <c r="AG128" s="269">
        <v>0</v>
      </c>
      <c r="AH128" s="269">
        <v>0</v>
      </c>
      <c r="AI128" s="269">
        <v>0</v>
      </c>
      <c r="AJ128" s="269">
        <v>0</v>
      </c>
      <c r="AK128" s="269">
        <v>0</v>
      </c>
      <c r="AL128" s="269">
        <v>0</v>
      </c>
      <c r="AM128" s="269">
        <v>0</v>
      </c>
      <c r="AN128" s="269">
        <v>0</v>
      </c>
      <c r="AO128" s="269">
        <v>0</v>
      </c>
      <c r="AP128" s="269">
        <v>0</v>
      </c>
      <c r="AQ128" s="269">
        <v>0</v>
      </c>
      <c r="AR128" s="269">
        <v>0</v>
      </c>
      <c r="AS128" s="269">
        <v>0</v>
      </c>
      <c r="AT128" s="269">
        <v>0</v>
      </c>
      <c r="AU128" s="269">
        <v>0</v>
      </c>
      <c r="AV128" s="269">
        <v>0</v>
      </c>
      <c r="AW128" s="269">
        <v>0</v>
      </c>
      <c r="AX128" s="269">
        <v>0</v>
      </c>
      <c r="AY128" s="269">
        <v>0</v>
      </c>
      <c r="AZ128" s="269">
        <v>0</v>
      </c>
      <c r="BA128" s="269">
        <v>0</v>
      </c>
      <c r="BB128" s="269">
        <v>0</v>
      </c>
      <c r="BC128" s="269">
        <v>0</v>
      </c>
      <c r="BD128" s="269">
        <v>0</v>
      </c>
      <c r="BE128" s="269">
        <v>0</v>
      </c>
      <c r="BF128" s="269">
        <v>0</v>
      </c>
      <c r="BG128" s="269">
        <v>0</v>
      </c>
      <c r="BH128" s="269">
        <v>0</v>
      </c>
      <c r="BI128" s="269">
        <v>0</v>
      </c>
      <c r="BJ128" s="269">
        <v>0</v>
      </c>
      <c r="BK128" s="269">
        <v>0</v>
      </c>
      <c r="BL128" s="269">
        <v>0</v>
      </c>
      <c r="BM128" s="269">
        <v>0</v>
      </c>
      <c r="BN128" s="269">
        <v>0</v>
      </c>
      <c r="BO128" s="269">
        <v>0</v>
      </c>
      <c r="BP128" s="269">
        <v>0</v>
      </c>
      <c r="BQ128" s="269">
        <v>0</v>
      </c>
      <c r="BR128" s="269">
        <v>0</v>
      </c>
      <c r="BS128" s="269">
        <v>0</v>
      </c>
      <c r="BT128" s="269">
        <v>0</v>
      </c>
      <c r="BU128" s="269">
        <v>0</v>
      </c>
      <c r="BV128" s="269">
        <v>0</v>
      </c>
      <c r="BW128" s="269">
        <v>0</v>
      </c>
      <c r="BX128" s="269">
        <v>0</v>
      </c>
      <c r="BY128" s="269">
        <v>0</v>
      </c>
      <c r="BZ128" s="269">
        <v>0</v>
      </c>
      <c r="CA128" s="269">
        <v>0</v>
      </c>
      <c r="CB128" s="269">
        <v>0</v>
      </c>
      <c r="CC128" s="270">
        <f t="shared" si="21"/>
        <v>0</v>
      </c>
      <c r="CD128" s="148"/>
      <c r="CE128" s="148"/>
      <c r="CF128" s="148"/>
      <c r="CG128" s="148"/>
      <c r="CH128" s="148"/>
      <c r="CI128" s="148"/>
    </row>
    <row r="129" spans="1:87" s="149" customFormat="1">
      <c r="A129" s="201" t="s">
        <v>1804</v>
      </c>
      <c r="B129" s="264" t="s">
        <v>24</v>
      </c>
      <c r="C129" s="265" t="s">
        <v>25</v>
      </c>
      <c r="D129" s="266">
        <v>45110</v>
      </c>
      <c r="E129" s="265" t="s">
        <v>25</v>
      </c>
      <c r="F129" s="267" t="s">
        <v>639</v>
      </c>
      <c r="G129" s="268" t="s">
        <v>640</v>
      </c>
      <c r="H129" s="269">
        <v>0</v>
      </c>
      <c r="I129" s="269">
        <v>0</v>
      </c>
      <c r="J129" s="269">
        <v>0</v>
      </c>
      <c r="K129" s="269">
        <v>0</v>
      </c>
      <c r="L129" s="269">
        <v>0</v>
      </c>
      <c r="M129" s="269">
        <v>0</v>
      </c>
      <c r="N129" s="269">
        <v>0</v>
      </c>
      <c r="O129" s="269">
        <v>0</v>
      </c>
      <c r="P129" s="269">
        <v>0</v>
      </c>
      <c r="Q129" s="269">
        <v>0</v>
      </c>
      <c r="R129" s="269">
        <v>0</v>
      </c>
      <c r="S129" s="269">
        <v>0</v>
      </c>
      <c r="T129" s="269">
        <v>10250</v>
      </c>
      <c r="U129" s="269">
        <v>0</v>
      </c>
      <c r="V129" s="269">
        <v>0</v>
      </c>
      <c r="W129" s="269">
        <v>10030</v>
      </c>
      <c r="X129" s="269">
        <v>0</v>
      </c>
      <c r="Y129" s="269">
        <v>0</v>
      </c>
      <c r="Z129" s="269">
        <v>0</v>
      </c>
      <c r="AA129" s="269">
        <v>0</v>
      </c>
      <c r="AB129" s="269">
        <v>0</v>
      </c>
      <c r="AC129" s="269">
        <v>0</v>
      </c>
      <c r="AD129" s="269">
        <v>0</v>
      </c>
      <c r="AE129" s="269">
        <v>0</v>
      </c>
      <c r="AF129" s="269">
        <v>0</v>
      </c>
      <c r="AG129" s="269">
        <v>0</v>
      </c>
      <c r="AH129" s="269">
        <v>0</v>
      </c>
      <c r="AI129" s="269">
        <v>108511.2</v>
      </c>
      <c r="AJ129" s="269">
        <v>0</v>
      </c>
      <c r="AK129" s="269">
        <v>0</v>
      </c>
      <c r="AL129" s="269">
        <v>0</v>
      </c>
      <c r="AM129" s="269">
        <v>0</v>
      </c>
      <c r="AN129" s="269">
        <v>0</v>
      </c>
      <c r="AO129" s="269">
        <v>0</v>
      </c>
      <c r="AP129" s="269">
        <v>0</v>
      </c>
      <c r="AQ129" s="269">
        <v>0</v>
      </c>
      <c r="AR129" s="269">
        <v>0</v>
      </c>
      <c r="AS129" s="269">
        <v>0</v>
      </c>
      <c r="AT129" s="269">
        <v>0</v>
      </c>
      <c r="AU129" s="269">
        <v>27700</v>
      </c>
      <c r="AV129" s="269">
        <v>0</v>
      </c>
      <c r="AW129" s="269">
        <v>0</v>
      </c>
      <c r="AX129" s="269">
        <v>0</v>
      </c>
      <c r="AY129" s="269">
        <v>0</v>
      </c>
      <c r="AZ129" s="269">
        <v>0</v>
      </c>
      <c r="BA129" s="269">
        <v>0</v>
      </c>
      <c r="BB129" s="269">
        <v>0</v>
      </c>
      <c r="BC129" s="269">
        <v>0</v>
      </c>
      <c r="BD129" s="269">
        <v>0</v>
      </c>
      <c r="BE129" s="269">
        <v>0</v>
      </c>
      <c r="BF129" s="269">
        <v>0</v>
      </c>
      <c r="BG129" s="269">
        <v>0</v>
      </c>
      <c r="BH129" s="269">
        <v>0</v>
      </c>
      <c r="BI129" s="269">
        <v>0</v>
      </c>
      <c r="BJ129" s="269">
        <v>0</v>
      </c>
      <c r="BK129" s="269">
        <v>0</v>
      </c>
      <c r="BL129" s="269">
        <v>0</v>
      </c>
      <c r="BM129" s="269">
        <v>0</v>
      </c>
      <c r="BN129" s="269">
        <v>0</v>
      </c>
      <c r="BO129" s="269">
        <v>0</v>
      </c>
      <c r="BP129" s="269">
        <v>0</v>
      </c>
      <c r="BQ129" s="269">
        <v>0</v>
      </c>
      <c r="BR129" s="269">
        <v>0</v>
      </c>
      <c r="BS129" s="269">
        <v>0</v>
      </c>
      <c r="BT129" s="269">
        <v>30500</v>
      </c>
      <c r="BU129" s="269">
        <v>0</v>
      </c>
      <c r="BV129" s="269">
        <v>0</v>
      </c>
      <c r="BW129" s="269">
        <v>18000</v>
      </c>
      <c r="BX129" s="269">
        <v>0</v>
      </c>
      <c r="BY129" s="269">
        <v>0</v>
      </c>
      <c r="BZ129" s="269">
        <v>0</v>
      </c>
      <c r="CA129" s="269">
        <v>0</v>
      </c>
      <c r="CB129" s="269">
        <v>0</v>
      </c>
      <c r="CC129" s="270">
        <f t="shared" si="21"/>
        <v>204991.2</v>
      </c>
      <c r="CD129" s="148"/>
      <c r="CE129" s="148"/>
      <c r="CF129" s="148"/>
      <c r="CG129" s="148"/>
      <c r="CH129" s="148"/>
      <c r="CI129" s="148"/>
    </row>
    <row r="130" spans="1:87" s="149" customFormat="1">
      <c r="A130" s="201" t="s">
        <v>1804</v>
      </c>
      <c r="B130" s="264" t="s">
        <v>24</v>
      </c>
      <c r="C130" s="265" t="s">
        <v>25</v>
      </c>
      <c r="D130" s="266">
        <v>45110</v>
      </c>
      <c r="E130" s="265" t="s">
        <v>25</v>
      </c>
      <c r="F130" s="267" t="s">
        <v>641</v>
      </c>
      <c r="G130" s="268" t="s">
        <v>642</v>
      </c>
      <c r="H130" s="269">
        <v>2940</v>
      </c>
      <c r="I130" s="269">
        <v>0</v>
      </c>
      <c r="J130" s="269">
        <v>0</v>
      </c>
      <c r="K130" s="269">
        <v>0</v>
      </c>
      <c r="L130" s="269">
        <v>0</v>
      </c>
      <c r="M130" s="269">
        <v>0</v>
      </c>
      <c r="N130" s="269">
        <v>36116.54</v>
      </c>
      <c r="O130" s="269">
        <v>0</v>
      </c>
      <c r="P130" s="269">
        <v>0</v>
      </c>
      <c r="Q130" s="269">
        <v>0</v>
      </c>
      <c r="R130" s="269">
        <v>0</v>
      </c>
      <c r="S130" s="269">
        <v>0</v>
      </c>
      <c r="T130" s="269">
        <v>0</v>
      </c>
      <c r="U130" s="269">
        <v>0</v>
      </c>
      <c r="V130" s="269">
        <v>0</v>
      </c>
      <c r="W130" s="269">
        <v>0</v>
      </c>
      <c r="X130" s="269">
        <v>0</v>
      </c>
      <c r="Y130" s="269">
        <v>0</v>
      </c>
      <c r="Z130" s="269">
        <v>130587.95</v>
      </c>
      <c r="AA130" s="269">
        <v>0</v>
      </c>
      <c r="AB130" s="269">
        <v>0</v>
      </c>
      <c r="AC130" s="269">
        <v>0</v>
      </c>
      <c r="AD130" s="269">
        <v>0</v>
      </c>
      <c r="AE130" s="269">
        <v>0</v>
      </c>
      <c r="AF130" s="269">
        <v>0</v>
      </c>
      <c r="AG130" s="269">
        <v>0</v>
      </c>
      <c r="AH130" s="269">
        <v>0</v>
      </c>
      <c r="AI130" s="269">
        <v>387364.98</v>
      </c>
      <c r="AJ130" s="269">
        <v>0</v>
      </c>
      <c r="AK130" s="269">
        <v>0</v>
      </c>
      <c r="AL130" s="269">
        <v>0</v>
      </c>
      <c r="AM130" s="269">
        <v>0</v>
      </c>
      <c r="AN130" s="269">
        <v>0</v>
      </c>
      <c r="AO130" s="269">
        <v>0</v>
      </c>
      <c r="AP130" s="269">
        <v>0</v>
      </c>
      <c r="AQ130" s="269">
        <v>0</v>
      </c>
      <c r="AR130" s="269">
        <v>0</v>
      </c>
      <c r="AS130" s="269">
        <v>0</v>
      </c>
      <c r="AT130" s="269">
        <v>0</v>
      </c>
      <c r="AU130" s="269">
        <v>5520</v>
      </c>
      <c r="AV130" s="269">
        <v>0</v>
      </c>
      <c r="AW130" s="269">
        <v>0</v>
      </c>
      <c r="AX130" s="269">
        <v>0</v>
      </c>
      <c r="AY130" s="269">
        <v>0</v>
      </c>
      <c r="AZ130" s="269">
        <v>0</v>
      </c>
      <c r="BA130" s="269">
        <v>0</v>
      </c>
      <c r="BB130" s="269">
        <v>1666685.51</v>
      </c>
      <c r="BC130" s="269">
        <v>0</v>
      </c>
      <c r="BD130" s="269">
        <v>0</v>
      </c>
      <c r="BE130" s="269">
        <v>0</v>
      </c>
      <c r="BF130" s="269">
        <v>0</v>
      </c>
      <c r="BG130" s="269">
        <v>0</v>
      </c>
      <c r="BH130" s="269">
        <v>0</v>
      </c>
      <c r="BI130" s="269">
        <v>0</v>
      </c>
      <c r="BJ130" s="269">
        <v>0</v>
      </c>
      <c r="BK130" s="269">
        <v>0</v>
      </c>
      <c r="BL130" s="269">
        <v>0</v>
      </c>
      <c r="BM130" s="269">
        <v>22120</v>
      </c>
      <c r="BN130" s="269">
        <v>0</v>
      </c>
      <c r="BO130" s="269">
        <v>0</v>
      </c>
      <c r="BP130" s="269">
        <v>0</v>
      </c>
      <c r="BQ130" s="269">
        <v>0</v>
      </c>
      <c r="BR130" s="269">
        <v>0</v>
      </c>
      <c r="BS130" s="269">
        <v>0</v>
      </c>
      <c r="BT130" s="269">
        <v>30328</v>
      </c>
      <c r="BU130" s="269">
        <v>0</v>
      </c>
      <c r="BV130" s="269">
        <v>0</v>
      </c>
      <c r="BW130" s="269">
        <v>0</v>
      </c>
      <c r="BX130" s="269">
        <v>0</v>
      </c>
      <c r="BY130" s="269">
        <v>0</v>
      </c>
      <c r="BZ130" s="269">
        <v>0</v>
      </c>
      <c r="CA130" s="269">
        <v>0</v>
      </c>
      <c r="CB130" s="269">
        <v>0</v>
      </c>
      <c r="CC130" s="270">
        <f t="shared" si="21"/>
        <v>2281662.98</v>
      </c>
      <c r="CD130" s="148"/>
      <c r="CE130" s="148"/>
      <c r="CF130" s="148"/>
      <c r="CG130" s="148"/>
      <c r="CH130" s="148"/>
      <c r="CI130" s="148"/>
    </row>
    <row r="131" spans="1:87" s="149" customFormat="1">
      <c r="A131" s="201" t="s">
        <v>1804</v>
      </c>
      <c r="B131" s="264" t="s">
        <v>24</v>
      </c>
      <c r="C131" s="265" t="s">
        <v>25</v>
      </c>
      <c r="D131" s="266">
        <v>45110</v>
      </c>
      <c r="E131" s="265" t="s">
        <v>25</v>
      </c>
      <c r="F131" s="267" t="s">
        <v>643</v>
      </c>
      <c r="G131" s="268" t="s">
        <v>644</v>
      </c>
      <c r="H131" s="269">
        <v>0</v>
      </c>
      <c r="I131" s="269">
        <v>0</v>
      </c>
      <c r="J131" s="269">
        <v>0</v>
      </c>
      <c r="K131" s="269">
        <v>0</v>
      </c>
      <c r="L131" s="269">
        <v>0</v>
      </c>
      <c r="M131" s="269">
        <v>0</v>
      </c>
      <c r="N131" s="269">
        <v>0</v>
      </c>
      <c r="O131" s="269">
        <v>0</v>
      </c>
      <c r="P131" s="269">
        <v>0</v>
      </c>
      <c r="Q131" s="269">
        <v>0</v>
      </c>
      <c r="R131" s="269">
        <v>0</v>
      </c>
      <c r="S131" s="269">
        <v>0</v>
      </c>
      <c r="T131" s="269">
        <v>0</v>
      </c>
      <c r="U131" s="269">
        <v>0</v>
      </c>
      <c r="V131" s="269">
        <v>0</v>
      </c>
      <c r="W131" s="269">
        <v>0</v>
      </c>
      <c r="X131" s="269">
        <v>0</v>
      </c>
      <c r="Y131" s="269">
        <v>0</v>
      </c>
      <c r="Z131" s="269">
        <v>0</v>
      </c>
      <c r="AA131" s="269">
        <v>0</v>
      </c>
      <c r="AB131" s="269">
        <v>0</v>
      </c>
      <c r="AC131" s="269">
        <v>0</v>
      </c>
      <c r="AD131" s="269">
        <v>0</v>
      </c>
      <c r="AE131" s="269">
        <v>0</v>
      </c>
      <c r="AF131" s="269">
        <v>0</v>
      </c>
      <c r="AG131" s="269">
        <v>0</v>
      </c>
      <c r="AH131" s="269">
        <v>0</v>
      </c>
      <c r="AI131" s="269">
        <v>0</v>
      </c>
      <c r="AJ131" s="269">
        <v>0</v>
      </c>
      <c r="AK131" s="269">
        <v>0</v>
      </c>
      <c r="AL131" s="269">
        <v>0</v>
      </c>
      <c r="AM131" s="269">
        <v>0</v>
      </c>
      <c r="AN131" s="269">
        <v>0</v>
      </c>
      <c r="AO131" s="269">
        <v>0</v>
      </c>
      <c r="AP131" s="269">
        <v>0</v>
      </c>
      <c r="AQ131" s="269">
        <v>0</v>
      </c>
      <c r="AR131" s="269">
        <v>0</v>
      </c>
      <c r="AS131" s="269">
        <v>0</v>
      </c>
      <c r="AT131" s="269">
        <v>0</v>
      </c>
      <c r="AU131" s="269">
        <v>0</v>
      </c>
      <c r="AV131" s="269">
        <v>0</v>
      </c>
      <c r="AW131" s="269">
        <v>0</v>
      </c>
      <c r="AX131" s="269">
        <v>0</v>
      </c>
      <c r="AY131" s="269">
        <v>0</v>
      </c>
      <c r="AZ131" s="269">
        <v>0</v>
      </c>
      <c r="BA131" s="269">
        <v>0</v>
      </c>
      <c r="BB131" s="269">
        <v>0</v>
      </c>
      <c r="BC131" s="269">
        <v>0</v>
      </c>
      <c r="BD131" s="269">
        <v>0</v>
      </c>
      <c r="BE131" s="269">
        <v>0</v>
      </c>
      <c r="BF131" s="269">
        <v>0</v>
      </c>
      <c r="BG131" s="269">
        <v>0</v>
      </c>
      <c r="BH131" s="269">
        <v>0</v>
      </c>
      <c r="BI131" s="269">
        <v>0</v>
      </c>
      <c r="BJ131" s="269">
        <v>0</v>
      </c>
      <c r="BK131" s="269">
        <v>0</v>
      </c>
      <c r="BL131" s="269">
        <v>0</v>
      </c>
      <c r="BM131" s="269">
        <v>0</v>
      </c>
      <c r="BN131" s="269">
        <v>0</v>
      </c>
      <c r="BO131" s="269">
        <v>0</v>
      </c>
      <c r="BP131" s="269">
        <v>0</v>
      </c>
      <c r="BQ131" s="269">
        <v>0</v>
      </c>
      <c r="BR131" s="269">
        <v>0</v>
      </c>
      <c r="BS131" s="269">
        <v>0</v>
      </c>
      <c r="BT131" s="269">
        <v>0</v>
      </c>
      <c r="BU131" s="269">
        <v>0</v>
      </c>
      <c r="BV131" s="269">
        <v>0</v>
      </c>
      <c r="BW131" s="269">
        <v>0</v>
      </c>
      <c r="BX131" s="269">
        <v>0</v>
      </c>
      <c r="BY131" s="269">
        <v>0</v>
      </c>
      <c r="BZ131" s="269">
        <v>0</v>
      </c>
      <c r="CA131" s="269">
        <v>0</v>
      </c>
      <c r="CB131" s="269">
        <v>0</v>
      </c>
      <c r="CC131" s="270">
        <f t="shared" si="21"/>
        <v>0</v>
      </c>
      <c r="CD131" s="148"/>
      <c r="CE131" s="148"/>
      <c r="CF131" s="148"/>
      <c r="CG131" s="148"/>
      <c r="CH131" s="148"/>
      <c r="CI131" s="148"/>
    </row>
    <row r="132" spans="1:87" s="149" customFormat="1">
      <c r="A132" s="201" t="s">
        <v>1804</v>
      </c>
      <c r="B132" s="264" t="s">
        <v>24</v>
      </c>
      <c r="C132" s="265" t="s">
        <v>25</v>
      </c>
      <c r="D132" s="266">
        <v>45110</v>
      </c>
      <c r="E132" s="265" t="s">
        <v>25</v>
      </c>
      <c r="F132" s="267" t="s">
        <v>645</v>
      </c>
      <c r="G132" s="268" t="s">
        <v>646</v>
      </c>
      <c r="H132" s="269">
        <v>0</v>
      </c>
      <c r="I132" s="269">
        <v>0</v>
      </c>
      <c r="J132" s="269">
        <v>0</v>
      </c>
      <c r="K132" s="269">
        <v>0</v>
      </c>
      <c r="L132" s="269">
        <v>0</v>
      </c>
      <c r="M132" s="269">
        <v>0</v>
      </c>
      <c r="N132" s="269">
        <v>0</v>
      </c>
      <c r="O132" s="269">
        <v>0</v>
      </c>
      <c r="P132" s="269">
        <v>0</v>
      </c>
      <c r="Q132" s="269">
        <v>0</v>
      </c>
      <c r="R132" s="269">
        <v>0</v>
      </c>
      <c r="S132" s="269">
        <v>0</v>
      </c>
      <c r="T132" s="269">
        <v>200000</v>
      </c>
      <c r="U132" s="269">
        <v>0</v>
      </c>
      <c r="V132" s="269">
        <v>0</v>
      </c>
      <c r="W132" s="269">
        <v>0</v>
      </c>
      <c r="X132" s="269">
        <v>0</v>
      </c>
      <c r="Y132" s="269">
        <v>0</v>
      </c>
      <c r="Z132" s="269">
        <v>0</v>
      </c>
      <c r="AA132" s="269">
        <v>151460</v>
      </c>
      <c r="AB132" s="269">
        <v>0</v>
      </c>
      <c r="AC132" s="269">
        <v>0</v>
      </c>
      <c r="AD132" s="269">
        <v>97229</v>
      </c>
      <c r="AE132" s="269">
        <v>0</v>
      </c>
      <c r="AF132" s="269">
        <v>0</v>
      </c>
      <c r="AG132" s="269">
        <v>0</v>
      </c>
      <c r="AH132" s="269">
        <v>0</v>
      </c>
      <c r="AI132" s="269">
        <v>0</v>
      </c>
      <c r="AJ132" s="269">
        <v>0</v>
      </c>
      <c r="AK132" s="269">
        <v>0</v>
      </c>
      <c r="AL132" s="269">
        <v>0</v>
      </c>
      <c r="AM132" s="269">
        <v>0</v>
      </c>
      <c r="AN132" s="269">
        <v>0</v>
      </c>
      <c r="AO132" s="269">
        <v>0</v>
      </c>
      <c r="AP132" s="269">
        <v>0</v>
      </c>
      <c r="AQ132" s="269">
        <v>0</v>
      </c>
      <c r="AR132" s="269">
        <v>0</v>
      </c>
      <c r="AS132" s="269">
        <v>0</v>
      </c>
      <c r="AT132" s="269">
        <v>0</v>
      </c>
      <c r="AU132" s="269">
        <v>0</v>
      </c>
      <c r="AV132" s="269">
        <v>0</v>
      </c>
      <c r="AW132" s="269">
        <v>0</v>
      </c>
      <c r="AX132" s="269">
        <v>0</v>
      </c>
      <c r="AY132" s="269">
        <v>0</v>
      </c>
      <c r="AZ132" s="269">
        <v>0</v>
      </c>
      <c r="BA132" s="269">
        <v>0</v>
      </c>
      <c r="BB132" s="269">
        <v>0</v>
      </c>
      <c r="BC132" s="269">
        <v>0</v>
      </c>
      <c r="BD132" s="269">
        <v>0</v>
      </c>
      <c r="BE132" s="269">
        <v>0</v>
      </c>
      <c r="BF132" s="269">
        <v>0</v>
      </c>
      <c r="BG132" s="269">
        <v>0</v>
      </c>
      <c r="BH132" s="269">
        <v>0</v>
      </c>
      <c r="BI132" s="269">
        <v>0</v>
      </c>
      <c r="BJ132" s="269">
        <v>0</v>
      </c>
      <c r="BK132" s="269">
        <v>0</v>
      </c>
      <c r="BL132" s="269">
        <v>0</v>
      </c>
      <c r="BM132" s="269">
        <v>0</v>
      </c>
      <c r="BN132" s="269">
        <v>0</v>
      </c>
      <c r="BO132" s="269">
        <v>2400</v>
      </c>
      <c r="BP132" s="269">
        <v>0</v>
      </c>
      <c r="BQ132" s="269">
        <v>0</v>
      </c>
      <c r="BR132" s="269">
        <v>0</v>
      </c>
      <c r="BS132" s="269">
        <v>0</v>
      </c>
      <c r="BT132" s="269">
        <v>0</v>
      </c>
      <c r="BU132" s="269">
        <v>45862</v>
      </c>
      <c r="BV132" s="269">
        <v>0</v>
      </c>
      <c r="BW132" s="269">
        <v>0</v>
      </c>
      <c r="BX132" s="269">
        <v>0</v>
      </c>
      <c r="BY132" s="269">
        <v>0</v>
      </c>
      <c r="BZ132" s="269">
        <v>0</v>
      </c>
      <c r="CA132" s="269">
        <v>0</v>
      </c>
      <c r="CB132" s="269">
        <v>0</v>
      </c>
      <c r="CC132" s="270">
        <f t="shared" si="21"/>
        <v>496951</v>
      </c>
      <c r="CD132" s="148"/>
      <c r="CE132" s="148"/>
      <c r="CF132" s="148"/>
      <c r="CG132" s="148"/>
      <c r="CH132" s="148"/>
      <c r="CI132" s="148"/>
    </row>
    <row r="133" spans="1:87" s="149" customFormat="1">
      <c r="A133" s="201" t="s">
        <v>1804</v>
      </c>
      <c r="B133" s="264" t="s">
        <v>24</v>
      </c>
      <c r="C133" s="265" t="s">
        <v>25</v>
      </c>
      <c r="D133" s="266">
        <v>45110</v>
      </c>
      <c r="E133" s="265" t="s">
        <v>25</v>
      </c>
      <c r="F133" s="267" t="s">
        <v>647</v>
      </c>
      <c r="G133" s="268" t="s">
        <v>648</v>
      </c>
      <c r="H133" s="269">
        <v>0</v>
      </c>
      <c r="I133" s="269">
        <v>0</v>
      </c>
      <c r="J133" s="269">
        <v>0</v>
      </c>
      <c r="K133" s="269">
        <v>0</v>
      </c>
      <c r="L133" s="269">
        <v>0</v>
      </c>
      <c r="M133" s="269">
        <v>0</v>
      </c>
      <c r="N133" s="269">
        <v>0</v>
      </c>
      <c r="O133" s="269">
        <v>0</v>
      </c>
      <c r="P133" s="269">
        <v>0</v>
      </c>
      <c r="Q133" s="269">
        <v>0</v>
      </c>
      <c r="R133" s="269">
        <v>0</v>
      </c>
      <c r="S133" s="269">
        <v>0</v>
      </c>
      <c r="T133" s="269">
        <v>0</v>
      </c>
      <c r="U133" s="269">
        <v>0</v>
      </c>
      <c r="V133" s="269">
        <v>0</v>
      </c>
      <c r="W133" s="269">
        <v>0</v>
      </c>
      <c r="X133" s="269">
        <v>0</v>
      </c>
      <c r="Y133" s="269">
        <v>0</v>
      </c>
      <c r="Z133" s="269">
        <v>0</v>
      </c>
      <c r="AA133" s="269">
        <v>0</v>
      </c>
      <c r="AB133" s="269">
        <v>0</v>
      </c>
      <c r="AC133" s="269">
        <v>0</v>
      </c>
      <c r="AD133" s="269">
        <v>0</v>
      </c>
      <c r="AE133" s="269">
        <v>0</v>
      </c>
      <c r="AF133" s="269">
        <v>0</v>
      </c>
      <c r="AG133" s="269">
        <v>0</v>
      </c>
      <c r="AH133" s="269">
        <v>0</v>
      </c>
      <c r="AI133" s="269">
        <v>0</v>
      </c>
      <c r="AJ133" s="269">
        <v>0</v>
      </c>
      <c r="AK133" s="269">
        <v>0</v>
      </c>
      <c r="AL133" s="269">
        <v>0</v>
      </c>
      <c r="AM133" s="269">
        <v>0</v>
      </c>
      <c r="AN133" s="269">
        <v>600</v>
      </c>
      <c r="AO133" s="269">
        <v>0</v>
      </c>
      <c r="AP133" s="269">
        <v>0</v>
      </c>
      <c r="AQ133" s="269">
        <v>0</v>
      </c>
      <c r="AR133" s="269">
        <v>0</v>
      </c>
      <c r="AS133" s="269">
        <v>0</v>
      </c>
      <c r="AT133" s="269">
        <v>0</v>
      </c>
      <c r="AU133" s="269">
        <v>0</v>
      </c>
      <c r="AV133" s="269">
        <v>0</v>
      </c>
      <c r="AW133" s="269">
        <v>0</v>
      </c>
      <c r="AX133" s="269">
        <v>0</v>
      </c>
      <c r="AY133" s="269">
        <v>0</v>
      </c>
      <c r="AZ133" s="269">
        <v>0</v>
      </c>
      <c r="BA133" s="269">
        <v>0</v>
      </c>
      <c r="BB133" s="269">
        <v>0</v>
      </c>
      <c r="BC133" s="269">
        <v>0</v>
      </c>
      <c r="BD133" s="269">
        <v>0</v>
      </c>
      <c r="BE133" s="269">
        <v>0</v>
      </c>
      <c r="BF133" s="269">
        <v>0</v>
      </c>
      <c r="BG133" s="269">
        <v>0</v>
      </c>
      <c r="BH133" s="269">
        <v>0</v>
      </c>
      <c r="BI133" s="269">
        <v>6000</v>
      </c>
      <c r="BJ133" s="269">
        <v>0</v>
      </c>
      <c r="BK133" s="269">
        <v>0</v>
      </c>
      <c r="BL133" s="269">
        <v>0</v>
      </c>
      <c r="BM133" s="269">
        <v>0</v>
      </c>
      <c r="BN133" s="269">
        <v>0</v>
      </c>
      <c r="BO133" s="269">
        <v>0</v>
      </c>
      <c r="BP133" s="269">
        <v>0</v>
      </c>
      <c r="BQ133" s="269">
        <v>0</v>
      </c>
      <c r="BR133" s="269">
        <v>0</v>
      </c>
      <c r="BS133" s="269">
        <v>0</v>
      </c>
      <c r="BT133" s="269">
        <v>0</v>
      </c>
      <c r="BU133" s="269">
        <v>0</v>
      </c>
      <c r="BV133" s="269">
        <v>0</v>
      </c>
      <c r="BW133" s="269">
        <v>0</v>
      </c>
      <c r="BX133" s="269">
        <v>0</v>
      </c>
      <c r="BY133" s="269">
        <v>0</v>
      </c>
      <c r="BZ133" s="269">
        <v>0</v>
      </c>
      <c r="CA133" s="269">
        <v>0</v>
      </c>
      <c r="CB133" s="269">
        <v>0</v>
      </c>
      <c r="CC133" s="270">
        <f t="shared" si="21"/>
        <v>6600</v>
      </c>
      <c r="CD133" s="148"/>
      <c r="CE133" s="148"/>
      <c r="CF133" s="148"/>
      <c r="CG133" s="148"/>
      <c r="CH133" s="148"/>
      <c r="CI133" s="148"/>
    </row>
    <row r="134" spans="1:87" s="149" customFormat="1">
      <c r="A134" s="201" t="s">
        <v>1804</v>
      </c>
      <c r="B134" s="264" t="s">
        <v>24</v>
      </c>
      <c r="C134" s="265" t="s">
        <v>25</v>
      </c>
      <c r="D134" s="266">
        <v>45110</v>
      </c>
      <c r="E134" s="265" t="s">
        <v>25</v>
      </c>
      <c r="F134" s="267" t="s">
        <v>649</v>
      </c>
      <c r="G134" s="268" t="s">
        <v>650</v>
      </c>
      <c r="H134" s="269">
        <v>0</v>
      </c>
      <c r="I134" s="269">
        <v>0</v>
      </c>
      <c r="J134" s="269">
        <v>0</v>
      </c>
      <c r="K134" s="269">
        <v>0</v>
      </c>
      <c r="L134" s="269">
        <v>0</v>
      </c>
      <c r="M134" s="269">
        <v>0</v>
      </c>
      <c r="N134" s="269">
        <v>0</v>
      </c>
      <c r="O134" s="269">
        <v>0</v>
      </c>
      <c r="P134" s="269">
        <v>0</v>
      </c>
      <c r="Q134" s="269">
        <v>0</v>
      </c>
      <c r="R134" s="269">
        <v>0</v>
      </c>
      <c r="S134" s="269">
        <v>0</v>
      </c>
      <c r="T134" s="269">
        <v>0</v>
      </c>
      <c r="U134" s="269">
        <v>0</v>
      </c>
      <c r="V134" s="269">
        <v>0</v>
      </c>
      <c r="W134" s="269">
        <v>0</v>
      </c>
      <c r="X134" s="269">
        <v>0</v>
      </c>
      <c r="Y134" s="269">
        <v>0</v>
      </c>
      <c r="Z134" s="269">
        <v>0</v>
      </c>
      <c r="AA134" s="269">
        <v>0</v>
      </c>
      <c r="AB134" s="269">
        <v>3000</v>
      </c>
      <c r="AC134" s="269">
        <v>0</v>
      </c>
      <c r="AD134" s="269">
        <v>0</v>
      </c>
      <c r="AE134" s="269">
        <v>0</v>
      </c>
      <c r="AF134" s="269">
        <v>0</v>
      </c>
      <c r="AG134" s="269">
        <v>0</v>
      </c>
      <c r="AH134" s="269">
        <v>0</v>
      </c>
      <c r="AI134" s="269">
        <v>0</v>
      </c>
      <c r="AJ134" s="269">
        <v>0</v>
      </c>
      <c r="AK134" s="269">
        <v>0</v>
      </c>
      <c r="AL134" s="269">
        <v>0</v>
      </c>
      <c r="AM134" s="269">
        <v>0</v>
      </c>
      <c r="AN134" s="269">
        <v>0</v>
      </c>
      <c r="AO134" s="269">
        <v>0</v>
      </c>
      <c r="AP134" s="269">
        <v>0</v>
      </c>
      <c r="AQ134" s="269">
        <v>12000</v>
      </c>
      <c r="AR134" s="269">
        <v>0</v>
      </c>
      <c r="AS134" s="269">
        <v>0</v>
      </c>
      <c r="AT134" s="269">
        <v>0</v>
      </c>
      <c r="AU134" s="269">
        <v>0</v>
      </c>
      <c r="AV134" s="269">
        <v>0</v>
      </c>
      <c r="AW134" s="269">
        <v>0</v>
      </c>
      <c r="AX134" s="269">
        <v>0</v>
      </c>
      <c r="AY134" s="269">
        <v>0</v>
      </c>
      <c r="AZ134" s="269">
        <v>0</v>
      </c>
      <c r="BA134" s="269">
        <v>0</v>
      </c>
      <c r="BB134" s="269">
        <v>0</v>
      </c>
      <c r="BC134" s="269">
        <v>0</v>
      </c>
      <c r="BD134" s="269">
        <v>0</v>
      </c>
      <c r="BE134" s="269">
        <v>0</v>
      </c>
      <c r="BF134" s="269">
        <v>0</v>
      </c>
      <c r="BG134" s="269">
        <v>42000</v>
      </c>
      <c r="BH134" s="269">
        <v>193000</v>
      </c>
      <c r="BI134" s="269">
        <v>0</v>
      </c>
      <c r="BJ134" s="269">
        <v>0</v>
      </c>
      <c r="BK134" s="269">
        <v>0</v>
      </c>
      <c r="BL134" s="269">
        <v>0</v>
      </c>
      <c r="BM134" s="269">
        <v>0</v>
      </c>
      <c r="BN134" s="269">
        <v>0</v>
      </c>
      <c r="BO134" s="269">
        <v>0</v>
      </c>
      <c r="BP134" s="269">
        <v>0</v>
      </c>
      <c r="BQ134" s="269">
        <v>0</v>
      </c>
      <c r="BR134" s="269">
        <v>0</v>
      </c>
      <c r="BS134" s="269">
        <v>0</v>
      </c>
      <c r="BT134" s="269">
        <v>0</v>
      </c>
      <c r="BU134" s="269">
        <v>0</v>
      </c>
      <c r="BV134" s="269">
        <v>0</v>
      </c>
      <c r="BW134" s="269">
        <v>0</v>
      </c>
      <c r="BX134" s="269">
        <v>0</v>
      </c>
      <c r="BY134" s="269">
        <v>5160</v>
      </c>
      <c r="BZ134" s="269">
        <v>0</v>
      </c>
      <c r="CA134" s="269">
        <v>0</v>
      </c>
      <c r="CB134" s="269">
        <v>0</v>
      </c>
      <c r="CC134" s="270">
        <f t="shared" si="21"/>
        <v>255160</v>
      </c>
      <c r="CD134" s="148"/>
      <c r="CE134" s="148"/>
      <c r="CF134" s="148"/>
      <c r="CG134" s="148"/>
      <c r="CH134" s="148"/>
      <c r="CI134" s="148"/>
    </row>
    <row r="135" spans="1:87" s="149" customFormat="1">
      <c r="A135" s="201" t="s">
        <v>1804</v>
      </c>
      <c r="B135" s="264" t="s">
        <v>24</v>
      </c>
      <c r="C135" s="265" t="s">
        <v>25</v>
      </c>
      <c r="D135" s="266">
        <v>45110</v>
      </c>
      <c r="E135" s="265" t="s">
        <v>25</v>
      </c>
      <c r="F135" s="267" t="s">
        <v>651</v>
      </c>
      <c r="G135" s="268" t="s">
        <v>652</v>
      </c>
      <c r="H135" s="269">
        <v>0</v>
      </c>
      <c r="I135" s="269">
        <v>2081031.72</v>
      </c>
      <c r="J135" s="269">
        <v>97585.7</v>
      </c>
      <c r="K135" s="269">
        <v>81052</v>
      </c>
      <c r="L135" s="269">
        <v>0</v>
      </c>
      <c r="M135" s="269">
        <v>0</v>
      </c>
      <c r="N135" s="269">
        <v>116600</v>
      </c>
      <c r="O135" s="269">
        <v>50268</v>
      </c>
      <c r="P135" s="269">
        <v>0</v>
      </c>
      <c r="Q135" s="269">
        <v>239165</v>
      </c>
      <c r="R135" s="269">
        <v>0</v>
      </c>
      <c r="S135" s="269">
        <v>0</v>
      </c>
      <c r="T135" s="269">
        <v>188383</v>
      </c>
      <c r="U135" s="269">
        <v>1487800</v>
      </c>
      <c r="V135" s="269">
        <v>0</v>
      </c>
      <c r="W135" s="269">
        <v>0</v>
      </c>
      <c r="X135" s="269">
        <v>24562</v>
      </c>
      <c r="Y135" s="269">
        <v>249150</v>
      </c>
      <c r="Z135" s="269">
        <v>0</v>
      </c>
      <c r="AA135" s="269">
        <v>0</v>
      </c>
      <c r="AB135" s="269">
        <v>0</v>
      </c>
      <c r="AC135" s="269">
        <v>15000000</v>
      </c>
      <c r="AD135" s="269">
        <v>0</v>
      </c>
      <c r="AE135" s="269">
        <v>0</v>
      </c>
      <c r="AF135" s="269">
        <v>0</v>
      </c>
      <c r="AG135" s="269">
        <v>26836</v>
      </c>
      <c r="AH135" s="269">
        <v>0</v>
      </c>
      <c r="AI135" s="269">
        <v>73900</v>
      </c>
      <c r="AJ135" s="269">
        <v>119990</v>
      </c>
      <c r="AK135" s="269">
        <v>0</v>
      </c>
      <c r="AL135" s="269">
        <v>75800</v>
      </c>
      <c r="AM135" s="269">
        <v>129700</v>
      </c>
      <c r="AN135" s="269">
        <v>0</v>
      </c>
      <c r="AO135" s="269">
        <v>0</v>
      </c>
      <c r="AP135" s="269">
        <v>21000</v>
      </c>
      <c r="AQ135" s="269">
        <v>0</v>
      </c>
      <c r="AR135" s="269">
        <v>0</v>
      </c>
      <c r="AS135" s="269">
        <v>0</v>
      </c>
      <c r="AT135" s="269">
        <v>0</v>
      </c>
      <c r="AU135" s="269">
        <v>1332225</v>
      </c>
      <c r="AV135" s="269">
        <v>536000</v>
      </c>
      <c r="AW135" s="269">
        <v>0</v>
      </c>
      <c r="AX135" s="269">
        <v>0</v>
      </c>
      <c r="AY135" s="269">
        <v>189430</v>
      </c>
      <c r="AZ135" s="269">
        <v>168306</v>
      </c>
      <c r="BA135" s="269">
        <v>57595</v>
      </c>
      <c r="BB135" s="269">
        <v>0</v>
      </c>
      <c r="BC135" s="269">
        <v>0</v>
      </c>
      <c r="BD135" s="269">
        <v>0</v>
      </c>
      <c r="BE135" s="269">
        <v>0</v>
      </c>
      <c r="BF135" s="269">
        <v>0</v>
      </c>
      <c r="BG135" s="269">
        <v>0</v>
      </c>
      <c r="BH135" s="269">
        <v>38400</v>
      </c>
      <c r="BI135" s="269">
        <v>268652</v>
      </c>
      <c r="BJ135" s="269">
        <v>700</v>
      </c>
      <c r="BK135" s="269">
        <v>0</v>
      </c>
      <c r="BL135" s="269">
        <v>50950</v>
      </c>
      <c r="BM135" s="269">
        <v>0</v>
      </c>
      <c r="BN135" s="269">
        <v>0</v>
      </c>
      <c r="BO135" s="269">
        <v>0</v>
      </c>
      <c r="BP135" s="269">
        <v>0</v>
      </c>
      <c r="BQ135" s="269">
        <v>195440</v>
      </c>
      <c r="BR135" s="269">
        <v>11000</v>
      </c>
      <c r="BS135" s="269">
        <v>0</v>
      </c>
      <c r="BT135" s="269">
        <v>1248670.8999999999</v>
      </c>
      <c r="BU135" s="269">
        <v>236600</v>
      </c>
      <c r="BV135" s="269">
        <v>445650</v>
      </c>
      <c r="BW135" s="269">
        <v>0</v>
      </c>
      <c r="BX135" s="269">
        <v>345100</v>
      </c>
      <c r="BY135" s="269">
        <v>1084400</v>
      </c>
      <c r="BZ135" s="269">
        <v>0</v>
      </c>
      <c r="CA135" s="269">
        <v>34000</v>
      </c>
      <c r="CB135" s="269">
        <v>0</v>
      </c>
      <c r="CC135" s="270">
        <f t="shared" si="21"/>
        <v>26305942.32</v>
      </c>
      <c r="CD135" s="148"/>
      <c r="CE135" s="148"/>
      <c r="CF135" s="148"/>
      <c r="CG135" s="148"/>
      <c r="CH135" s="148"/>
      <c r="CI135" s="148"/>
    </row>
    <row r="136" spans="1:87" s="149" customFormat="1">
      <c r="A136" s="201" t="s">
        <v>1804</v>
      </c>
      <c r="B136" s="264" t="s">
        <v>24</v>
      </c>
      <c r="C136" s="265" t="s">
        <v>25</v>
      </c>
      <c r="D136" s="266">
        <v>45110</v>
      </c>
      <c r="E136" s="265" t="s">
        <v>25</v>
      </c>
      <c r="F136" s="267" t="s">
        <v>653</v>
      </c>
      <c r="G136" s="268" t="s">
        <v>654</v>
      </c>
      <c r="H136" s="269">
        <v>0</v>
      </c>
      <c r="I136" s="269">
        <v>0</v>
      </c>
      <c r="J136" s="269">
        <v>0</v>
      </c>
      <c r="K136" s="269">
        <v>0</v>
      </c>
      <c r="L136" s="269">
        <v>0</v>
      </c>
      <c r="M136" s="269">
        <v>0</v>
      </c>
      <c r="N136" s="269">
        <v>11828499</v>
      </c>
      <c r="O136" s="269">
        <v>0</v>
      </c>
      <c r="P136" s="269">
        <v>4200</v>
      </c>
      <c r="Q136" s="269">
        <v>21000</v>
      </c>
      <c r="R136" s="269">
        <v>2000000</v>
      </c>
      <c r="S136" s="269">
        <v>0</v>
      </c>
      <c r="T136" s="269">
        <v>0</v>
      </c>
      <c r="U136" s="269">
        <v>3571610</v>
      </c>
      <c r="V136" s="269">
        <v>2730642</v>
      </c>
      <c r="W136" s="269">
        <v>0</v>
      </c>
      <c r="X136" s="269">
        <v>5585000</v>
      </c>
      <c r="Y136" s="269">
        <v>0</v>
      </c>
      <c r="Z136" s="269">
        <v>944500</v>
      </c>
      <c r="AA136" s="269">
        <v>500000</v>
      </c>
      <c r="AB136" s="269">
        <v>30651.65</v>
      </c>
      <c r="AC136" s="269">
        <v>0</v>
      </c>
      <c r="AD136" s="269">
        <v>0</v>
      </c>
      <c r="AE136" s="269">
        <v>0</v>
      </c>
      <c r="AF136" s="269">
        <v>0</v>
      </c>
      <c r="AG136" s="269">
        <v>0</v>
      </c>
      <c r="AH136" s="269">
        <v>0</v>
      </c>
      <c r="AI136" s="269">
        <v>100000</v>
      </c>
      <c r="AJ136" s="269">
        <v>0</v>
      </c>
      <c r="AK136" s="269">
        <v>0</v>
      </c>
      <c r="AL136" s="269">
        <v>0</v>
      </c>
      <c r="AM136" s="269">
        <v>0</v>
      </c>
      <c r="AN136" s="269">
        <v>0</v>
      </c>
      <c r="AO136" s="269">
        <v>500000</v>
      </c>
      <c r="AP136" s="269">
        <v>0</v>
      </c>
      <c r="AQ136" s="269">
        <v>0</v>
      </c>
      <c r="AR136" s="269">
        <v>0</v>
      </c>
      <c r="AS136" s="269">
        <v>0</v>
      </c>
      <c r="AT136" s="269">
        <v>0</v>
      </c>
      <c r="AU136" s="269">
        <v>980000</v>
      </c>
      <c r="AV136" s="269">
        <v>0</v>
      </c>
      <c r="AW136" s="269">
        <v>0</v>
      </c>
      <c r="AX136" s="269">
        <v>0</v>
      </c>
      <c r="AY136" s="269">
        <v>0</v>
      </c>
      <c r="AZ136" s="269">
        <v>1000000</v>
      </c>
      <c r="BA136" s="269">
        <v>0</v>
      </c>
      <c r="BB136" s="269">
        <v>0</v>
      </c>
      <c r="BC136" s="269">
        <v>0</v>
      </c>
      <c r="BD136" s="269">
        <v>0</v>
      </c>
      <c r="BE136" s="269">
        <v>0</v>
      </c>
      <c r="BF136" s="269">
        <v>0</v>
      </c>
      <c r="BG136" s="269">
        <v>0</v>
      </c>
      <c r="BH136" s="269">
        <v>0</v>
      </c>
      <c r="BI136" s="269">
        <v>0</v>
      </c>
      <c r="BJ136" s="269">
        <v>1127600</v>
      </c>
      <c r="BK136" s="269">
        <v>0</v>
      </c>
      <c r="BL136" s="269">
        <v>0</v>
      </c>
      <c r="BM136" s="269">
        <v>0</v>
      </c>
      <c r="BN136" s="269">
        <v>0</v>
      </c>
      <c r="BO136" s="269">
        <v>0</v>
      </c>
      <c r="BP136" s="269">
        <v>0</v>
      </c>
      <c r="BQ136" s="269">
        <v>0</v>
      </c>
      <c r="BR136" s="269">
        <v>0</v>
      </c>
      <c r="BS136" s="269">
        <v>516875</v>
      </c>
      <c r="BT136" s="269">
        <v>183691.75</v>
      </c>
      <c r="BU136" s="269">
        <v>0</v>
      </c>
      <c r="BV136" s="269">
        <v>0</v>
      </c>
      <c r="BW136" s="269">
        <v>800000</v>
      </c>
      <c r="BX136" s="269">
        <v>0</v>
      </c>
      <c r="BY136" s="269">
        <v>0</v>
      </c>
      <c r="BZ136" s="269">
        <v>0</v>
      </c>
      <c r="CA136" s="269">
        <v>0</v>
      </c>
      <c r="CB136" s="269">
        <v>0</v>
      </c>
      <c r="CC136" s="270">
        <f t="shared" si="21"/>
        <v>32424269.399999999</v>
      </c>
      <c r="CD136" s="148"/>
      <c r="CE136" s="148"/>
      <c r="CF136" s="148"/>
      <c r="CG136" s="148"/>
      <c r="CH136" s="148"/>
      <c r="CI136" s="148"/>
    </row>
    <row r="137" spans="1:87" s="149" customFormat="1">
      <c r="A137" s="201" t="s">
        <v>1804</v>
      </c>
      <c r="B137" s="264" t="s">
        <v>24</v>
      </c>
      <c r="C137" s="265" t="s">
        <v>25</v>
      </c>
      <c r="D137" s="266">
        <v>45110</v>
      </c>
      <c r="E137" s="265" t="s">
        <v>25</v>
      </c>
      <c r="F137" s="267" t="s">
        <v>655</v>
      </c>
      <c r="G137" s="268" t="s">
        <v>656</v>
      </c>
      <c r="H137" s="269">
        <v>56892119.740000002</v>
      </c>
      <c r="I137" s="269">
        <v>2540791.65</v>
      </c>
      <c r="J137" s="269">
        <v>1361336.99</v>
      </c>
      <c r="K137" s="269">
        <v>0</v>
      </c>
      <c r="L137" s="269">
        <v>156667.85999999999</v>
      </c>
      <c r="M137" s="269">
        <v>14034</v>
      </c>
      <c r="N137" s="269">
        <v>205075</v>
      </c>
      <c r="O137" s="269">
        <v>1016736</v>
      </c>
      <c r="P137" s="269">
        <v>1288402.81</v>
      </c>
      <c r="Q137" s="269">
        <v>4561058.4000000004</v>
      </c>
      <c r="R137" s="269">
        <v>700245.12</v>
      </c>
      <c r="S137" s="269">
        <v>57178</v>
      </c>
      <c r="T137" s="269">
        <v>238980</v>
      </c>
      <c r="U137" s="269">
        <v>62373.82</v>
      </c>
      <c r="V137" s="269">
        <v>110500</v>
      </c>
      <c r="W137" s="269">
        <v>209600</v>
      </c>
      <c r="X137" s="269">
        <v>58160</v>
      </c>
      <c r="Y137" s="269">
        <v>958842.63</v>
      </c>
      <c r="Z137" s="269">
        <v>12887625.77</v>
      </c>
      <c r="AA137" s="269">
        <v>10327296.6</v>
      </c>
      <c r="AB137" s="269">
        <v>4191732.03</v>
      </c>
      <c r="AC137" s="269">
        <v>17000</v>
      </c>
      <c r="AD137" s="269">
        <v>1104777.28</v>
      </c>
      <c r="AE137" s="269">
        <v>4352441.9400000004</v>
      </c>
      <c r="AF137" s="269">
        <v>64491.86</v>
      </c>
      <c r="AG137" s="269">
        <v>68914</v>
      </c>
      <c r="AH137" s="269">
        <v>356635.51</v>
      </c>
      <c r="AI137" s="269">
        <v>7854771.3300000001</v>
      </c>
      <c r="AJ137" s="269">
        <v>433805</v>
      </c>
      <c r="AK137" s="269">
        <v>128713</v>
      </c>
      <c r="AL137" s="269">
        <v>1584311.21</v>
      </c>
      <c r="AM137" s="269">
        <v>285700</v>
      </c>
      <c r="AN137" s="269">
        <v>326759.65000000002</v>
      </c>
      <c r="AO137" s="269">
        <v>22136.92</v>
      </c>
      <c r="AP137" s="269">
        <v>370620</v>
      </c>
      <c r="AQ137" s="269">
        <v>7301</v>
      </c>
      <c r="AR137" s="269">
        <v>62300</v>
      </c>
      <c r="AS137" s="269">
        <v>211808.28</v>
      </c>
      <c r="AT137" s="269">
        <v>1679981.82</v>
      </c>
      <c r="AU137" s="269">
        <v>2621727.1</v>
      </c>
      <c r="AV137" s="269">
        <v>127815.93</v>
      </c>
      <c r="AW137" s="269">
        <v>179488.77</v>
      </c>
      <c r="AX137" s="269">
        <v>99587.16</v>
      </c>
      <c r="AY137" s="269">
        <v>106150</v>
      </c>
      <c r="AZ137" s="269">
        <v>0</v>
      </c>
      <c r="BA137" s="269">
        <v>68557.97</v>
      </c>
      <c r="BB137" s="269">
        <v>6193840.7800000003</v>
      </c>
      <c r="BC137" s="269">
        <v>35200</v>
      </c>
      <c r="BD137" s="269">
        <v>458044</v>
      </c>
      <c r="BE137" s="269">
        <v>126833</v>
      </c>
      <c r="BF137" s="269">
        <v>693681.21</v>
      </c>
      <c r="BG137" s="269">
        <v>860464.02</v>
      </c>
      <c r="BH137" s="269">
        <v>2024310.36</v>
      </c>
      <c r="BI137" s="269">
        <v>2174296</v>
      </c>
      <c r="BJ137" s="269">
        <v>154609</v>
      </c>
      <c r="BK137" s="269">
        <v>500</v>
      </c>
      <c r="BL137" s="269">
        <v>0</v>
      </c>
      <c r="BM137" s="269">
        <v>97192155.030000001</v>
      </c>
      <c r="BN137" s="269">
        <v>1473580.67</v>
      </c>
      <c r="BO137" s="269">
        <v>1031269.19</v>
      </c>
      <c r="BP137" s="269">
        <v>235000</v>
      </c>
      <c r="BQ137" s="269">
        <v>39883</v>
      </c>
      <c r="BR137" s="269">
        <v>849734.91</v>
      </c>
      <c r="BS137" s="269">
        <v>111499</v>
      </c>
      <c r="BT137" s="269">
        <v>2608836</v>
      </c>
      <c r="BU137" s="269">
        <v>453120</v>
      </c>
      <c r="BV137" s="269">
        <v>13910</v>
      </c>
      <c r="BW137" s="269">
        <v>261978.16</v>
      </c>
      <c r="BX137" s="269">
        <v>10000</v>
      </c>
      <c r="BY137" s="269">
        <v>1524591</v>
      </c>
      <c r="BZ137" s="269">
        <v>173490</v>
      </c>
      <c r="CA137" s="269">
        <v>506863.25</v>
      </c>
      <c r="CB137" s="269">
        <v>2800</v>
      </c>
      <c r="CC137" s="270">
        <f t="shared" si="21"/>
        <v>239185040.72999993</v>
      </c>
      <c r="CD137" s="148"/>
      <c r="CE137" s="148"/>
      <c r="CF137" s="148"/>
      <c r="CG137" s="148"/>
      <c r="CH137" s="148"/>
      <c r="CI137" s="148"/>
    </row>
    <row r="138" spans="1:87" s="149" customFormat="1">
      <c r="A138" s="201" t="s">
        <v>1804</v>
      </c>
      <c r="B138" s="264" t="s">
        <v>24</v>
      </c>
      <c r="C138" s="265" t="s">
        <v>25</v>
      </c>
      <c r="D138" s="266"/>
      <c r="E138" s="265"/>
      <c r="F138" s="267" t="s">
        <v>657</v>
      </c>
      <c r="G138" s="268" t="s">
        <v>658</v>
      </c>
      <c r="H138" s="269">
        <v>0</v>
      </c>
      <c r="I138" s="269">
        <v>0</v>
      </c>
      <c r="J138" s="269">
        <v>183835.71</v>
      </c>
      <c r="K138" s="269">
        <v>523480</v>
      </c>
      <c r="L138" s="269">
        <v>137137.62</v>
      </c>
      <c r="M138" s="269">
        <v>1082127.8600000001</v>
      </c>
      <c r="N138" s="269">
        <v>0</v>
      </c>
      <c r="O138" s="269">
        <v>0</v>
      </c>
      <c r="P138" s="269">
        <v>40010.28</v>
      </c>
      <c r="Q138" s="269">
        <v>2400456.84</v>
      </c>
      <c r="R138" s="269">
        <v>0</v>
      </c>
      <c r="S138" s="269">
        <v>241427.9</v>
      </c>
      <c r="T138" s="269">
        <v>4293444.24</v>
      </c>
      <c r="U138" s="269">
        <v>908983.95</v>
      </c>
      <c r="V138" s="269">
        <v>0</v>
      </c>
      <c r="W138" s="269">
        <v>0</v>
      </c>
      <c r="X138" s="269">
        <v>0</v>
      </c>
      <c r="Y138" s="269">
        <v>0</v>
      </c>
      <c r="Z138" s="269">
        <v>24732808.100000001</v>
      </c>
      <c r="AA138" s="269">
        <v>147026.06</v>
      </c>
      <c r="AB138" s="269">
        <v>578330.93999999994</v>
      </c>
      <c r="AC138" s="269">
        <v>27480</v>
      </c>
      <c r="AD138" s="269">
        <v>436096.21</v>
      </c>
      <c r="AE138" s="269">
        <v>0</v>
      </c>
      <c r="AF138" s="269">
        <v>6806.3</v>
      </c>
      <c r="AG138" s="269">
        <v>0</v>
      </c>
      <c r="AH138" s="269">
        <v>0</v>
      </c>
      <c r="AI138" s="269">
        <v>28936571.390000001</v>
      </c>
      <c r="AJ138" s="269">
        <v>579440.99</v>
      </c>
      <c r="AK138" s="269">
        <v>305024</v>
      </c>
      <c r="AL138" s="269">
        <v>0</v>
      </c>
      <c r="AM138" s="269">
        <v>778709.88</v>
      </c>
      <c r="AN138" s="269">
        <v>270448.45</v>
      </c>
      <c r="AO138" s="269">
        <v>868456.61</v>
      </c>
      <c r="AP138" s="269">
        <v>988920.38</v>
      </c>
      <c r="AQ138" s="269">
        <v>3737496.94</v>
      </c>
      <c r="AR138" s="269">
        <v>506652.71</v>
      </c>
      <c r="AS138" s="269">
        <v>182190.04</v>
      </c>
      <c r="AT138" s="269">
        <v>0</v>
      </c>
      <c r="AU138" s="269">
        <v>2449392.5299999998</v>
      </c>
      <c r="AV138" s="269">
        <v>1938548</v>
      </c>
      <c r="AW138" s="269">
        <v>29000</v>
      </c>
      <c r="AX138" s="269">
        <v>172746.55</v>
      </c>
      <c r="AY138" s="269">
        <v>79338.19</v>
      </c>
      <c r="AZ138" s="269">
        <v>18770</v>
      </c>
      <c r="BA138" s="269">
        <v>1516.98</v>
      </c>
      <c r="BB138" s="269">
        <v>1085646.07</v>
      </c>
      <c r="BC138" s="269">
        <v>293060</v>
      </c>
      <c r="BD138" s="269">
        <v>94500</v>
      </c>
      <c r="BE138" s="269">
        <v>1300000</v>
      </c>
      <c r="BF138" s="269">
        <v>0</v>
      </c>
      <c r="BG138" s="269">
        <v>5000</v>
      </c>
      <c r="BH138" s="269">
        <v>2768000</v>
      </c>
      <c r="BI138" s="269">
        <v>2814110.8</v>
      </c>
      <c r="BJ138" s="269">
        <v>5571787.7999999998</v>
      </c>
      <c r="BK138" s="269">
        <v>0</v>
      </c>
      <c r="BL138" s="269">
        <v>0</v>
      </c>
      <c r="BM138" s="269">
        <v>42051</v>
      </c>
      <c r="BN138" s="269">
        <v>500000</v>
      </c>
      <c r="BO138" s="269">
        <v>0</v>
      </c>
      <c r="BP138" s="269">
        <v>26500</v>
      </c>
      <c r="BQ138" s="269">
        <v>854</v>
      </c>
      <c r="BR138" s="269">
        <v>954123.04</v>
      </c>
      <c r="BS138" s="269">
        <v>0</v>
      </c>
      <c r="BT138" s="269">
        <v>0</v>
      </c>
      <c r="BU138" s="269">
        <v>217618</v>
      </c>
      <c r="BV138" s="269">
        <v>2066418</v>
      </c>
      <c r="BW138" s="269">
        <v>392870</v>
      </c>
      <c r="BX138" s="269">
        <v>0</v>
      </c>
      <c r="BY138" s="269">
        <v>2996100</v>
      </c>
      <c r="BZ138" s="269">
        <v>929444.53</v>
      </c>
      <c r="CA138" s="269">
        <v>477373.19</v>
      </c>
      <c r="CB138" s="269">
        <v>29577.74</v>
      </c>
      <c r="CC138" s="270">
        <f t="shared" si="21"/>
        <v>100147709.81999999</v>
      </c>
      <c r="CD138" s="148"/>
      <c r="CE138" s="148"/>
      <c r="CF138" s="148"/>
      <c r="CG138" s="148"/>
      <c r="CH138" s="148"/>
      <c r="CI138" s="148"/>
    </row>
    <row r="139" spans="1:87" s="149" customFormat="1">
      <c r="A139" s="201" t="s">
        <v>1804</v>
      </c>
      <c r="B139" s="264" t="s">
        <v>24</v>
      </c>
      <c r="C139" s="265" t="s">
        <v>25</v>
      </c>
      <c r="D139" s="266">
        <v>45110</v>
      </c>
      <c r="E139" s="265" t="s">
        <v>25</v>
      </c>
      <c r="F139" s="267" t="s">
        <v>661</v>
      </c>
      <c r="G139" s="268" t="s">
        <v>662</v>
      </c>
      <c r="H139" s="269">
        <v>1624727.11</v>
      </c>
      <c r="I139" s="269">
        <v>0</v>
      </c>
      <c r="J139" s="269">
        <v>1169025.76</v>
      </c>
      <c r="K139" s="269">
        <v>98420.95</v>
      </c>
      <c r="L139" s="269">
        <v>127439.24</v>
      </c>
      <c r="M139" s="269">
        <v>0</v>
      </c>
      <c r="N139" s="269">
        <v>1018769.68</v>
      </c>
      <c r="O139" s="269">
        <v>311815.63</v>
      </c>
      <c r="P139" s="269">
        <v>127585.88</v>
      </c>
      <c r="Q139" s="269">
        <v>3161309.95</v>
      </c>
      <c r="R139" s="269">
        <v>68384.84</v>
      </c>
      <c r="S139" s="269">
        <v>206839.52</v>
      </c>
      <c r="T139" s="269">
        <v>403557.88</v>
      </c>
      <c r="U139" s="269">
        <v>775916.75</v>
      </c>
      <c r="V139" s="269">
        <v>57142.42</v>
      </c>
      <c r="W139" s="269">
        <v>256709.49</v>
      </c>
      <c r="X139" s="269">
        <v>152617.87</v>
      </c>
      <c r="Y139" s="269">
        <v>142354.49</v>
      </c>
      <c r="Z139" s="269">
        <v>3921905.73</v>
      </c>
      <c r="AA139" s="269">
        <v>101603.53</v>
      </c>
      <c r="AB139" s="269">
        <v>246570.91</v>
      </c>
      <c r="AC139" s="269">
        <v>342737.03</v>
      </c>
      <c r="AD139" s="269">
        <v>84912.37</v>
      </c>
      <c r="AE139" s="269">
        <v>237728.84</v>
      </c>
      <c r="AF139" s="269">
        <v>129395.79</v>
      </c>
      <c r="AG139" s="269">
        <v>0</v>
      </c>
      <c r="AH139" s="269">
        <v>261540.6</v>
      </c>
      <c r="AI139" s="269">
        <v>564094.31999999995</v>
      </c>
      <c r="AJ139" s="269">
        <v>58841.52</v>
      </c>
      <c r="AK139" s="269">
        <v>59465.35</v>
      </c>
      <c r="AL139" s="269">
        <v>30992.63</v>
      </c>
      <c r="AM139" s="269">
        <v>47472.81</v>
      </c>
      <c r="AN139" s="269">
        <v>57382.49</v>
      </c>
      <c r="AO139" s="269">
        <v>42376.3</v>
      </c>
      <c r="AP139" s="269">
        <v>27380.38</v>
      </c>
      <c r="AQ139" s="269">
        <v>47400.35</v>
      </c>
      <c r="AR139" s="269">
        <v>56711.7</v>
      </c>
      <c r="AS139" s="269">
        <v>35774.129999999997</v>
      </c>
      <c r="AT139" s="269">
        <v>50142.26</v>
      </c>
      <c r="AU139" s="269">
        <v>342858.39</v>
      </c>
      <c r="AV139" s="269">
        <v>51179.82</v>
      </c>
      <c r="AW139" s="269">
        <v>53426.68</v>
      </c>
      <c r="AX139" s="269">
        <v>64822.67</v>
      </c>
      <c r="AY139" s="269">
        <v>42860.38</v>
      </c>
      <c r="AZ139" s="269">
        <v>27784.07</v>
      </c>
      <c r="BA139" s="269">
        <v>32117.200000000001</v>
      </c>
      <c r="BB139" s="269">
        <v>386364.74</v>
      </c>
      <c r="BC139" s="269">
        <v>75211.740000000005</v>
      </c>
      <c r="BD139" s="269">
        <v>144886.71</v>
      </c>
      <c r="BE139" s="269">
        <v>56258.05</v>
      </c>
      <c r="BF139" s="269">
        <v>86910</v>
      </c>
      <c r="BG139" s="269">
        <v>11306.15</v>
      </c>
      <c r="BH139" s="269">
        <v>85805.38</v>
      </c>
      <c r="BI139" s="269">
        <v>123631.72</v>
      </c>
      <c r="BJ139" s="269">
        <v>53420.27</v>
      </c>
      <c r="BK139" s="269">
        <v>13574.25</v>
      </c>
      <c r="BL139" s="269">
        <v>53618</v>
      </c>
      <c r="BM139" s="269">
        <v>347451.77</v>
      </c>
      <c r="BN139" s="269">
        <v>718711.99</v>
      </c>
      <c r="BO139" s="269">
        <v>75976.33</v>
      </c>
      <c r="BP139" s="269">
        <v>40245.660000000003</v>
      </c>
      <c r="BQ139" s="269">
        <v>55572.63</v>
      </c>
      <c r="BR139" s="269">
        <v>109804.93</v>
      </c>
      <c r="BS139" s="269">
        <v>56466.23</v>
      </c>
      <c r="BT139" s="269">
        <v>357849.85</v>
      </c>
      <c r="BU139" s="269">
        <v>50981.81</v>
      </c>
      <c r="BV139" s="269">
        <v>95235.37</v>
      </c>
      <c r="BW139" s="269">
        <v>113062.82</v>
      </c>
      <c r="BX139" s="269">
        <v>88108.34</v>
      </c>
      <c r="BY139" s="269">
        <v>277776.08</v>
      </c>
      <c r="BZ139" s="269">
        <v>107675.24</v>
      </c>
      <c r="CA139" s="269">
        <v>54726.42</v>
      </c>
      <c r="CB139" s="269">
        <v>99545.61</v>
      </c>
      <c r="CC139" s="270">
        <f t="shared" si="21"/>
        <v>20462273.79999999</v>
      </c>
      <c r="CD139" s="148"/>
      <c r="CE139" s="148"/>
      <c r="CF139" s="148"/>
      <c r="CG139" s="148"/>
      <c r="CH139" s="148"/>
      <c r="CI139" s="148"/>
    </row>
    <row r="140" spans="1:87" s="149" customFormat="1">
      <c r="A140" s="201" t="s">
        <v>1804</v>
      </c>
      <c r="B140" s="264" t="s">
        <v>24</v>
      </c>
      <c r="C140" s="265" t="s">
        <v>25</v>
      </c>
      <c r="D140" s="266">
        <v>45110</v>
      </c>
      <c r="E140" s="265" t="s">
        <v>25</v>
      </c>
      <c r="F140" s="267" t="s">
        <v>663</v>
      </c>
      <c r="G140" s="268" t="s">
        <v>638</v>
      </c>
      <c r="H140" s="269">
        <v>0</v>
      </c>
      <c r="I140" s="269">
        <v>0</v>
      </c>
      <c r="J140" s="269">
        <v>0</v>
      </c>
      <c r="K140" s="269">
        <v>0</v>
      </c>
      <c r="L140" s="269">
        <v>0</v>
      </c>
      <c r="M140" s="269">
        <v>0</v>
      </c>
      <c r="N140" s="269">
        <v>0</v>
      </c>
      <c r="O140" s="269">
        <v>0</v>
      </c>
      <c r="P140" s="269">
        <v>0</v>
      </c>
      <c r="Q140" s="269">
        <v>0</v>
      </c>
      <c r="R140" s="269">
        <v>0</v>
      </c>
      <c r="S140" s="269">
        <v>0</v>
      </c>
      <c r="T140" s="269">
        <v>0</v>
      </c>
      <c r="U140" s="269">
        <v>0</v>
      </c>
      <c r="V140" s="269">
        <v>0</v>
      </c>
      <c r="W140" s="269">
        <v>0</v>
      </c>
      <c r="X140" s="269">
        <v>0</v>
      </c>
      <c r="Y140" s="269">
        <v>0</v>
      </c>
      <c r="Z140" s="269">
        <v>0</v>
      </c>
      <c r="AA140" s="269">
        <v>0</v>
      </c>
      <c r="AB140" s="269">
        <v>0</v>
      </c>
      <c r="AC140" s="269">
        <v>0</v>
      </c>
      <c r="AD140" s="269">
        <v>0</v>
      </c>
      <c r="AE140" s="269">
        <v>0</v>
      </c>
      <c r="AF140" s="269">
        <v>0</v>
      </c>
      <c r="AG140" s="269">
        <v>0</v>
      </c>
      <c r="AH140" s="269">
        <v>0</v>
      </c>
      <c r="AI140" s="269">
        <v>0</v>
      </c>
      <c r="AJ140" s="269">
        <v>0</v>
      </c>
      <c r="AK140" s="269">
        <v>0</v>
      </c>
      <c r="AL140" s="269">
        <v>0</v>
      </c>
      <c r="AM140" s="269">
        <v>0</v>
      </c>
      <c r="AN140" s="269">
        <v>0</v>
      </c>
      <c r="AO140" s="269">
        <v>0</v>
      </c>
      <c r="AP140" s="269">
        <v>0</v>
      </c>
      <c r="AQ140" s="269">
        <v>0</v>
      </c>
      <c r="AR140" s="269">
        <v>0</v>
      </c>
      <c r="AS140" s="269">
        <v>0</v>
      </c>
      <c r="AT140" s="269">
        <v>0</v>
      </c>
      <c r="AU140" s="269">
        <v>0</v>
      </c>
      <c r="AV140" s="269">
        <v>0</v>
      </c>
      <c r="AW140" s="269">
        <v>0</v>
      </c>
      <c r="AX140" s="269">
        <v>0</v>
      </c>
      <c r="AY140" s="269">
        <v>0</v>
      </c>
      <c r="AZ140" s="269">
        <v>0</v>
      </c>
      <c r="BA140" s="269">
        <v>0</v>
      </c>
      <c r="BB140" s="269">
        <v>0</v>
      </c>
      <c r="BC140" s="269">
        <v>0</v>
      </c>
      <c r="BD140" s="269">
        <v>0</v>
      </c>
      <c r="BE140" s="269">
        <v>0</v>
      </c>
      <c r="BF140" s="269">
        <v>0</v>
      </c>
      <c r="BG140" s="269">
        <v>0</v>
      </c>
      <c r="BH140" s="269">
        <v>0</v>
      </c>
      <c r="BI140" s="269">
        <v>0</v>
      </c>
      <c r="BJ140" s="269">
        <v>0</v>
      </c>
      <c r="BK140" s="269">
        <v>0</v>
      </c>
      <c r="BL140" s="269">
        <v>0</v>
      </c>
      <c r="BM140" s="269">
        <v>0</v>
      </c>
      <c r="BN140" s="269">
        <v>0</v>
      </c>
      <c r="BO140" s="269">
        <v>0</v>
      </c>
      <c r="BP140" s="269">
        <v>0</v>
      </c>
      <c r="BQ140" s="269">
        <v>0</v>
      </c>
      <c r="BR140" s="269">
        <v>0</v>
      </c>
      <c r="BS140" s="269">
        <v>0</v>
      </c>
      <c r="BT140" s="269">
        <v>0</v>
      </c>
      <c r="BU140" s="269">
        <v>0</v>
      </c>
      <c r="BV140" s="269">
        <v>0</v>
      </c>
      <c r="BW140" s="269">
        <v>0</v>
      </c>
      <c r="BX140" s="269">
        <v>0</v>
      </c>
      <c r="BY140" s="269">
        <v>0</v>
      </c>
      <c r="BZ140" s="269">
        <v>0</v>
      </c>
      <c r="CA140" s="269">
        <v>0</v>
      </c>
      <c r="CB140" s="269">
        <v>0</v>
      </c>
      <c r="CC140" s="270">
        <f t="shared" si="21"/>
        <v>0</v>
      </c>
      <c r="CD140" s="148"/>
      <c r="CE140" s="148"/>
      <c r="CF140" s="148"/>
      <c r="CG140" s="148"/>
      <c r="CH140" s="148"/>
      <c r="CI140" s="148"/>
    </row>
    <row r="141" spans="1:87" s="149" customFormat="1">
      <c r="A141" s="201" t="s">
        <v>1804</v>
      </c>
      <c r="B141" s="264" t="s">
        <v>24</v>
      </c>
      <c r="C141" s="265" t="s">
        <v>25</v>
      </c>
      <c r="D141" s="266">
        <v>45110</v>
      </c>
      <c r="E141" s="265" t="s">
        <v>25</v>
      </c>
      <c r="F141" s="267" t="s">
        <v>664</v>
      </c>
      <c r="G141" s="268" t="s">
        <v>640</v>
      </c>
      <c r="H141" s="269">
        <v>0</v>
      </c>
      <c r="I141" s="269">
        <v>0</v>
      </c>
      <c r="J141" s="269">
        <v>0</v>
      </c>
      <c r="K141" s="269">
        <v>0</v>
      </c>
      <c r="L141" s="269">
        <v>0</v>
      </c>
      <c r="M141" s="269">
        <v>0</v>
      </c>
      <c r="N141" s="269">
        <v>688500</v>
      </c>
      <c r="O141" s="269">
        <v>7550</v>
      </c>
      <c r="P141" s="269">
        <v>0</v>
      </c>
      <c r="Q141" s="269">
        <v>16292</v>
      </c>
      <c r="R141" s="269">
        <v>0</v>
      </c>
      <c r="S141" s="269">
        <v>30900</v>
      </c>
      <c r="T141" s="269">
        <v>80750</v>
      </c>
      <c r="U141" s="269">
        <v>0</v>
      </c>
      <c r="V141" s="269">
        <v>1700</v>
      </c>
      <c r="W141" s="269">
        <v>0</v>
      </c>
      <c r="X141" s="269">
        <v>0</v>
      </c>
      <c r="Y141" s="269">
        <v>0</v>
      </c>
      <c r="Z141" s="269">
        <v>405000</v>
      </c>
      <c r="AA141" s="269">
        <v>42500</v>
      </c>
      <c r="AB141" s="269">
        <v>0</v>
      </c>
      <c r="AC141" s="269">
        <v>0</v>
      </c>
      <c r="AD141" s="269">
        <v>0</v>
      </c>
      <c r="AE141" s="269">
        <v>0</v>
      </c>
      <c r="AF141" s="269">
        <v>0</v>
      </c>
      <c r="AG141" s="269">
        <v>0</v>
      </c>
      <c r="AH141" s="269">
        <v>0</v>
      </c>
      <c r="AI141" s="269">
        <v>51488.800000000003</v>
      </c>
      <c r="AJ141" s="269">
        <v>0</v>
      </c>
      <c r="AK141" s="269">
        <v>0</v>
      </c>
      <c r="AL141" s="269">
        <v>0</v>
      </c>
      <c r="AM141" s="269">
        <v>0</v>
      </c>
      <c r="AN141" s="269">
        <v>0</v>
      </c>
      <c r="AO141" s="269">
        <v>0</v>
      </c>
      <c r="AP141" s="269">
        <v>0</v>
      </c>
      <c r="AQ141" s="269">
        <v>0</v>
      </c>
      <c r="AR141" s="269">
        <v>0</v>
      </c>
      <c r="AS141" s="269">
        <v>0</v>
      </c>
      <c r="AT141" s="269">
        <v>0</v>
      </c>
      <c r="AU141" s="269">
        <v>0</v>
      </c>
      <c r="AV141" s="269">
        <v>1770</v>
      </c>
      <c r="AW141" s="269">
        <v>0</v>
      </c>
      <c r="AX141" s="269">
        <v>0</v>
      </c>
      <c r="AY141" s="269">
        <v>0</v>
      </c>
      <c r="AZ141" s="269">
        <v>0</v>
      </c>
      <c r="BA141" s="269">
        <v>0</v>
      </c>
      <c r="BB141" s="269">
        <v>0</v>
      </c>
      <c r="BC141" s="269">
        <v>0</v>
      </c>
      <c r="BD141" s="269">
        <v>1500</v>
      </c>
      <c r="BE141" s="269">
        <v>0</v>
      </c>
      <c r="BF141" s="269">
        <v>0</v>
      </c>
      <c r="BG141" s="269">
        <v>0</v>
      </c>
      <c r="BH141" s="269">
        <v>0</v>
      </c>
      <c r="BI141" s="269">
        <v>0</v>
      </c>
      <c r="BJ141" s="269">
        <v>0</v>
      </c>
      <c r="BK141" s="269">
        <v>0</v>
      </c>
      <c r="BL141" s="269">
        <v>0</v>
      </c>
      <c r="BM141" s="269">
        <v>0</v>
      </c>
      <c r="BN141" s="269">
        <v>0</v>
      </c>
      <c r="BO141" s="269">
        <v>0</v>
      </c>
      <c r="BP141" s="269">
        <v>0</v>
      </c>
      <c r="BQ141" s="269">
        <v>0</v>
      </c>
      <c r="BR141" s="269">
        <v>0</v>
      </c>
      <c r="BS141" s="269">
        <v>0</v>
      </c>
      <c r="BT141" s="269">
        <v>0</v>
      </c>
      <c r="BU141" s="269">
        <v>7990</v>
      </c>
      <c r="BV141" s="269">
        <v>0</v>
      </c>
      <c r="BW141" s="269">
        <v>0</v>
      </c>
      <c r="BX141" s="269">
        <v>3800</v>
      </c>
      <c r="BY141" s="269">
        <v>100000</v>
      </c>
      <c r="BZ141" s="269">
        <v>0</v>
      </c>
      <c r="CA141" s="269">
        <v>0</v>
      </c>
      <c r="CB141" s="269">
        <v>0</v>
      </c>
      <c r="CC141" s="270">
        <f t="shared" si="21"/>
        <v>1439740.8</v>
      </c>
      <c r="CD141" s="148"/>
      <c r="CE141" s="148"/>
      <c r="CF141" s="148"/>
      <c r="CG141" s="148"/>
      <c r="CH141" s="148"/>
      <c r="CI141" s="148"/>
    </row>
    <row r="142" spans="1:87" s="149" customFormat="1">
      <c r="A142" s="201" t="s">
        <v>1804</v>
      </c>
      <c r="B142" s="264" t="s">
        <v>24</v>
      </c>
      <c r="C142" s="265" t="s">
        <v>25</v>
      </c>
      <c r="D142" s="266"/>
      <c r="E142" s="265"/>
      <c r="F142" s="267" t="s">
        <v>665</v>
      </c>
      <c r="G142" s="268" t="s">
        <v>666</v>
      </c>
      <c r="H142" s="269">
        <v>0</v>
      </c>
      <c r="I142" s="269">
        <v>0</v>
      </c>
      <c r="J142" s="269">
        <v>0</v>
      </c>
      <c r="K142" s="269">
        <v>0</v>
      </c>
      <c r="L142" s="269">
        <v>0</v>
      </c>
      <c r="M142" s="269">
        <v>0</v>
      </c>
      <c r="N142" s="269">
        <v>0</v>
      </c>
      <c r="O142" s="269">
        <v>0</v>
      </c>
      <c r="P142" s="269">
        <v>0</v>
      </c>
      <c r="Q142" s="269">
        <v>0</v>
      </c>
      <c r="R142" s="269">
        <v>0</v>
      </c>
      <c r="S142" s="269">
        <v>0</v>
      </c>
      <c r="T142" s="269">
        <v>0</v>
      </c>
      <c r="U142" s="269">
        <v>0</v>
      </c>
      <c r="V142" s="269">
        <v>0</v>
      </c>
      <c r="W142" s="269">
        <v>0</v>
      </c>
      <c r="X142" s="269">
        <v>0</v>
      </c>
      <c r="Y142" s="269">
        <v>0</v>
      </c>
      <c r="Z142" s="269">
        <v>1500</v>
      </c>
      <c r="AA142" s="269">
        <v>0</v>
      </c>
      <c r="AB142" s="269">
        <v>0</v>
      </c>
      <c r="AC142" s="269">
        <v>0</v>
      </c>
      <c r="AD142" s="269">
        <v>0</v>
      </c>
      <c r="AE142" s="269">
        <v>0</v>
      </c>
      <c r="AF142" s="269">
        <v>2112</v>
      </c>
      <c r="AG142" s="269">
        <v>0</v>
      </c>
      <c r="AH142" s="269">
        <v>0</v>
      </c>
      <c r="AI142" s="269">
        <v>0</v>
      </c>
      <c r="AJ142" s="269">
        <v>0</v>
      </c>
      <c r="AK142" s="269">
        <v>0</v>
      </c>
      <c r="AL142" s="269">
        <v>0</v>
      </c>
      <c r="AM142" s="269">
        <v>0</v>
      </c>
      <c r="AN142" s="269">
        <v>0</v>
      </c>
      <c r="AO142" s="269">
        <v>0</v>
      </c>
      <c r="AP142" s="269">
        <v>0</v>
      </c>
      <c r="AQ142" s="269">
        <v>0</v>
      </c>
      <c r="AR142" s="269">
        <v>0</v>
      </c>
      <c r="AS142" s="269">
        <v>0</v>
      </c>
      <c r="AT142" s="269">
        <v>0</v>
      </c>
      <c r="AU142" s="269">
        <v>0</v>
      </c>
      <c r="AV142" s="269">
        <v>0</v>
      </c>
      <c r="AW142" s="269">
        <v>0</v>
      </c>
      <c r="AX142" s="269">
        <v>1345</v>
      </c>
      <c r="AY142" s="269">
        <v>0</v>
      </c>
      <c r="AZ142" s="269">
        <v>0</v>
      </c>
      <c r="BA142" s="269">
        <v>0</v>
      </c>
      <c r="BB142" s="269">
        <v>0</v>
      </c>
      <c r="BC142" s="269">
        <v>0</v>
      </c>
      <c r="BD142" s="269">
        <v>0</v>
      </c>
      <c r="BE142" s="269">
        <v>0</v>
      </c>
      <c r="BF142" s="269">
        <v>0</v>
      </c>
      <c r="BG142" s="269">
        <v>0</v>
      </c>
      <c r="BH142" s="269">
        <v>0</v>
      </c>
      <c r="BI142" s="269">
        <v>0</v>
      </c>
      <c r="BJ142" s="269">
        <v>0</v>
      </c>
      <c r="BK142" s="269">
        <v>0</v>
      </c>
      <c r="BL142" s="269">
        <v>0</v>
      </c>
      <c r="BM142" s="269">
        <v>0</v>
      </c>
      <c r="BN142" s="269">
        <v>0</v>
      </c>
      <c r="BO142" s="269">
        <v>0</v>
      </c>
      <c r="BP142" s="269">
        <v>0</v>
      </c>
      <c r="BQ142" s="269">
        <v>0</v>
      </c>
      <c r="BR142" s="269">
        <v>0</v>
      </c>
      <c r="BS142" s="269">
        <v>0</v>
      </c>
      <c r="BT142" s="269">
        <v>0</v>
      </c>
      <c r="BU142" s="269">
        <v>0</v>
      </c>
      <c r="BV142" s="269">
        <v>0</v>
      </c>
      <c r="BW142" s="269">
        <v>0</v>
      </c>
      <c r="BX142" s="269">
        <v>0</v>
      </c>
      <c r="BY142" s="269">
        <v>0</v>
      </c>
      <c r="BZ142" s="269">
        <v>0</v>
      </c>
      <c r="CA142" s="269">
        <v>0</v>
      </c>
      <c r="CB142" s="269">
        <v>0</v>
      </c>
      <c r="CC142" s="270">
        <f t="shared" si="21"/>
        <v>4957</v>
      </c>
      <c r="CD142" s="148"/>
      <c r="CE142" s="148"/>
      <c r="CF142" s="148"/>
      <c r="CG142" s="148"/>
      <c r="CH142" s="148"/>
      <c r="CI142" s="148"/>
    </row>
    <row r="143" spans="1:87" s="149" customFormat="1">
      <c r="A143" s="201" t="s">
        <v>1804</v>
      </c>
      <c r="B143" s="264" t="s">
        <v>24</v>
      </c>
      <c r="C143" s="265" t="s">
        <v>25</v>
      </c>
      <c r="D143" s="266">
        <v>45110</v>
      </c>
      <c r="E143" s="265" t="s">
        <v>25</v>
      </c>
      <c r="F143" s="267" t="s">
        <v>667</v>
      </c>
      <c r="G143" s="268" t="s">
        <v>668</v>
      </c>
      <c r="H143" s="269">
        <v>33465017.670000002</v>
      </c>
      <c r="I143" s="269">
        <v>1223000</v>
      </c>
      <c r="J143" s="269">
        <v>0</v>
      </c>
      <c r="K143" s="269">
        <v>0</v>
      </c>
      <c r="L143" s="269">
        <v>0</v>
      </c>
      <c r="M143" s="269">
        <v>0</v>
      </c>
      <c r="N143" s="269">
        <v>30153608.84</v>
      </c>
      <c r="O143" s="269">
        <v>650264</v>
      </c>
      <c r="P143" s="269">
        <v>0</v>
      </c>
      <c r="Q143" s="269">
        <v>50496.66</v>
      </c>
      <c r="R143" s="269">
        <v>0</v>
      </c>
      <c r="S143" s="269">
        <v>11806.74</v>
      </c>
      <c r="T143" s="269">
        <v>0</v>
      </c>
      <c r="U143" s="269">
        <v>0</v>
      </c>
      <c r="V143" s="269">
        <v>0</v>
      </c>
      <c r="W143" s="269">
        <v>0</v>
      </c>
      <c r="X143" s="269">
        <v>3168619.99</v>
      </c>
      <c r="Y143" s="269">
        <v>4500</v>
      </c>
      <c r="Z143" s="269">
        <v>26927402.690000001</v>
      </c>
      <c r="AA143" s="269">
        <v>0</v>
      </c>
      <c r="AB143" s="269">
        <v>0</v>
      </c>
      <c r="AC143" s="269">
        <v>3659.4</v>
      </c>
      <c r="AD143" s="269">
        <v>2119026.46</v>
      </c>
      <c r="AE143" s="269">
        <v>0</v>
      </c>
      <c r="AF143" s="269">
        <v>0</v>
      </c>
      <c r="AG143" s="269">
        <v>1931510.59</v>
      </c>
      <c r="AH143" s="269">
        <v>1529298</v>
      </c>
      <c r="AI143" s="269">
        <v>30237876</v>
      </c>
      <c r="AJ143" s="269">
        <v>0</v>
      </c>
      <c r="AK143" s="269">
        <v>0</v>
      </c>
      <c r="AL143" s="269">
        <v>0</v>
      </c>
      <c r="AM143" s="269">
        <v>944366</v>
      </c>
      <c r="AN143" s="269">
        <v>4000</v>
      </c>
      <c r="AO143" s="269">
        <v>0</v>
      </c>
      <c r="AP143" s="269">
        <v>15384.54</v>
      </c>
      <c r="AQ143" s="269">
        <v>14381.22</v>
      </c>
      <c r="AR143" s="269">
        <v>0</v>
      </c>
      <c r="AS143" s="269">
        <v>0</v>
      </c>
      <c r="AT143" s="269">
        <v>0</v>
      </c>
      <c r="AU143" s="269">
        <v>12750199.93</v>
      </c>
      <c r="AV143" s="269">
        <v>7500</v>
      </c>
      <c r="AW143" s="269">
        <v>0</v>
      </c>
      <c r="AX143" s="269">
        <v>0</v>
      </c>
      <c r="AY143" s="269">
        <v>0</v>
      </c>
      <c r="AZ143" s="269">
        <v>0</v>
      </c>
      <c r="BA143" s="269">
        <v>0</v>
      </c>
      <c r="BB143" s="269">
        <v>22039494.579999998</v>
      </c>
      <c r="BC143" s="269">
        <v>2579317</v>
      </c>
      <c r="BD143" s="269">
        <v>151564</v>
      </c>
      <c r="BE143" s="269">
        <v>0</v>
      </c>
      <c r="BF143" s="269">
        <v>923609</v>
      </c>
      <c r="BG143" s="269">
        <v>0</v>
      </c>
      <c r="BH143" s="269">
        <v>0</v>
      </c>
      <c r="BI143" s="269">
        <v>0</v>
      </c>
      <c r="BJ143" s="269">
        <v>0</v>
      </c>
      <c r="BK143" s="269">
        <v>0</v>
      </c>
      <c r="BL143" s="269">
        <v>0</v>
      </c>
      <c r="BM143" s="269">
        <v>23775402.629999999</v>
      </c>
      <c r="BN143" s="269">
        <v>64171.8</v>
      </c>
      <c r="BO143" s="269">
        <v>11715</v>
      </c>
      <c r="BP143" s="269">
        <v>0</v>
      </c>
      <c r="BQ143" s="269">
        <v>19830</v>
      </c>
      <c r="BR143" s="269">
        <v>0</v>
      </c>
      <c r="BS143" s="269">
        <v>1371312.47</v>
      </c>
      <c r="BT143" s="269">
        <v>18317483.68</v>
      </c>
      <c r="BU143" s="269">
        <v>0</v>
      </c>
      <c r="BV143" s="269">
        <v>0</v>
      </c>
      <c r="BW143" s="269">
        <v>0</v>
      </c>
      <c r="BX143" s="269">
        <v>0</v>
      </c>
      <c r="BY143" s="269">
        <v>0</v>
      </c>
      <c r="BZ143" s="269">
        <v>0</v>
      </c>
      <c r="CA143" s="269">
        <v>0</v>
      </c>
      <c r="CB143" s="269">
        <v>0</v>
      </c>
      <c r="CC143" s="270">
        <f t="shared" si="21"/>
        <v>214465818.89000002</v>
      </c>
      <c r="CD143" s="148"/>
      <c r="CE143" s="148"/>
      <c r="CF143" s="148"/>
      <c r="CG143" s="148"/>
      <c r="CH143" s="148"/>
      <c r="CI143" s="148"/>
    </row>
    <row r="144" spans="1:87" s="149" customFormat="1">
      <c r="A144" s="201" t="s">
        <v>1804</v>
      </c>
      <c r="B144" s="264" t="s">
        <v>24</v>
      </c>
      <c r="C144" s="265" t="s">
        <v>25</v>
      </c>
      <c r="D144" s="266">
        <v>45110</v>
      </c>
      <c r="E144" s="265" t="s">
        <v>25</v>
      </c>
      <c r="F144" s="267" t="s">
        <v>669</v>
      </c>
      <c r="G144" s="268" t="s">
        <v>670</v>
      </c>
      <c r="H144" s="269">
        <v>480000</v>
      </c>
      <c r="I144" s="269">
        <v>0</v>
      </c>
      <c r="J144" s="269">
        <v>0</v>
      </c>
      <c r="K144" s="269">
        <v>0</v>
      </c>
      <c r="L144" s="269">
        <v>0</v>
      </c>
      <c r="M144" s="269">
        <v>0</v>
      </c>
      <c r="N144" s="269">
        <v>17344000</v>
      </c>
      <c r="O144" s="269">
        <v>0</v>
      </c>
      <c r="P144" s="269">
        <v>0</v>
      </c>
      <c r="Q144" s="269">
        <v>1516658</v>
      </c>
      <c r="R144" s="269">
        <v>0</v>
      </c>
      <c r="S144" s="269">
        <v>0</v>
      </c>
      <c r="T144" s="269">
        <v>0</v>
      </c>
      <c r="U144" s="269">
        <v>0</v>
      </c>
      <c r="V144" s="269">
        <v>0</v>
      </c>
      <c r="W144" s="269">
        <v>0</v>
      </c>
      <c r="X144" s="269">
        <v>0</v>
      </c>
      <c r="Y144" s="269">
        <v>0</v>
      </c>
      <c r="Z144" s="269">
        <v>145000</v>
      </c>
      <c r="AA144" s="269">
        <v>0</v>
      </c>
      <c r="AB144" s="269">
        <v>0</v>
      </c>
      <c r="AC144" s="269">
        <v>0</v>
      </c>
      <c r="AD144" s="269">
        <v>0</v>
      </c>
      <c r="AE144" s="269">
        <v>0</v>
      </c>
      <c r="AF144" s="269">
        <v>0</v>
      </c>
      <c r="AG144" s="269">
        <v>0</v>
      </c>
      <c r="AH144" s="269">
        <v>0</v>
      </c>
      <c r="AI144" s="269">
        <v>15729000</v>
      </c>
      <c r="AJ144" s="269">
        <v>0</v>
      </c>
      <c r="AK144" s="269">
        <v>0</v>
      </c>
      <c r="AL144" s="269">
        <v>0</v>
      </c>
      <c r="AM144" s="269">
        <v>0</v>
      </c>
      <c r="AN144" s="269">
        <v>0</v>
      </c>
      <c r="AO144" s="269">
        <v>0</v>
      </c>
      <c r="AP144" s="269">
        <v>0</v>
      </c>
      <c r="AQ144" s="269">
        <v>0</v>
      </c>
      <c r="AR144" s="269">
        <v>0</v>
      </c>
      <c r="AS144" s="269">
        <v>0</v>
      </c>
      <c r="AT144" s="269">
        <v>0</v>
      </c>
      <c r="AU144" s="269">
        <v>145151</v>
      </c>
      <c r="AV144" s="269">
        <v>0</v>
      </c>
      <c r="AW144" s="269">
        <v>0</v>
      </c>
      <c r="AX144" s="269">
        <v>0</v>
      </c>
      <c r="AY144" s="269">
        <v>0</v>
      </c>
      <c r="AZ144" s="269">
        <v>0</v>
      </c>
      <c r="BA144" s="269">
        <v>0</v>
      </c>
      <c r="BB144" s="269">
        <v>13228000</v>
      </c>
      <c r="BC144" s="269">
        <v>0</v>
      </c>
      <c r="BD144" s="269">
        <v>0</v>
      </c>
      <c r="BE144" s="269">
        <v>0</v>
      </c>
      <c r="BF144" s="269">
        <v>0</v>
      </c>
      <c r="BG144" s="269">
        <v>0</v>
      </c>
      <c r="BH144" s="269">
        <v>0</v>
      </c>
      <c r="BI144" s="269">
        <v>0</v>
      </c>
      <c r="BJ144" s="269">
        <v>0</v>
      </c>
      <c r="BK144" s="269">
        <v>0</v>
      </c>
      <c r="BL144" s="269">
        <v>0</v>
      </c>
      <c r="BM144" s="269">
        <v>6767336</v>
      </c>
      <c r="BN144" s="269">
        <v>0</v>
      </c>
      <c r="BO144" s="269">
        <v>0</v>
      </c>
      <c r="BP144" s="269">
        <v>0</v>
      </c>
      <c r="BQ144" s="269">
        <v>0</v>
      </c>
      <c r="BR144" s="269">
        <v>0</v>
      </c>
      <c r="BS144" s="269">
        <v>0</v>
      </c>
      <c r="BT144" s="269">
        <v>145000</v>
      </c>
      <c r="BU144" s="269">
        <v>0</v>
      </c>
      <c r="BV144" s="269">
        <v>0</v>
      </c>
      <c r="BW144" s="269">
        <v>0</v>
      </c>
      <c r="BX144" s="269">
        <v>0</v>
      </c>
      <c r="BY144" s="269">
        <v>0</v>
      </c>
      <c r="BZ144" s="269">
        <v>0</v>
      </c>
      <c r="CA144" s="269">
        <v>0</v>
      </c>
      <c r="CB144" s="269">
        <v>0</v>
      </c>
      <c r="CC144" s="270">
        <f t="shared" si="21"/>
        <v>55500145</v>
      </c>
      <c r="CD144" s="148"/>
      <c r="CE144" s="148"/>
      <c r="CF144" s="148"/>
      <c r="CG144" s="148"/>
      <c r="CH144" s="148"/>
      <c r="CI144" s="148"/>
    </row>
    <row r="145" spans="1:87" s="149" customFormat="1">
      <c r="A145" s="201" t="s">
        <v>1804</v>
      </c>
      <c r="B145" s="264" t="s">
        <v>24</v>
      </c>
      <c r="C145" s="265" t="s">
        <v>25</v>
      </c>
      <c r="D145" s="266">
        <v>45110</v>
      </c>
      <c r="E145" s="265" t="s">
        <v>25</v>
      </c>
      <c r="F145" s="267" t="s">
        <v>671</v>
      </c>
      <c r="G145" s="268" t="s">
        <v>672</v>
      </c>
      <c r="H145" s="269">
        <v>124040.43</v>
      </c>
      <c r="I145" s="269">
        <v>5800</v>
      </c>
      <c r="J145" s="269">
        <v>0</v>
      </c>
      <c r="K145" s="269">
        <v>0</v>
      </c>
      <c r="L145" s="269">
        <v>0</v>
      </c>
      <c r="M145" s="269">
        <v>0</v>
      </c>
      <c r="N145" s="269">
        <v>0</v>
      </c>
      <c r="O145" s="269">
        <v>0</v>
      </c>
      <c r="P145" s="269">
        <v>0</v>
      </c>
      <c r="Q145" s="269">
        <v>0</v>
      </c>
      <c r="R145" s="269">
        <v>0</v>
      </c>
      <c r="S145" s="269">
        <v>0</v>
      </c>
      <c r="T145" s="269">
        <v>0</v>
      </c>
      <c r="U145" s="269">
        <v>0</v>
      </c>
      <c r="V145" s="269">
        <v>0</v>
      </c>
      <c r="W145" s="269">
        <v>0</v>
      </c>
      <c r="X145" s="269">
        <v>0</v>
      </c>
      <c r="Y145" s="269">
        <v>0</v>
      </c>
      <c r="Z145" s="269">
        <v>0</v>
      </c>
      <c r="AA145" s="269">
        <v>0</v>
      </c>
      <c r="AB145" s="269">
        <v>0</v>
      </c>
      <c r="AC145" s="269">
        <v>0</v>
      </c>
      <c r="AD145" s="269">
        <v>0</v>
      </c>
      <c r="AE145" s="269">
        <v>0</v>
      </c>
      <c r="AF145" s="269">
        <v>0</v>
      </c>
      <c r="AG145" s="269">
        <v>0</v>
      </c>
      <c r="AH145" s="269">
        <v>0</v>
      </c>
      <c r="AI145" s="269">
        <v>0</v>
      </c>
      <c r="AJ145" s="269">
        <v>0</v>
      </c>
      <c r="AK145" s="269">
        <v>0</v>
      </c>
      <c r="AL145" s="269">
        <v>0</v>
      </c>
      <c r="AM145" s="269">
        <v>0</v>
      </c>
      <c r="AN145" s="269">
        <v>0</v>
      </c>
      <c r="AO145" s="269">
        <v>0</v>
      </c>
      <c r="AP145" s="269">
        <v>0</v>
      </c>
      <c r="AQ145" s="269">
        <v>0</v>
      </c>
      <c r="AR145" s="269">
        <v>0</v>
      </c>
      <c r="AS145" s="269">
        <v>0</v>
      </c>
      <c r="AT145" s="269">
        <v>0</v>
      </c>
      <c r="AU145" s="269">
        <v>0</v>
      </c>
      <c r="AV145" s="269">
        <v>0</v>
      </c>
      <c r="AW145" s="269">
        <v>0</v>
      </c>
      <c r="AX145" s="269">
        <v>0</v>
      </c>
      <c r="AY145" s="269">
        <v>0</v>
      </c>
      <c r="AZ145" s="269">
        <v>0</v>
      </c>
      <c r="BA145" s="269">
        <v>0</v>
      </c>
      <c r="BB145" s="269">
        <v>0</v>
      </c>
      <c r="BC145" s="269">
        <v>0</v>
      </c>
      <c r="BD145" s="269">
        <v>0</v>
      </c>
      <c r="BE145" s="269">
        <v>0</v>
      </c>
      <c r="BF145" s="269">
        <v>0</v>
      </c>
      <c r="BG145" s="269">
        <v>0</v>
      </c>
      <c r="BH145" s="269">
        <v>0</v>
      </c>
      <c r="BI145" s="269">
        <v>0</v>
      </c>
      <c r="BJ145" s="269">
        <v>0</v>
      </c>
      <c r="BK145" s="269">
        <v>0</v>
      </c>
      <c r="BL145" s="269">
        <v>0</v>
      </c>
      <c r="BM145" s="269">
        <v>0</v>
      </c>
      <c r="BN145" s="269">
        <v>0</v>
      </c>
      <c r="BO145" s="269">
        <v>0</v>
      </c>
      <c r="BP145" s="269">
        <v>0</v>
      </c>
      <c r="BQ145" s="269">
        <v>0</v>
      </c>
      <c r="BR145" s="269">
        <v>0</v>
      </c>
      <c r="BS145" s="269">
        <v>0</v>
      </c>
      <c r="BT145" s="269">
        <v>0</v>
      </c>
      <c r="BU145" s="269">
        <v>0</v>
      </c>
      <c r="BV145" s="269">
        <v>0</v>
      </c>
      <c r="BW145" s="269">
        <v>0</v>
      </c>
      <c r="BX145" s="269">
        <v>0</v>
      </c>
      <c r="BY145" s="269">
        <v>0</v>
      </c>
      <c r="BZ145" s="269">
        <v>0</v>
      </c>
      <c r="CA145" s="269">
        <v>0</v>
      </c>
      <c r="CB145" s="269">
        <v>0</v>
      </c>
      <c r="CC145" s="270">
        <f t="shared" si="21"/>
        <v>129840.43</v>
      </c>
      <c r="CD145" s="148"/>
      <c r="CE145" s="148"/>
      <c r="CF145" s="148"/>
      <c r="CG145" s="148"/>
      <c r="CH145" s="148"/>
      <c r="CI145" s="148"/>
    </row>
    <row r="146" spans="1:87" s="149" customFormat="1">
      <c r="A146" s="201" t="s">
        <v>1804</v>
      </c>
      <c r="B146" s="264" t="s">
        <v>24</v>
      </c>
      <c r="C146" s="265" t="s">
        <v>25</v>
      </c>
      <c r="D146" s="266">
        <v>45110</v>
      </c>
      <c r="E146" s="265" t="s">
        <v>25</v>
      </c>
      <c r="F146" s="267" t="s">
        <v>673</v>
      </c>
      <c r="G146" s="268" t="s">
        <v>674</v>
      </c>
      <c r="H146" s="269">
        <v>13292501.789999999</v>
      </c>
      <c r="I146" s="269">
        <v>2259764.27</v>
      </c>
      <c r="J146" s="269">
        <v>2944214.7</v>
      </c>
      <c r="K146" s="269">
        <v>1883481.5</v>
      </c>
      <c r="L146" s="269">
        <v>1128578.02</v>
      </c>
      <c r="M146" s="269">
        <v>396871.42</v>
      </c>
      <c r="N146" s="269">
        <v>26375005.809999999</v>
      </c>
      <c r="O146" s="269">
        <v>1756706.4</v>
      </c>
      <c r="P146" s="269">
        <v>902438.9</v>
      </c>
      <c r="Q146" s="269">
        <v>4419032.67</v>
      </c>
      <c r="R146" s="269">
        <v>704020.44</v>
      </c>
      <c r="S146" s="269">
        <v>2334127.1</v>
      </c>
      <c r="T146" s="269">
        <v>4276790.8899999997</v>
      </c>
      <c r="U146" s="269">
        <v>2749678.24</v>
      </c>
      <c r="V146" s="269">
        <v>493855.14</v>
      </c>
      <c r="W146" s="269">
        <v>821994.78</v>
      </c>
      <c r="X146" s="269">
        <v>1367404.46</v>
      </c>
      <c r="Y146" s="269">
        <v>390486.3</v>
      </c>
      <c r="Z146" s="269">
        <v>16778476.77</v>
      </c>
      <c r="AA146" s="269">
        <v>3551253.85</v>
      </c>
      <c r="AB146" s="269">
        <v>1692028.9</v>
      </c>
      <c r="AC146" s="269">
        <v>3340583.52</v>
      </c>
      <c r="AD146" s="269">
        <v>875343.14</v>
      </c>
      <c r="AE146" s="269">
        <v>1680610.5</v>
      </c>
      <c r="AF146" s="269">
        <v>1010800.55</v>
      </c>
      <c r="AG146" s="269">
        <v>625956.09</v>
      </c>
      <c r="AH146" s="269">
        <v>36520.75</v>
      </c>
      <c r="AI146" s="269">
        <v>18555390.140000001</v>
      </c>
      <c r="AJ146" s="269">
        <v>1017955.5</v>
      </c>
      <c r="AK146" s="269">
        <v>691830.51</v>
      </c>
      <c r="AL146" s="269">
        <v>656892.39</v>
      </c>
      <c r="AM146" s="269">
        <v>638371.07999999996</v>
      </c>
      <c r="AN146" s="269">
        <v>783223.19</v>
      </c>
      <c r="AO146" s="269">
        <v>691109.1</v>
      </c>
      <c r="AP146" s="269">
        <v>766406.45</v>
      </c>
      <c r="AQ146" s="269">
        <v>1232542.6000000001</v>
      </c>
      <c r="AR146" s="269">
        <v>657666.63</v>
      </c>
      <c r="AS146" s="269">
        <v>844455</v>
      </c>
      <c r="AT146" s="269">
        <v>512430.87</v>
      </c>
      <c r="AU146" s="269">
        <v>6554189.8399999999</v>
      </c>
      <c r="AV146" s="269">
        <v>656293.69999999995</v>
      </c>
      <c r="AW146" s="269">
        <v>647022.4</v>
      </c>
      <c r="AX146" s="269">
        <v>623713.24</v>
      </c>
      <c r="AY146" s="269">
        <v>551908.23</v>
      </c>
      <c r="AZ146" s="269">
        <v>223437.4</v>
      </c>
      <c r="BA146" s="269">
        <v>549360.94999999995</v>
      </c>
      <c r="BB146" s="269">
        <v>12261211.720000001</v>
      </c>
      <c r="BC146" s="269">
        <v>931346.48</v>
      </c>
      <c r="BD146" s="269">
        <v>786927</v>
      </c>
      <c r="BE146" s="269">
        <v>0</v>
      </c>
      <c r="BF146" s="269">
        <v>1453716.7</v>
      </c>
      <c r="BG146" s="269">
        <v>122214.39999999999</v>
      </c>
      <c r="BH146" s="269">
        <v>0</v>
      </c>
      <c r="BI146" s="269">
        <v>1733705.63</v>
      </c>
      <c r="BJ146" s="269">
        <v>932710.1</v>
      </c>
      <c r="BK146" s="269">
        <v>0</v>
      </c>
      <c r="BL146" s="269">
        <v>241760.55</v>
      </c>
      <c r="BM146" s="269">
        <v>79096547.680000007</v>
      </c>
      <c r="BN146" s="269">
        <v>2870874.12</v>
      </c>
      <c r="BO146" s="269">
        <v>1114267.79</v>
      </c>
      <c r="BP146" s="269">
        <v>780234.42</v>
      </c>
      <c r="BQ146" s="269">
        <v>1055871.43</v>
      </c>
      <c r="BR146" s="269">
        <v>1420975.8</v>
      </c>
      <c r="BS146" s="269">
        <v>0</v>
      </c>
      <c r="BT146" s="269">
        <v>6570085.2999999998</v>
      </c>
      <c r="BU146" s="269">
        <v>657615.13</v>
      </c>
      <c r="BV146" s="269">
        <v>734000.37</v>
      </c>
      <c r="BW146" s="269">
        <v>1128293.58</v>
      </c>
      <c r="BX146" s="269">
        <v>1100554.8</v>
      </c>
      <c r="BY146" s="269">
        <v>1978172.36</v>
      </c>
      <c r="BZ146" s="269">
        <v>882753.26</v>
      </c>
      <c r="CA146" s="269">
        <v>332057.62</v>
      </c>
      <c r="CB146" s="269">
        <v>331477.37</v>
      </c>
      <c r="CC146" s="270">
        <f t="shared" si="21"/>
        <v>253460099.73000002</v>
      </c>
      <c r="CD146" s="148"/>
      <c r="CE146" s="148"/>
      <c r="CF146" s="148"/>
      <c r="CG146" s="148"/>
      <c r="CH146" s="148"/>
      <c r="CI146" s="148"/>
    </row>
    <row r="147" spans="1:87" s="149" customFormat="1">
      <c r="A147" s="201" t="s">
        <v>1804</v>
      </c>
      <c r="B147" s="264" t="s">
        <v>24</v>
      </c>
      <c r="C147" s="265" t="s">
        <v>25</v>
      </c>
      <c r="D147" s="266">
        <v>45110</v>
      </c>
      <c r="E147" s="265" t="s">
        <v>25</v>
      </c>
      <c r="F147" s="267" t="s">
        <v>675</v>
      </c>
      <c r="G147" s="268" t="s">
        <v>676</v>
      </c>
      <c r="H147" s="269">
        <v>0</v>
      </c>
      <c r="I147" s="269">
        <v>0</v>
      </c>
      <c r="J147" s="269">
        <v>0</v>
      </c>
      <c r="K147" s="269">
        <v>0</v>
      </c>
      <c r="L147" s="269">
        <v>0</v>
      </c>
      <c r="M147" s="269">
        <v>0</v>
      </c>
      <c r="N147" s="269">
        <v>0</v>
      </c>
      <c r="O147" s="269">
        <v>0</v>
      </c>
      <c r="P147" s="269">
        <v>0</v>
      </c>
      <c r="Q147" s="269">
        <v>0</v>
      </c>
      <c r="R147" s="269">
        <v>0</v>
      </c>
      <c r="S147" s="269">
        <v>0</v>
      </c>
      <c r="T147" s="269">
        <v>0</v>
      </c>
      <c r="U147" s="269">
        <v>0</v>
      </c>
      <c r="V147" s="269">
        <v>0</v>
      </c>
      <c r="W147" s="269">
        <v>0</v>
      </c>
      <c r="X147" s="269">
        <v>0</v>
      </c>
      <c r="Y147" s="269">
        <v>0</v>
      </c>
      <c r="Z147" s="269">
        <v>0</v>
      </c>
      <c r="AA147" s="269">
        <v>0</v>
      </c>
      <c r="AB147" s="269">
        <v>0</v>
      </c>
      <c r="AC147" s="269">
        <v>0</v>
      </c>
      <c r="AD147" s="269">
        <v>0</v>
      </c>
      <c r="AE147" s="269">
        <v>0</v>
      </c>
      <c r="AF147" s="269">
        <v>0</v>
      </c>
      <c r="AG147" s="269">
        <v>0</v>
      </c>
      <c r="AH147" s="269">
        <v>0</v>
      </c>
      <c r="AI147" s="269">
        <v>0</v>
      </c>
      <c r="AJ147" s="269">
        <v>0</v>
      </c>
      <c r="AK147" s="269">
        <v>0</v>
      </c>
      <c r="AL147" s="269">
        <v>0</v>
      </c>
      <c r="AM147" s="269">
        <v>0</v>
      </c>
      <c r="AN147" s="269">
        <v>0</v>
      </c>
      <c r="AO147" s="269">
        <v>0</v>
      </c>
      <c r="AP147" s="269">
        <v>0</v>
      </c>
      <c r="AQ147" s="269">
        <v>0</v>
      </c>
      <c r="AR147" s="269">
        <v>0</v>
      </c>
      <c r="AS147" s="269">
        <v>0</v>
      </c>
      <c r="AT147" s="269">
        <v>0</v>
      </c>
      <c r="AU147" s="269">
        <v>0</v>
      </c>
      <c r="AV147" s="269">
        <v>0</v>
      </c>
      <c r="AW147" s="269">
        <v>0</v>
      </c>
      <c r="AX147" s="269">
        <v>0</v>
      </c>
      <c r="AY147" s="269">
        <v>0</v>
      </c>
      <c r="AZ147" s="269">
        <v>0</v>
      </c>
      <c r="BA147" s="269">
        <v>0</v>
      </c>
      <c r="BB147" s="269">
        <v>0</v>
      </c>
      <c r="BC147" s="269">
        <v>0</v>
      </c>
      <c r="BD147" s="269">
        <v>0</v>
      </c>
      <c r="BE147" s="269">
        <v>0</v>
      </c>
      <c r="BF147" s="269">
        <v>0</v>
      </c>
      <c r="BG147" s="269">
        <v>0</v>
      </c>
      <c r="BH147" s="269">
        <v>0</v>
      </c>
      <c r="BI147" s="269">
        <v>0</v>
      </c>
      <c r="BJ147" s="269">
        <v>0</v>
      </c>
      <c r="BK147" s="269">
        <v>0</v>
      </c>
      <c r="BL147" s="269">
        <v>0</v>
      </c>
      <c r="BM147" s="269">
        <v>0</v>
      </c>
      <c r="BN147" s="269">
        <v>0</v>
      </c>
      <c r="BO147" s="269">
        <v>0</v>
      </c>
      <c r="BP147" s="269">
        <v>0</v>
      </c>
      <c r="BQ147" s="269">
        <v>0</v>
      </c>
      <c r="BR147" s="269">
        <v>0</v>
      </c>
      <c r="BS147" s="269">
        <v>0</v>
      </c>
      <c r="BT147" s="269">
        <v>0</v>
      </c>
      <c r="BU147" s="269">
        <v>0</v>
      </c>
      <c r="BV147" s="269">
        <v>0</v>
      </c>
      <c r="BW147" s="269">
        <v>0</v>
      </c>
      <c r="BX147" s="269">
        <v>0</v>
      </c>
      <c r="BY147" s="269">
        <v>0</v>
      </c>
      <c r="BZ147" s="269">
        <v>0</v>
      </c>
      <c r="CA147" s="269">
        <v>0</v>
      </c>
      <c r="CB147" s="269">
        <v>0</v>
      </c>
      <c r="CC147" s="270">
        <f t="shared" si="21"/>
        <v>0</v>
      </c>
      <c r="CD147" s="148"/>
      <c r="CE147" s="148"/>
      <c r="CF147" s="148"/>
      <c r="CG147" s="148"/>
      <c r="CH147" s="148"/>
      <c r="CI147" s="148"/>
    </row>
    <row r="148" spans="1:87" s="149" customFormat="1">
      <c r="A148" s="201" t="s">
        <v>1804</v>
      </c>
      <c r="B148" s="264" t="s">
        <v>24</v>
      </c>
      <c r="C148" s="265" t="s">
        <v>25</v>
      </c>
      <c r="D148" s="266">
        <v>45110</v>
      </c>
      <c r="E148" s="265" t="s">
        <v>25</v>
      </c>
      <c r="F148" s="267" t="s">
        <v>689</v>
      </c>
      <c r="G148" s="268" t="s">
        <v>690</v>
      </c>
      <c r="H148" s="269">
        <v>0</v>
      </c>
      <c r="I148" s="269">
        <v>0</v>
      </c>
      <c r="J148" s="269">
        <v>0</v>
      </c>
      <c r="K148" s="269">
        <v>0</v>
      </c>
      <c r="L148" s="269">
        <v>0</v>
      </c>
      <c r="M148" s="269">
        <v>0</v>
      </c>
      <c r="N148" s="269">
        <v>0</v>
      </c>
      <c r="O148" s="269">
        <v>0</v>
      </c>
      <c r="P148" s="269">
        <v>0</v>
      </c>
      <c r="Q148" s="269">
        <v>0</v>
      </c>
      <c r="R148" s="269">
        <v>0</v>
      </c>
      <c r="S148" s="269">
        <v>11711</v>
      </c>
      <c r="T148" s="269">
        <v>0</v>
      </c>
      <c r="U148" s="269">
        <v>0</v>
      </c>
      <c r="V148" s="269">
        <v>0</v>
      </c>
      <c r="W148" s="269">
        <v>0</v>
      </c>
      <c r="X148" s="269">
        <v>0</v>
      </c>
      <c r="Y148" s="269">
        <v>0</v>
      </c>
      <c r="Z148" s="269">
        <v>0</v>
      </c>
      <c r="AA148" s="269">
        <v>0</v>
      </c>
      <c r="AB148" s="269">
        <v>0</v>
      </c>
      <c r="AC148" s="269">
        <v>0</v>
      </c>
      <c r="AD148" s="269">
        <v>0</v>
      </c>
      <c r="AE148" s="269">
        <v>0</v>
      </c>
      <c r="AF148" s="269">
        <v>0</v>
      </c>
      <c r="AG148" s="269">
        <v>0</v>
      </c>
      <c r="AH148" s="269">
        <v>0</v>
      </c>
      <c r="AI148" s="269">
        <v>0</v>
      </c>
      <c r="AJ148" s="269">
        <v>0</v>
      </c>
      <c r="AK148" s="269">
        <v>0</v>
      </c>
      <c r="AL148" s="269">
        <v>0</v>
      </c>
      <c r="AM148" s="269">
        <v>0</v>
      </c>
      <c r="AN148" s="269">
        <v>10199</v>
      </c>
      <c r="AO148" s="269">
        <v>0</v>
      </c>
      <c r="AP148" s="269">
        <v>0</v>
      </c>
      <c r="AQ148" s="269">
        <v>11101</v>
      </c>
      <c r="AR148" s="269">
        <v>13399</v>
      </c>
      <c r="AS148" s="269">
        <v>4140</v>
      </c>
      <c r="AT148" s="269">
        <v>0</v>
      </c>
      <c r="AU148" s="269">
        <v>0</v>
      </c>
      <c r="AV148" s="269">
        <v>0</v>
      </c>
      <c r="AW148" s="269">
        <v>0</v>
      </c>
      <c r="AX148" s="269">
        <v>0</v>
      </c>
      <c r="AY148" s="269">
        <v>0</v>
      </c>
      <c r="AZ148" s="269">
        <v>0</v>
      </c>
      <c r="BA148" s="269">
        <v>0</v>
      </c>
      <c r="BB148" s="269">
        <v>0</v>
      </c>
      <c r="BC148" s="269">
        <v>0</v>
      </c>
      <c r="BD148" s="269">
        <v>0</v>
      </c>
      <c r="BE148" s="269">
        <v>0</v>
      </c>
      <c r="BF148" s="269">
        <v>0</v>
      </c>
      <c r="BG148" s="269">
        <v>0</v>
      </c>
      <c r="BH148" s="269">
        <v>0</v>
      </c>
      <c r="BI148" s="269">
        <v>0</v>
      </c>
      <c r="BJ148" s="269">
        <v>0</v>
      </c>
      <c r="BK148" s="269">
        <v>0</v>
      </c>
      <c r="BL148" s="269">
        <v>0</v>
      </c>
      <c r="BM148" s="269">
        <v>85425.79</v>
      </c>
      <c r="BN148" s="269">
        <v>0</v>
      </c>
      <c r="BO148" s="269">
        <v>0</v>
      </c>
      <c r="BP148" s="269">
        <v>0</v>
      </c>
      <c r="BQ148" s="269">
        <v>0</v>
      </c>
      <c r="BR148" s="269">
        <v>0</v>
      </c>
      <c r="BS148" s="269">
        <v>0</v>
      </c>
      <c r="BT148" s="269">
        <v>1231748</v>
      </c>
      <c r="BU148" s="269">
        <v>0</v>
      </c>
      <c r="BV148" s="269">
        <v>9704</v>
      </c>
      <c r="BW148" s="269">
        <v>0</v>
      </c>
      <c r="BX148" s="269">
        <v>0</v>
      </c>
      <c r="BY148" s="269">
        <v>0</v>
      </c>
      <c r="BZ148" s="269">
        <v>0</v>
      </c>
      <c r="CA148" s="269">
        <v>0</v>
      </c>
      <c r="CB148" s="269">
        <v>0</v>
      </c>
      <c r="CC148" s="270">
        <f t="shared" si="21"/>
        <v>1377427.79</v>
      </c>
      <c r="CD148" s="148"/>
      <c r="CE148" s="148"/>
      <c r="CF148" s="148"/>
      <c r="CG148" s="148"/>
      <c r="CH148" s="148"/>
      <c r="CI148" s="148"/>
    </row>
    <row r="149" spans="1:87" s="149" customFormat="1">
      <c r="A149" s="201" t="s">
        <v>1804</v>
      </c>
      <c r="B149" s="264" t="s">
        <v>24</v>
      </c>
      <c r="C149" s="265" t="s">
        <v>25</v>
      </c>
      <c r="D149" s="266">
        <v>45110</v>
      </c>
      <c r="E149" s="265" t="s">
        <v>25</v>
      </c>
      <c r="F149" s="267" t="s">
        <v>691</v>
      </c>
      <c r="G149" s="268" t="s">
        <v>692</v>
      </c>
      <c r="H149" s="269">
        <v>1413791.24</v>
      </c>
      <c r="I149" s="269">
        <v>110061.6</v>
      </c>
      <c r="J149" s="269">
        <v>151723.54999999999</v>
      </c>
      <c r="K149" s="269">
        <v>0</v>
      </c>
      <c r="L149" s="269">
        <v>0</v>
      </c>
      <c r="M149" s="269">
        <v>0</v>
      </c>
      <c r="N149" s="269">
        <v>1171753.23</v>
      </c>
      <c r="O149" s="269">
        <v>89728.94</v>
      </c>
      <c r="P149" s="269">
        <v>0</v>
      </c>
      <c r="Q149" s="269">
        <v>389340.23</v>
      </c>
      <c r="R149" s="269">
        <v>650</v>
      </c>
      <c r="S149" s="269">
        <v>98687.22</v>
      </c>
      <c r="T149" s="269">
        <v>201083.2</v>
      </c>
      <c r="U149" s="269">
        <v>1793417.34</v>
      </c>
      <c r="V149" s="269">
        <v>0</v>
      </c>
      <c r="W149" s="269">
        <v>21676.54</v>
      </c>
      <c r="X149" s="269">
        <v>9100</v>
      </c>
      <c r="Y149" s="269">
        <v>0</v>
      </c>
      <c r="Z149" s="269">
        <v>7652826.1900000004</v>
      </c>
      <c r="AA149" s="269">
        <v>1980</v>
      </c>
      <c r="AB149" s="269">
        <v>468460.49</v>
      </c>
      <c r="AC149" s="269">
        <v>0</v>
      </c>
      <c r="AD149" s="269">
        <v>989</v>
      </c>
      <c r="AE149" s="269">
        <v>33520</v>
      </c>
      <c r="AF149" s="269">
        <v>0</v>
      </c>
      <c r="AG149" s="269">
        <v>0</v>
      </c>
      <c r="AH149" s="269">
        <v>0</v>
      </c>
      <c r="AI149" s="269">
        <v>1861959.43</v>
      </c>
      <c r="AJ149" s="269">
        <v>57571.42</v>
      </c>
      <c r="AK149" s="269">
        <v>843</v>
      </c>
      <c r="AL149" s="269">
        <v>0</v>
      </c>
      <c r="AM149" s="269">
        <v>994.86</v>
      </c>
      <c r="AN149" s="269">
        <v>0</v>
      </c>
      <c r="AO149" s="269">
        <v>20743.32</v>
      </c>
      <c r="AP149" s="269">
        <v>1000</v>
      </c>
      <c r="AQ149" s="269">
        <v>29828</v>
      </c>
      <c r="AR149" s="269">
        <v>6162</v>
      </c>
      <c r="AS149" s="269">
        <v>0</v>
      </c>
      <c r="AT149" s="269">
        <v>0</v>
      </c>
      <c r="AU149" s="269">
        <v>161184.26999999999</v>
      </c>
      <c r="AV149" s="269">
        <v>0</v>
      </c>
      <c r="AW149" s="269">
        <v>9941.83</v>
      </c>
      <c r="AX149" s="269">
        <v>0</v>
      </c>
      <c r="AY149" s="269">
        <v>10129</v>
      </c>
      <c r="AZ149" s="269">
        <v>0</v>
      </c>
      <c r="BA149" s="269">
        <v>220452</v>
      </c>
      <c r="BB149" s="269">
        <v>26600.2</v>
      </c>
      <c r="BC149" s="269">
        <v>246869.64</v>
      </c>
      <c r="BD149" s="269">
        <v>0</v>
      </c>
      <c r="BE149" s="269">
        <v>56120.800000000003</v>
      </c>
      <c r="BF149" s="269">
        <v>40686.339999999997</v>
      </c>
      <c r="BG149" s="269">
        <v>2245.12</v>
      </c>
      <c r="BH149" s="269">
        <v>103501.72</v>
      </c>
      <c r="BI149" s="269">
        <v>0</v>
      </c>
      <c r="BJ149" s="269">
        <v>75725.38</v>
      </c>
      <c r="BK149" s="269">
        <v>0</v>
      </c>
      <c r="BL149" s="269">
        <v>0</v>
      </c>
      <c r="BM149" s="269">
        <v>806584.98</v>
      </c>
      <c r="BN149" s="269">
        <v>0</v>
      </c>
      <c r="BO149" s="269">
        <v>120363.94</v>
      </c>
      <c r="BP149" s="269">
        <v>0</v>
      </c>
      <c r="BQ149" s="269">
        <v>0</v>
      </c>
      <c r="BR149" s="269">
        <v>0</v>
      </c>
      <c r="BS149" s="269">
        <v>0</v>
      </c>
      <c r="BT149" s="269">
        <v>283204.09999999998</v>
      </c>
      <c r="BU149" s="269">
        <v>0</v>
      </c>
      <c r="BV149" s="269">
        <v>7200</v>
      </c>
      <c r="BW149" s="269">
        <v>0</v>
      </c>
      <c r="BX149" s="269">
        <v>175613</v>
      </c>
      <c r="BY149" s="269">
        <v>119505</v>
      </c>
      <c r="BZ149" s="269">
        <v>0</v>
      </c>
      <c r="CA149" s="269">
        <v>0</v>
      </c>
      <c r="CB149" s="269">
        <v>206.72</v>
      </c>
      <c r="CC149" s="270">
        <f t="shared" si="21"/>
        <v>18054024.840000004</v>
      </c>
      <c r="CD149" s="148"/>
      <c r="CE149" s="148"/>
      <c r="CF149" s="148"/>
      <c r="CG149" s="148"/>
      <c r="CH149" s="148"/>
      <c r="CI149" s="148"/>
    </row>
    <row r="150" spans="1:87" s="149" customFormat="1">
      <c r="A150" s="201" t="s">
        <v>1804</v>
      </c>
      <c r="B150" s="264" t="s">
        <v>24</v>
      </c>
      <c r="C150" s="265" t="s">
        <v>25</v>
      </c>
      <c r="D150" s="266">
        <v>45110</v>
      </c>
      <c r="E150" s="265" t="s">
        <v>25</v>
      </c>
      <c r="F150" s="267" t="s">
        <v>693</v>
      </c>
      <c r="G150" s="268" t="s">
        <v>694</v>
      </c>
      <c r="H150" s="269">
        <v>0</v>
      </c>
      <c r="I150" s="269">
        <v>0</v>
      </c>
      <c r="J150" s="269">
        <v>59100</v>
      </c>
      <c r="K150" s="269">
        <v>20700</v>
      </c>
      <c r="L150" s="269">
        <v>24280</v>
      </c>
      <c r="M150" s="269">
        <v>0</v>
      </c>
      <c r="N150" s="269">
        <v>140550</v>
      </c>
      <c r="O150" s="269">
        <v>0</v>
      </c>
      <c r="P150" s="269">
        <v>247385</v>
      </c>
      <c r="Q150" s="269">
        <v>0</v>
      </c>
      <c r="R150" s="269">
        <v>0</v>
      </c>
      <c r="S150" s="269">
        <v>0</v>
      </c>
      <c r="T150" s="269">
        <v>0</v>
      </c>
      <c r="U150" s="269">
        <v>0</v>
      </c>
      <c r="V150" s="269">
        <v>0</v>
      </c>
      <c r="W150" s="269">
        <v>0</v>
      </c>
      <c r="X150" s="269">
        <v>0</v>
      </c>
      <c r="Y150" s="269">
        <v>0</v>
      </c>
      <c r="Z150" s="269">
        <v>0</v>
      </c>
      <c r="AA150" s="269">
        <v>0</v>
      </c>
      <c r="AB150" s="269">
        <v>0</v>
      </c>
      <c r="AC150" s="269">
        <v>0</v>
      </c>
      <c r="AD150" s="269">
        <v>0</v>
      </c>
      <c r="AE150" s="269">
        <v>0</v>
      </c>
      <c r="AF150" s="269">
        <v>0</v>
      </c>
      <c r="AG150" s="269">
        <v>0</v>
      </c>
      <c r="AH150" s="269">
        <v>0</v>
      </c>
      <c r="AI150" s="269">
        <v>50600</v>
      </c>
      <c r="AJ150" s="269">
        <v>0</v>
      </c>
      <c r="AK150" s="269">
        <v>92090</v>
      </c>
      <c r="AL150" s="269">
        <v>800</v>
      </c>
      <c r="AM150" s="269">
        <v>47600</v>
      </c>
      <c r="AN150" s="269">
        <v>4900</v>
      </c>
      <c r="AO150" s="269">
        <v>0</v>
      </c>
      <c r="AP150" s="269">
        <v>172040</v>
      </c>
      <c r="AQ150" s="269">
        <v>43200</v>
      </c>
      <c r="AR150" s="269">
        <v>22290</v>
      </c>
      <c r="AS150" s="269">
        <v>0</v>
      </c>
      <c r="AT150" s="269">
        <v>0</v>
      </c>
      <c r="AU150" s="269">
        <v>0</v>
      </c>
      <c r="AV150" s="269">
        <v>0</v>
      </c>
      <c r="AW150" s="269">
        <v>0</v>
      </c>
      <c r="AX150" s="269">
        <v>0</v>
      </c>
      <c r="AY150" s="269">
        <v>0</v>
      </c>
      <c r="AZ150" s="269">
        <v>0</v>
      </c>
      <c r="BA150" s="269">
        <v>0</v>
      </c>
      <c r="BB150" s="269">
        <v>0</v>
      </c>
      <c r="BC150" s="269">
        <v>0</v>
      </c>
      <c r="BD150" s="269">
        <v>0</v>
      </c>
      <c r="BE150" s="269">
        <v>0</v>
      </c>
      <c r="BF150" s="269">
        <v>0</v>
      </c>
      <c r="BG150" s="269">
        <v>0</v>
      </c>
      <c r="BH150" s="269">
        <v>0</v>
      </c>
      <c r="BI150" s="269">
        <v>372290</v>
      </c>
      <c r="BJ150" s="269">
        <v>254560</v>
      </c>
      <c r="BK150" s="269">
        <v>0</v>
      </c>
      <c r="BL150" s="269">
        <v>0</v>
      </c>
      <c r="BM150" s="269">
        <v>0</v>
      </c>
      <c r="BN150" s="269">
        <v>0</v>
      </c>
      <c r="BO150" s="269">
        <v>0</v>
      </c>
      <c r="BP150" s="269">
        <v>0</v>
      </c>
      <c r="BQ150" s="269">
        <v>0</v>
      </c>
      <c r="BR150" s="269">
        <v>0</v>
      </c>
      <c r="BS150" s="269">
        <v>0</v>
      </c>
      <c r="BT150" s="269">
        <v>233635</v>
      </c>
      <c r="BU150" s="269">
        <v>0</v>
      </c>
      <c r="BV150" s="269">
        <v>0</v>
      </c>
      <c r="BW150" s="269">
        <v>0</v>
      </c>
      <c r="BX150" s="269">
        <v>276250</v>
      </c>
      <c r="BY150" s="269">
        <v>0</v>
      </c>
      <c r="BZ150" s="269">
        <v>0</v>
      </c>
      <c r="CA150" s="269">
        <v>0</v>
      </c>
      <c r="CB150" s="269">
        <v>0</v>
      </c>
      <c r="CC150" s="270">
        <f t="shared" si="21"/>
        <v>2062270</v>
      </c>
      <c r="CD150" s="148"/>
      <c r="CE150" s="148"/>
      <c r="CF150" s="148"/>
      <c r="CG150" s="148"/>
      <c r="CH150" s="148"/>
      <c r="CI150" s="148"/>
    </row>
    <row r="151" spans="1:87" s="149" customFormat="1">
      <c r="A151" s="201" t="s">
        <v>1804</v>
      </c>
      <c r="B151" s="264" t="s">
        <v>24</v>
      </c>
      <c r="C151" s="265" t="s">
        <v>25</v>
      </c>
      <c r="D151" s="266">
        <v>45110</v>
      </c>
      <c r="E151" s="265" t="s">
        <v>25</v>
      </c>
      <c r="F151" s="267" t="s">
        <v>695</v>
      </c>
      <c r="G151" s="268" t="s">
        <v>696</v>
      </c>
      <c r="H151" s="269">
        <v>0</v>
      </c>
      <c r="I151" s="269">
        <v>0</v>
      </c>
      <c r="J151" s="269">
        <v>0</v>
      </c>
      <c r="K151" s="269">
        <v>0</v>
      </c>
      <c r="L151" s="269">
        <v>0</v>
      </c>
      <c r="M151" s="269">
        <v>0</v>
      </c>
      <c r="N151" s="269">
        <v>34454965.799999997</v>
      </c>
      <c r="O151" s="269">
        <v>0</v>
      </c>
      <c r="P151" s="269">
        <v>150</v>
      </c>
      <c r="Q151" s="269">
        <v>180000</v>
      </c>
      <c r="R151" s="269">
        <v>0</v>
      </c>
      <c r="S151" s="269">
        <v>0</v>
      </c>
      <c r="T151" s="269">
        <v>97700</v>
      </c>
      <c r="U151" s="269">
        <v>38700</v>
      </c>
      <c r="V151" s="269">
        <v>0</v>
      </c>
      <c r="W151" s="269">
        <v>15000</v>
      </c>
      <c r="X151" s="269">
        <v>0</v>
      </c>
      <c r="Y151" s="269">
        <v>0</v>
      </c>
      <c r="Z151" s="269">
        <v>120000</v>
      </c>
      <c r="AA151" s="269">
        <v>0</v>
      </c>
      <c r="AB151" s="269">
        <v>0</v>
      </c>
      <c r="AC151" s="269">
        <v>0</v>
      </c>
      <c r="AD151" s="269">
        <v>0</v>
      </c>
      <c r="AE151" s="269">
        <v>0</v>
      </c>
      <c r="AF151" s="269">
        <v>0</v>
      </c>
      <c r="AG151" s="269">
        <v>0</v>
      </c>
      <c r="AH151" s="269">
        <v>0</v>
      </c>
      <c r="AI151" s="269">
        <v>1784072.02</v>
      </c>
      <c r="AJ151" s="269">
        <v>0</v>
      </c>
      <c r="AK151" s="269">
        <v>0</v>
      </c>
      <c r="AL151" s="269">
        <v>0</v>
      </c>
      <c r="AM151" s="269">
        <v>0</v>
      </c>
      <c r="AN151" s="269">
        <v>0</v>
      </c>
      <c r="AO151" s="269">
        <v>0</v>
      </c>
      <c r="AP151" s="269">
        <v>0</v>
      </c>
      <c r="AQ151" s="269">
        <v>0</v>
      </c>
      <c r="AR151" s="269">
        <v>0</v>
      </c>
      <c r="AS151" s="269">
        <v>0</v>
      </c>
      <c r="AT151" s="269">
        <v>0</v>
      </c>
      <c r="AU151" s="269">
        <v>0</v>
      </c>
      <c r="AV151" s="269">
        <v>0</v>
      </c>
      <c r="AW151" s="269">
        <v>0</v>
      </c>
      <c r="AX151" s="269">
        <v>0</v>
      </c>
      <c r="AY151" s="269">
        <v>0</v>
      </c>
      <c r="AZ151" s="269">
        <v>0</v>
      </c>
      <c r="BA151" s="269">
        <v>0</v>
      </c>
      <c r="BB151" s="269">
        <v>0</v>
      </c>
      <c r="BC151" s="269">
        <v>0</v>
      </c>
      <c r="BD151" s="269">
        <v>0</v>
      </c>
      <c r="BE151" s="269">
        <v>0</v>
      </c>
      <c r="BF151" s="269">
        <v>0</v>
      </c>
      <c r="BG151" s="269">
        <v>0</v>
      </c>
      <c r="BH151" s="269">
        <v>0</v>
      </c>
      <c r="BI151" s="269">
        <v>0</v>
      </c>
      <c r="BJ151" s="269">
        <v>0</v>
      </c>
      <c r="BK151" s="269">
        <v>0</v>
      </c>
      <c r="BL151" s="269">
        <v>0</v>
      </c>
      <c r="BM151" s="269">
        <v>0</v>
      </c>
      <c r="BN151" s="269">
        <v>0</v>
      </c>
      <c r="BO151" s="269">
        <v>0</v>
      </c>
      <c r="BP151" s="269">
        <v>0</v>
      </c>
      <c r="BQ151" s="269">
        <v>0</v>
      </c>
      <c r="BR151" s="269">
        <v>0</v>
      </c>
      <c r="BS151" s="269">
        <v>0</v>
      </c>
      <c r="BT151" s="269">
        <v>0</v>
      </c>
      <c r="BU151" s="269">
        <v>0</v>
      </c>
      <c r="BV151" s="269">
        <v>0</v>
      </c>
      <c r="BW151" s="269">
        <v>0</v>
      </c>
      <c r="BX151" s="269">
        <v>0</v>
      </c>
      <c r="BY151" s="269">
        <v>2500</v>
      </c>
      <c r="BZ151" s="269">
        <v>0</v>
      </c>
      <c r="CA151" s="269">
        <v>0</v>
      </c>
      <c r="CB151" s="269">
        <v>0</v>
      </c>
      <c r="CC151" s="270">
        <f t="shared" si="21"/>
        <v>36693087.82</v>
      </c>
      <c r="CD151" s="148"/>
      <c r="CE151" s="148"/>
      <c r="CF151" s="148"/>
      <c r="CG151" s="148"/>
      <c r="CH151" s="148"/>
      <c r="CI151" s="148"/>
    </row>
    <row r="152" spans="1:87" s="149" customFormat="1">
      <c r="A152" s="201" t="s">
        <v>1804</v>
      </c>
      <c r="B152" s="264" t="s">
        <v>24</v>
      </c>
      <c r="C152" s="265" t="s">
        <v>25</v>
      </c>
      <c r="D152" s="266">
        <v>45110</v>
      </c>
      <c r="E152" s="265" t="s">
        <v>25</v>
      </c>
      <c r="F152" s="267" t="s">
        <v>697</v>
      </c>
      <c r="G152" s="268" t="s">
        <v>698</v>
      </c>
      <c r="H152" s="269">
        <v>0</v>
      </c>
      <c r="I152" s="269">
        <v>0</v>
      </c>
      <c r="J152" s="269">
        <v>0</v>
      </c>
      <c r="K152" s="269">
        <v>0</v>
      </c>
      <c r="L152" s="269">
        <v>0</v>
      </c>
      <c r="M152" s="269">
        <v>0</v>
      </c>
      <c r="N152" s="269">
        <v>0</v>
      </c>
      <c r="O152" s="269">
        <v>0</v>
      </c>
      <c r="P152" s="269">
        <v>0</v>
      </c>
      <c r="Q152" s="269">
        <v>0</v>
      </c>
      <c r="R152" s="269">
        <v>0</v>
      </c>
      <c r="S152" s="269">
        <v>60000</v>
      </c>
      <c r="T152" s="269">
        <v>112175</v>
      </c>
      <c r="U152" s="269">
        <v>4800</v>
      </c>
      <c r="V152" s="269">
        <v>0</v>
      </c>
      <c r="W152" s="269">
        <v>21500</v>
      </c>
      <c r="X152" s="269">
        <v>0</v>
      </c>
      <c r="Y152" s="269">
        <v>0</v>
      </c>
      <c r="Z152" s="269">
        <v>0</v>
      </c>
      <c r="AA152" s="269">
        <v>1440000</v>
      </c>
      <c r="AB152" s="269">
        <v>0</v>
      </c>
      <c r="AC152" s="269">
        <v>0</v>
      </c>
      <c r="AD152" s="269">
        <v>0</v>
      </c>
      <c r="AE152" s="269">
        <v>0</v>
      </c>
      <c r="AF152" s="269">
        <v>0</v>
      </c>
      <c r="AG152" s="269">
        <v>0</v>
      </c>
      <c r="AH152" s="269">
        <v>0</v>
      </c>
      <c r="AI152" s="269">
        <v>0</v>
      </c>
      <c r="AJ152" s="269">
        <v>0</v>
      </c>
      <c r="AK152" s="269">
        <v>0</v>
      </c>
      <c r="AL152" s="269">
        <v>0</v>
      </c>
      <c r="AM152" s="269">
        <v>0</v>
      </c>
      <c r="AN152" s="269">
        <v>0</v>
      </c>
      <c r="AO152" s="269">
        <v>0</v>
      </c>
      <c r="AP152" s="269">
        <v>0</v>
      </c>
      <c r="AQ152" s="269">
        <v>0</v>
      </c>
      <c r="AR152" s="269">
        <v>0</v>
      </c>
      <c r="AS152" s="269">
        <v>0</v>
      </c>
      <c r="AT152" s="269">
        <v>0</v>
      </c>
      <c r="AU152" s="269">
        <v>0</v>
      </c>
      <c r="AV152" s="269">
        <v>0</v>
      </c>
      <c r="AW152" s="269">
        <v>0</v>
      </c>
      <c r="AX152" s="269">
        <v>0</v>
      </c>
      <c r="AY152" s="269">
        <v>0</v>
      </c>
      <c r="AZ152" s="269">
        <v>0</v>
      </c>
      <c r="BA152" s="269">
        <v>0</v>
      </c>
      <c r="BB152" s="269">
        <v>69000</v>
      </c>
      <c r="BC152" s="269">
        <v>0</v>
      </c>
      <c r="BD152" s="269">
        <v>0</v>
      </c>
      <c r="BE152" s="269">
        <v>0</v>
      </c>
      <c r="BF152" s="269">
        <v>0</v>
      </c>
      <c r="BG152" s="269">
        <v>0</v>
      </c>
      <c r="BH152" s="269">
        <v>0</v>
      </c>
      <c r="BI152" s="269">
        <v>0</v>
      </c>
      <c r="BJ152" s="269">
        <v>0</v>
      </c>
      <c r="BK152" s="269">
        <v>0</v>
      </c>
      <c r="BL152" s="269">
        <v>0</v>
      </c>
      <c r="BM152" s="269">
        <v>45000</v>
      </c>
      <c r="BN152" s="269">
        <v>110000</v>
      </c>
      <c r="BO152" s="269">
        <v>0</v>
      </c>
      <c r="BP152" s="269">
        <v>0</v>
      </c>
      <c r="BQ152" s="269">
        <v>0</v>
      </c>
      <c r="BR152" s="269">
        <v>0</v>
      </c>
      <c r="BS152" s="269">
        <v>0</v>
      </c>
      <c r="BT152" s="269">
        <v>0</v>
      </c>
      <c r="BU152" s="269">
        <v>30000</v>
      </c>
      <c r="BV152" s="269">
        <v>0</v>
      </c>
      <c r="BW152" s="269">
        <v>0</v>
      </c>
      <c r="BX152" s="269">
        <v>0</v>
      </c>
      <c r="BY152" s="269">
        <v>28000</v>
      </c>
      <c r="BZ152" s="269">
        <v>0</v>
      </c>
      <c r="CA152" s="269">
        <v>0</v>
      </c>
      <c r="CB152" s="269">
        <v>0</v>
      </c>
      <c r="CC152" s="270">
        <f t="shared" si="21"/>
        <v>1920475</v>
      </c>
      <c r="CD152" s="148"/>
      <c r="CE152" s="148"/>
      <c r="CF152" s="148"/>
      <c r="CG152" s="148"/>
      <c r="CH152" s="148"/>
      <c r="CI152" s="148"/>
    </row>
    <row r="153" spans="1:87" s="149" customFormat="1">
      <c r="A153" s="201" t="s">
        <v>1804</v>
      </c>
      <c r="B153" s="264" t="s">
        <v>24</v>
      </c>
      <c r="C153" s="265" t="s">
        <v>25</v>
      </c>
      <c r="D153" s="266">
        <v>45110</v>
      </c>
      <c r="E153" s="265" t="s">
        <v>25</v>
      </c>
      <c r="F153" s="267" t="s">
        <v>699</v>
      </c>
      <c r="G153" s="268" t="s">
        <v>700</v>
      </c>
      <c r="H153" s="269">
        <v>1896356</v>
      </c>
      <c r="I153" s="269">
        <v>848581</v>
      </c>
      <c r="J153" s="269">
        <v>6634120.7400000002</v>
      </c>
      <c r="K153" s="269">
        <v>0</v>
      </c>
      <c r="L153" s="269">
        <v>209383.3</v>
      </c>
      <c r="M153" s="269">
        <v>3000</v>
      </c>
      <c r="N153" s="269">
        <v>7415918.5700000003</v>
      </c>
      <c r="O153" s="269">
        <v>66065</v>
      </c>
      <c r="P153" s="269">
        <v>64673</v>
      </c>
      <c r="Q153" s="269">
        <v>156490</v>
      </c>
      <c r="R153" s="269">
        <v>17392</v>
      </c>
      <c r="S153" s="269">
        <v>493683.65</v>
      </c>
      <c r="T153" s="269">
        <v>300020.7</v>
      </c>
      <c r="U153" s="269">
        <v>10590</v>
      </c>
      <c r="V153" s="269">
        <v>2258000</v>
      </c>
      <c r="W153" s="269">
        <v>36880</v>
      </c>
      <c r="X153" s="269">
        <v>2700</v>
      </c>
      <c r="Y153" s="269">
        <v>2400</v>
      </c>
      <c r="Z153" s="269">
        <v>5641960.2999999998</v>
      </c>
      <c r="AA153" s="269">
        <v>245814.19</v>
      </c>
      <c r="AB153" s="269">
        <v>266297</v>
      </c>
      <c r="AC153" s="269">
        <v>294312.7</v>
      </c>
      <c r="AD153" s="269">
        <v>306593</v>
      </c>
      <c r="AE153" s="269">
        <v>15327.35</v>
      </c>
      <c r="AF153" s="269">
        <v>110861</v>
      </c>
      <c r="AG153" s="269">
        <v>124056.4</v>
      </c>
      <c r="AH153" s="269">
        <v>128083.4</v>
      </c>
      <c r="AI153" s="269">
        <v>7173261.8899999997</v>
      </c>
      <c r="AJ153" s="269">
        <v>1285.5</v>
      </c>
      <c r="AK153" s="269">
        <v>1350</v>
      </c>
      <c r="AL153" s="269">
        <v>4500</v>
      </c>
      <c r="AM153" s="269">
        <v>0</v>
      </c>
      <c r="AN153" s="269">
        <v>300009.93</v>
      </c>
      <c r="AO153" s="269">
        <v>401712.8</v>
      </c>
      <c r="AP153" s="269">
        <v>240850</v>
      </c>
      <c r="AQ153" s="269">
        <v>97414</v>
      </c>
      <c r="AR153" s="269">
        <v>2900</v>
      </c>
      <c r="AS153" s="269">
        <v>9773</v>
      </c>
      <c r="AT153" s="269">
        <v>16915</v>
      </c>
      <c r="AU153" s="269">
        <v>303150.36</v>
      </c>
      <c r="AV153" s="269">
        <v>1479</v>
      </c>
      <c r="AW153" s="269">
        <v>0</v>
      </c>
      <c r="AX153" s="269">
        <v>9315.6</v>
      </c>
      <c r="AY153" s="269">
        <v>480</v>
      </c>
      <c r="AZ153" s="269">
        <v>9020</v>
      </c>
      <c r="BA153" s="269">
        <v>2350</v>
      </c>
      <c r="BB153" s="269">
        <v>6368519.5300000003</v>
      </c>
      <c r="BC153" s="269">
        <v>417362.07</v>
      </c>
      <c r="BD153" s="269">
        <v>989924.5</v>
      </c>
      <c r="BE153" s="269">
        <v>191244</v>
      </c>
      <c r="BF153" s="269">
        <v>128545.01</v>
      </c>
      <c r="BG153" s="269">
        <v>842725.76</v>
      </c>
      <c r="BH153" s="269">
        <v>345302.11</v>
      </c>
      <c r="BI153" s="269">
        <v>250347.18</v>
      </c>
      <c r="BJ153" s="269">
        <v>236658.96</v>
      </c>
      <c r="BK153" s="269">
        <v>25692</v>
      </c>
      <c r="BL153" s="269">
        <v>50</v>
      </c>
      <c r="BM153" s="269">
        <v>10215491.470000001</v>
      </c>
      <c r="BN153" s="269">
        <v>167700</v>
      </c>
      <c r="BO153" s="269">
        <v>1173.81</v>
      </c>
      <c r="BP153" s="269">
        <v>2300</v>
      </c>
      <c r="BQ153" s="269">
        <v>12544</v>
      </c>
      <c r="BR153" s="269">
        <v>23400</v>
      </c>
      <c r="BS153" s="269">
        <v>213120</v>
      </c>
      <c r="BT153" s="269">
        <v>1194004.31</v>
      </c>
      <c r="BU153" s="269">
        <v>21750</v>
      </c>
      <c r="BV153" s="269">
        <v>14306</v>
      </c>
      <c r="BW153" s="269">
        <v>260219</v>
      </c>
      <c r="BX153" s="269">
        <v>146815</v>
      </c>
      <c r="BY153" s="269">
        <v>18791</v>
      </c>
      <c r="BZ153" s="269">
        <v>37400</v>
      </c>
      <c r="CA153" s="269">
        <v>8180</v>
      </c>
      <c r="CB153" s="269">
        <v>0</v>
      </c>
      <c r="CC153" s="270">
        <f t="shared" si="21"/>
        <v>58258892.089999996</v>
      </c>
      <c r="CD153" s="148"/>
      <c r="CE153" s="148"/>
      <c r="CF153" s="148"/>
      <c r="CG153" s="148"/>
      <c r="CH153" s="148"/>
      <c r="CI153" s="148"/>
    </row>
    <row r="154" spans="1:87" s="149" customFormat="1">
      <c r="A154" s="201" t="s">
        <v>1804</v>
      </c>
      <c r="B154" s="264" t="s">
        <v>24</v>
      </c>
      <c r="C154" s="265" t="s">
        <v>25</v>
      </c>
      <c r="D154" s="266">
        <v>45110</v>
      </c>
      <c r="E154" s="265" t="s">
        <v>25</v>
      </c>
      <c r="F154" s="267" t="s">
        <v>701</v>
      </c>
      <c r="G154" s="268" t="s">
        <v>702</v>
      </c>
      <c r="H154" s="269">
        <v>0</v>
      </c>
      <c r="I154" s="269">
        <v>0</v>
      </c>
      <c r="J154" s="269">
        <v>0</v>
      </c>
      <c r="K154" s="269">
        <v>29718</v>
      </c>
      <c r="L154" s="269">
        <v>0</v>
      </c>
      <c r="M154" s="269">
        <v>0</v>
      </c>
      <c r="N154" s="269">
        <v>0</v>
      </c>
      <c r="O154" s="269">
        <v>18024</v>
      </c>
      <c r="P154" s="269">
        <v>0</v>
      </c>
      <c r="Q154" s="269">
        <v>61800</v>
      </c>
      <c r="R154" s="269">
        <v>239840</v>
      </c>
      <c r="S154" s="269">
        <v>17250</v>
      </c>
      <c r="T154" s="269">
        <v>0</v>
      </c>
      <c r="U154" s="269">
        <v>31200</v>
      </c>
      <c r="V154" s="269">
        <v>0</v>
      </c>
      <c r="W154" s="269">
        <v>27710</v>
      </c>
      <c r="X154" s="269">
        <v>0</v>
      </c>
      <c r="Y154" s="269">
        <v>0</v>
      </c>
      <c r="Z154" s="269">
        <v>178200</v>
      </c>
      <c r="AA154" s="269">
        <v>443510</v>
      </c>
      <c r="AB154" s="269">
        <v>34890</v>
      </c>
      <c r="AC154" s="269">
        <v>139650</v>
      </c>
      <c r="AD154" s="269">
        <v>0</v>
      </c>
      <c r="AE154" s="269">
        <v>0</v>
      </c>
      <c r="AF154" s="269">
        <v>73441.5</v>
      </c>
      <c r="AG154" s="269">
        <v>34659</v>
      </c>
      <c r="AH154" s="269">
        <v>0</v>
      </c>
      <c r="AI154" s="269">
        <v>72360</v>
      </c>
      <c r="AJ154" s="269">
        <v>47246</v>
      </c>
      <c r="AK154" s="269">
        <v>0</v>
      </c>
      <c r="AL154" s="269">
        <v>33410</v>
      </c>
      <c r="AM154" s="269">
        <v>7530</v>
      </c>
      <c r="AN154" s="269">
        <v>0</v>
      </c>
      <c r="AO154" s="269">
        <v>0</v>
      </c>
      <c r="AP154" s="269">
        <v>34720</v>
      </c>
      <c r="AQ154" s="269">
        <v>21990</v>
      </c>
      <c r="AR154" s="269">
        <v>40590</v>
      </c>
      <c r="AS154" s="269">
        <v>35760</v>
      </c>
      <c r="AT154" s="269">
        <v>200340</v>
      </c>
      <c r="AU154" s="269">
        <v>193792</v>
      </c>
      <c r="AV154" s="269">
        <v>634238</v>
      </c>
      <c r="AW154" s="269">
        <v>103192</v>
      </c>
      <c r="AX154" s="269">
        <v>61576</v>
      </c>
      <c r="AY154" s="269">
        <v>0</v>
      </c>
      <c r="AZ154" s="269">
        <v>15000</v>
      </c>
      <c r="BA154" s="269">
        <v>26417</v>
      </c>
      <c r="BB154" s="269">
        <v>0</v>
      </c>
      <c r="BC154" s="269">
        <v>0</v>
      </c>
      <c r="BD154" s="269">
        <v>0</v>
      </c>
      <c r="BE154" s="269">
        <v>0</v>
      </c>
      <c r="BF154" s="269">
        <v>0</v>
      </c>
      <c r="BG154" s="269">
        <v>291414</v>
      </c>
      <c r="BH154" s="269">
        <v>0</v>
      </c>
      <c r="BI154" s="269">
        <v>0</v>
      </c>
      <c r="BJ154" s="269">
        <v>20110</v>
      </c>
      <c r="BK154" s="269">
        <v>600</v>
      </c>
      <c r="BL154" s="269">
        <v>0</v>
      </c>
      <c r="BM154" s="269">
        <v>0</v>
      </c>
      <c r="BN154" s="269">
        <v>0</v>
      </c>
      <c r="BO154" s="269">
        <v>0</v>
      </c>
      <c r="BP154" s="269">
        <v>1050</v>
      </c>
      <c r="BQ154" s="269">
        <v>0</v>
      </c>
      <c r="BR154" s="269">
        <v>5550</v>
      </c>
      <c r="BS154" s="269">
        <v>0</v>
      </c>
      <c r="BT154" s="269">
        <v>30605</v>
      </c>
      <c r="BU154" s="269">
        <v>18750</v>
      </c>
      <c r="BV154" s="269">
        <v>13040</v>
      </c>
      <c r="BW154" s="269">
        <v>32955</v>
      </c>
      <c r="BX154" s="269">
        <v>32760</v>
      </c>
      <c r="BY154" s="269">
        <v>54879</v>
      </c>
      <c r="BZ154" s="269">
        <v>15960</v>
      </c>
      <c r="CA154" s="269">
        <v>0</v>
      </c>
      <c r="CB154" s="269">
        <v>0</v>
      </c>
      <c r="CC154" s="270">
        <f t="shared" si="21"/>
        <v>3375726.5</v>
      </c>
      <c r="CD154" s="148"/>
      <c r="CE154" s="148"/>
      <c r="CF154" s="148"/>
      <c r="CG154" s="148"/>
      <c r="CH154" s="148"/>
      <c r="CI154" s="148"/>
    </row>
    <row r="155" spans="1:87" s="149" customFormat="1">
      <c r="A155" s="201" t="s">
        <v>1804</v>
      </c>
      <c r="B155" s="264" t="s">
        <v>24</v>
      </c>
      <c r="C155" s="265" t="s">
        <v>25</v>
      </c>
      <c r="D155" s="266">
        <v>45110</v>
      </c>
      <c r="E155" s="265" t="s">
        <v>25</v>
      </c>
      <c r="F155" s="267" t="s">
        <v>703</v>
      </c>
      <c r="G155" s="268" t="s">
        <v>704</v>
      </c>
      <c r="H155" s="269">
        <v>0</v>
      </c>
      <c r="I155" s="269">
        <v>0</v>
      </c>
      <c r="J155" s="269">
        <v>0</v>
      </c>
      <c r="K155" s="269">
        <v>0</v>
      </c>
      <c r="L155" s="269">
        <v>0</v>
      </c>
      <c r="M155" s="269">
        <v>0</v>
      </c>
      <c r="N155" s="269">
        <v>0</v>
      </c>
      <c r="O155" s="269">
        <v>0</v>
      </c>
      <c r="P155" s="269">
        <v>0</v>
      </c>
      <c r="Q155" s="269">
        <v>0</v>
      </c>
      <c r="R155" s="269">
        <v>0</v>
      </c>
      <c r="S155" s="269">
        <v>0</v>
      </c>
      <c r="T155" s="269">
        <v>0</v>
      </c>
      <c r="U155" s="269">
        <v>0</v>
      </c>
      <c r="V155" s="269">
        <v>0</v>
      </c>
      <c r="W155" s="269">
        <v>0</v>
      </c>
      <c r="X155" s="269">
        <v>0</v>
      </c>
      <c r="Y155" s="269">
        <v>0</v>
      </c>
      <c r="Z155" s="269">
        <v>0</v>
      </c>
      <c r="AA155" s="269">
        <v>0</v>
      </c>
      <c r="AB155" s="269">
        <v>0</v>
      </c>
      <c r="AC155" s="269">
        <v>0</v>
      </c>
      <c r="AD155" s="269">
        <v>0</v>
      </c>
      <c r="AE155" s="269">
        <v>0</v>
      </c>
      <c r="AF155" s="269">
        <v>0</v>
      </c>
      <c r="AG155" s="269">
        <v>0</v>
      </c>
      <c r="AH155" s="269">
        <v>0</v>
      </c>
      <c r="AI155" s="269">
        <v>0</v>
      </c>
      <c r="AJ155" s="269">
        <v>0</v>
      </c>
      <c r="AK155" s="269">
        <v>0</v>
      </c>
      <c r="AL155" s="269">
        <v>0</v>
      </c>
      <c r="AM155" s="269">
        <v>0</v>
      </c>
      <c r="AN155" s="269">
        <v>0</v>
      </c>
      <c r="AO155" s="269">
        <v>0</v>
      </c>
      <c r="AP155" s="269">
        <v>0</v>
      </c>
      <c r="AQ155" s="269">
        <v>0</v>
      </c>
      <c r="AR155" s="269">
        <v>0</v>
      </c>
      <c r="AS155" s="269">
        <v>0</v>
      </c>
      <c r="AT155" s="269">
        <v>0</v>
      </c>
      <c r="AU155" s="269">
        <v>0</v>
      </c>
      <c r="AV155" s="269">
        <v>0</v>
      </c>
      <c r="AW155" s="269">
        <v>0</v>
      </c>
      <c r="AX155" s="269">
        <v>0</v>
      </c>
      <c r="AY155" s="269">
        <v>0</v>
      </c>
      <c r="AZ155" s="269">
        <v>0</v>
      </c>
      <c r="BA155" s="269">
        <v>0</v>
      </c>
      <c r="BB155" s="269">
        <v>0</v>
      </c>
      <c r="BC155" s="269">
        <v>0</v>
      </c>
      <c r="BD155" s="269">
        <v>0</v>
      </c>
      <c r="BE155" s="269">
        <v>0</v>
      </c>
      <c r="BF155" s="269">
        <v>0</v>
      </c>
      <c r="BG155" s="269">
        <v>0</v>
      </c>
      <c r="BH155" s="269">
        <v>0</v>
      </c>
      <c r="BI155" s="269">
        <v>0</v>
      </c>
      <c r="BJ155" s="269">
        <v>0</v>
      </c>
      <c r="BK155" s="269">
        <v>0</v>
      </c>
      <c r="BL155" s="269">
        <v>0</v>
      </c>
      <c r="BM155" s="269">
        <v>0</v>
      </c>
      <c r="BN155" s="269">
        <v>0</v>
      </c>
      <c r="BO155" s="269">
        <v>0</v>
      </c>
      <c r="BP155" s="269">
        <v>0</v>
      </c>
      <c r="BQ155" s="269">
        <v>0</v>
      </c>
      <c r="BR155" s="269">
        <v>0</v>
      </c>
      <c r="BS155" s="269">
        <v>0</v>
      </c>
      <c r="BT155" s="269">
        <v>0</v>
      </c>
      <c r="BU155" s="269">
        <v>0</v>
      </c>
      <c r="BV155" s="269">
        <v>0</v>
      </c>
      <c r="BW155" s="269">
        <v>0</v>
      </c>
      <c r="BX155" s="269">
        <v>0</v>
      </c>
      <c r="BY155" s="269">
        <v>0</v>
      </c>
      <c r="BZ155" s="269">
        <v>0</v>
      </c>
      <c r="CA155" s="269">
        <v>0</v>
      </c>
      <c r="CB155" s="269">
        <v>0</v>
      </c>
      <c r="CC155" s="270">
        <f t="shared" si="21"/>
        <v>0</v>
      </c>
      <c r="CD155" s="148"/>
      <c r="CE155" s="148"/>
      <c r="CF155" s="148"/>
      <c r="CG155" s="148"/>
      <c r="CH155" s="148"/>
      <c r="CI155" s="148"/>
    </row>
    <row r="156" spans="1:87" s="149" customFormat="1">
      <c r="A156" s="201" t="s">
        <v>1804</v>
      </c>
      <c r="B156" s="264" t="s">
        <v>24</v>
      </c>
      <c r="C156" s="265" t="s">
        <v>25</v>
      </c>
      <c r="D156" s="266">
        <v>45110</v>
      </c>
      <c r="E156" s="265" t="s">
        <v>25</v>
      </c>
      <c r="F156" s="267" t="s">
        <v>705</v>
      </c>
      <c r="G156" s="268" t="s">
        <v>706</v>
      </c>
      <c r="H156" s="269">
        <v>0</v>
      </c>
      <c r="I156" s="269">
        <v>192832.58</v>
      </c>
      <c r="J156" s="269">
        <v>0</v>
      </c>
      <c r="K156" s="269">
        <v>0</v>
      </c>
      <c r="L156" s="269">
        <v>0</v>
      </c>
      <c r="M156" s="269">
        <v>0</v>
      </c>
      <c r="N156" s="269">
        <v>0</v>
      </c>
      <c r="O156" s="269">
        <v>0</v>
      </c>
      <c r="P156" s="269">
        <v>0</v>
      </c>
      <c r="Q156" s="269">
        <v>0</v>
      </c>
      <c r="R156" s="269">
        <v>0</v>
      </c>
      <c r="S156" s="269">
        <v>0</v>
      </c>
      <c r="T156" s="269">
        <v>0</v>
      </c>
      <c r="U156" s="269">
        <v>0</v>
      </c>
      <c r="V156" s="269">
        <v>0</v>
      </c>
      <c r="W156" s="269">
        <v>0</v>
      </c>
      <c r="X156" s="269">
        <v>0</v>
      </c>
      <c r="Y156" s="269">
        <v>0</v>
      </c>
      <c r="Z156" s="269">
        <v>0</v>
      </c>
      <c r="AA156" s="269">
        <v>0</v>
      </c>
      <c r="AB156" s="269">
        <v>0</v>
      </c>
      <c r="AC156" s="269">
        <v>0</v>
      </c>
      <c r="AD156" s="269">
        <v>0</v>
      </c>
      <c r="AE156" s="269">
        <v>0</v>
      </c>
      <c r="AF156" s="269">
        <v>0</v>
      </c>
      <c r="AG156" s="269">
        <v>0</v>
      </c>
      <c r="AH156" s="269">
        <v>0</v>
      </c>
      <c r="AI156" s="269">
        <v>0</v>
      </c>
      <c r="AJ156" s="269">
        <v>0</v>
      </c>
      <c r="AK156" s="269">
        <v>10100</v>
      </c>
      <c r="AL156" s="269">
        <v>0</v>
      </c>
      <c r="AM156" s="269">
        <v>0</v>
      </c>
      <c r="AN156" s="269">
        <v>0</v>
      </c>
      <c r="AO156" s="269">
        <v>0</v>
      </c>
      <c r="AP156" s="269">
        <v>0</v>
      </c>
      <c r="AQ156" s="269">
        <v>0</v>
      </c>
      <c r="AR156" s="269">
        <v>0</v>
      </c>
      <c r="AS156" s="269">
        <v>0</v>
      </c>
      <c r="AT156" s="269">
        <v>0</v>
      </c>
      <c r="AU156" s="269">
        <v>0</v>
      </c>
      <c r="AV156" s="269">
        <v>0</v>
      </c>
      <c r="AW156" s="269">
        <v>0</v>
      </c>
      <c r="AX156" s="269">
        <v>0</v>
      </c>
      <c r="AY156" s="269">
        <v>0</v>
      </c>
      <c r="AZ156" s="269">
        <v>0</v>
      </c>
      <c r="BA156" s="269">
        <v>0</v>
      </c>
      <c r="BB156" s="269">
        <v>41664</v>
      </c>
      <c r="BC156" s="269">
        <v>0</v>
      </c>
      <c r="BD156" s="269">
        <v>0</v>
      </c>
      <c r="BE156" s="269">
        <v>0</v>
      </c>
      <c r="BF156" s="269">
        <v>0</v>
      </c>
      <c r="BG156" s="269">
        <v>0</v>
      </c>
      <c r="BH156" s="269">
        <v>0</v>
      </c>
      <c r="BI156" s="269">
        <v>0</v>
      </c>
      <c r="BJ156" s="269">
        <v>0</v>
      </c>
      <c r="BK156" s="269">
        <v>0</v>
      </c>
      <c r="BL156" s="269">
        <v>0</v>
      </c>
      <c r="BM156" s="269">
        <v>0</v>
      </c>
      <c r="BN156" s="269">
        <v>0</v>
      </c>
      <c r="BO156" s="269">
        <v>0</v>
      </c>
      <c r="BP156" s="269">
        <v>0</v>
      </c>
      <c r="BQ156" s="269">
        <v>0</v>
      </c>
      <c r="BR156" s="269">
        <v>0</v>
      </c>
      <c r="BS156" s="269">
        <v>0</v>
      </c>
      <c r="BT156" s="269">
        <v>0</v>
      </c>
      <c r="BU156" s="269">
        <v>0</v>
      </c>
      <c r="BV156" s="269">
        <v>0</v>
      </c>
      <c r="BW156" s="269">
        <v>0</v>
      </c>
      <c r="BX156" s="269">
        <v>0</v>
      </c>
      <c r="BY156" s="269">
        <v>0</v>
      </c>
      <c r="BZ156" s="269">
        <v>0</v>
      </c>
      <c r="CA156" s="269">
        <v>0</v>
      </c>
      <c r="CB156" s="269">
        <v>0</v>
      </c>
      <c r="CC156" s="270">
        <f t="shared" si="21"/>
        <v>244596.58</v>
      </c>
      <c r="CD156" s="148"/>
      <c r="CE156" s="148"/>
      <c r="CF156" s="148"/>
      <c r="CG156" s="148"/>
      <c r="CH156" s="148"/>
      <c r="CI156" s="148"/>
    </row>
    <row r="157" spans="1:87" s="149" customFormat="1">
      <c r="A157" s="201" t="s">
        <v>1804</v>
      </c>
      <c r="B157" s="264" t="s">
        <v>24</v>
      </c>
      <c r="C157" s="265" t="s">
        <v>25</v>
      </c>
      <c r="D157" s="266">
        <v>45110</v>
      </c>
      <c r="E157" s="265" t="s">
        <v>25</v>
      </c>
      <c r="F157" s="267" t="s">
        <v>707</v>
      </c>
      <c r="G157" s="268" t="s">
        <v>708</v>
      </c>
      <c r="H157" s="269">
        <v>0</v>
      </c>
      <c r="I157" s="269">
        <v>0</v>
      </c>
      <c r="J157" s="269">
        <v>2572929</v>
      </c>
      <c r="K157" s="269">
        <v>1099418.54</v>
      </c>
      <c r="L157" s="269">
        <v>0</v>
      </c>
      <c r="M157" s="269">
        <v>0</v>
      </c>
      <c r="N157" s="269">
        <v>0</v>
      </c>
      <c r="O157" s="269">
        <v>3236740</v>
      </c>
      <c r="P157" s="269">
        <v>783500</v>
      </c>
      <c r="Q157" s="269">
        <v>0</v>
      </c>
      <c r="R157" s="269">
        <v>0</v>
      </c>
      <c r="S157" s="269">
        <v>2161800</v>
      </c>
      <c r="T157" s="269">
        <v>3068760</v>
      </c>
      <c r="U157" s="269">
        <v>0</v>
      </c>
      <c r="V157" s="269">
        <v>0</v>
      </c>
      <c r="W157" s="269">
        <v>0</v>
      </c>
      <c r="X157" s="269">
        <v>783500</v>
      </c>
      <c r="Y157" s="269">
        <v>0</v>
      </c>
      <c r="Z157" s="269">
        <v>0</v>
      </c>
      <c r="AA157" s="269">
        <v>0</v>
      </c>
      <c r="AB157" s="269">
        <v>0</v>
      </c>
      <c r="AC157" s="269">
        <v>0</v>
      </c>
      <c r="AD157" s="269">
        <v>0</v>
      </c>
      <c r="AE157" s="269">
        <v>0</v>
      </c>
      <c r="AF157" s="269">
        <v>0</v>
      </c>
      <c r="AG157" s="269">
        <v>0</v>
      </c>
      <c r="AH157" s="269">
        <v>0</v>
      </c>
      <c r="AI157" s="269">
        <v>0</v>
      </c>
      <c r="AJ157" s="269">
        <v>0</v>
      </c>
      <c r="AK157" s="269">
        <v>0</v>
      </c>
      <c r="AL157" s="269">
        <v>0</v>
      </c>
      <c r="AM157" s="269">
        <v>0</v>
      </c>
      <c r="AN157" s="269">
        <v>0</v>
      </c>
      <c r="AO157" s="269">
        <v>0</v>
      </c>
      <c r="AP157" s="269">
        <v>0</v>
      </c>
      <c r="AQ157" s="269">
        <v>0</v>
      </c>
      <c r="AR157" s="269">
        <v>0</v>
      </c>
      <c r="AS157" s="269">
        <v>0</v>
      </c>
      <c r="AT157" s="269">
        <v>2670000</v>
      </c>
      <c r="AU157" s="269">
        <v>0</v>
      </c>
      <c r="AV157" s="269">
        <v>0</v>
      </c>
      <c r="AW157" s="269">
        <v>0</v>
      </c>
      <c r="AX157" s="269">
        <v>0</v>
      </c>
      <c r="AY157" s="269">
        <v>0</v>
      </c>
      <c r="AZ157" s="269">
        <v>0</v>
      </c>
      <c r="BA157" s="269">
        <v>0</v>
      </c>
      <c r="BB157" s="269">
        <v>0</v>
      </c>
      <c r="BC157" s="269">
        <v>0</v>
      </c>
      <c r="BD157" s="269">
        <v>735000</v>
      </c>
      <c r="BE157" s="269">
        <v>0</v>
      </c>
      <c r="BF157" s="269">
        <v>0</v>
      </c>
      <c r="BG157" s="269">
        <v>0</v>
      </c>
      <c r="BH157" s="269">
        <v>0</v>
      </c>
      <c r="BI157" s="269">
        <v>0</v>
      </c>
      <c r="BJ157" s="269">
        <v>0</v>
      </c>
      <c r="BK157" s="269">
        <v>0</v>
      </c>
      <c r="BL157" s="269">
        <v>0</v>
      </c>
      <c r="BM157" s="269">
        <v>0</v>
      </c>
      <c r="BN157" s="269">
        <v>1999830</v>
      </c>
      <c r="BO157" s="269">
        <v>0</v>
      </c>
      <c r="BP157" s="269">
        <v>548000</v>
      </c>
      <c r="BQ157" s="269">
        <v>0</v>
      </c>
      <c r="BR157" s="269">
        <v>0</v>
      </c>
      <c r="BS157" s="269">
        <v>0</v>
      </c>
      <c r="BT157" s="269">
        <v>0</v>
      </c>
      <c r="BU157" s="269">
        <v>0</v>
      </c>
      <c r="BV157" s="269">
        <v>0</v>
      </c>
      <c r="BW157" s="269">
        <v>0</v>
      </c>
      <c r="BX157" s="269">
        <v>0</v>
      </c>
      <c r="BY157" s="269">
        <v>0</v>
      </c>
      <c r="BZ157" s="269">
        <v>0</v>
      </c>
      <c r="CA157" s="269">
        <v>0</v>
      </c>
      <c r="CB157" s="269">
        <v>0</v>
      </c>
      <c r="CC157" s="270">
        <f t="shared" si="21"/>
        <v>19659477.539999999</v>
      </c>
      <c r="CD157" s="148"/>
      <c r="CE157" s="148"/>
      <c r="CF157" s="148"/>
      <c r="CG157" s="148"/>
      <c r="CH157" s="148"/>
      <c r="CI157" s="148"/>
    </row>
    <row r="158" spans="1:87" s="149" customFormat="1">
      <c r="A158" s="201" t="s">
        <v>1804</v>
      </c>
      <c r="B158" s="264" t="s">
        <v>24</v>
      </c>
      <c r="C158" s="265" t="s">
        <v>25</v>
      </c>
      <c r="D158" s="266">
        <v>45110</v>
      </c>
      <c r="E158" s="265" t="s">
        <v>25</v>
      </c>
      <c r="F158" s="267" t="s">
        <v>709</v>
      </c>
      <c r="G158" s="268" t="s">
        <v>710</v>
      </c>
      <c r="H158" s="269">
        <v>4122250.44</v>
      </c>
      <c r="I158" s="269">
        <v>0</v>
      </c>
      <c r="J158" s="269">
        <v>0</v>
      </c>
      <c r="K158" s="269">
        <v>0</v>
      </c>
      <c r="L158" s="269">
        <v>0</v>
      </c>
      <c r="M158" s="269">
        <v>0</v>
      </c>
      <c r="N158" s="269">
        <v>0</v>
      </c>
      <c r="O158" s="269">
        <v>0</v>
      </c>
      <c r="P158" s="269">
        <v>0</v>
      </c>
      <c r="Q158" s="269">
        <v>0</v>
      </c>
      <c r="R158" s="269">
        <v>0</v>
      </c>
      <c r="S158" s="269">
        <v>0</v>
      </c>
      <c r="T158" s="269">
        <v>0</v>
      </c>
      <c r="U158" s="269">
        <v>0</v>
      </c>
      <c r="V158" s="269">
        <v>0</v>
      </c>
      <c r="W158" s="269">
        <v>0</v>
      </c>
      <c r="X158" s="269">
        <v>0</v>
      </c>
      <c r="Y158" s="269">
        <v>0</v>
      </c>
      <c r="Z158" s="269">
        <v>4998.66</v>
      </c>
      <c r="AA158" s="269">
        <v>0</v>
      </c>
      <c r="AB158" s="269">
        <v>0</v>
      </c>
      <c r="AC158" s="269">
        <v>0</v>
      </c>
      <c r="AD158" s="269">
        <v>0</v>
      </c>
      <c r="AE158" s="269">
        <v>0</v>
      </c>
      <c r="AF158" s="269">
        <v>0</v>
      </c>
      <c r="AG158" s="269">
        <v>0</v>
      </c>
      <c r="AH158" s="269">
        <v>0</v>
      </c>
      <c r="AI158" s="269">
        <v>0</v>
      </c>
      <c r="AJ158" s="269">
        <v>0</v>
      </c>
      <c r="AK158" s="269">
        <v>0</v>
      </c>
      <c r="AL158" s="269">
        <v>0</v>
      </c>
      <c r="AM158" s="269">
        <v>0</v>
      </c>
      <c r="AN158" s="269">
        <v>0</v>
      </c>
      <c r="AO158" s="269">
        <v>0</v>
      </c>
      <c r="AP158" s="269">
        <v>0</v>
      </c>
      <c r="AQ158" s="269">
        <v>0</v>
      </c>
      <c r="AR158" s="269">
        <v>0</v>
      </c>
      <c r="AS158" s="269">
        <v>0</v>
      </c>
      <c r="AT158" s="269">
        <v>0</v>
      </c>
      <c r="AU158" s="269">
        <v>0</v>
      </c>
      <c r="AV158" s="269">
        <v>0</v>
      </c>
      <c r="AW158" s="269">
        <v>0</v>
      </c>
      <c r="AX158" s="269">
        <v>0</v>
      </c>
      <c r="AY158" s="269">
        <v>0</v>
      </c>
      <c r="AZ158" s="269">
        <v>0</v>
      </c>
      <c r="BA158" s="269">
        <v>0</v>
      </c>
      <c r="BB158" s="269">
        <v>0</v>
      </c>
      <c r="BC158" s="269">
        <v>0</v>
      </c>
      <c r="BD158" s="269">
        <v>0</v>
      </c>
      <c r="BE158" s="269">
        <v>0</v>
      </c>
      <c r="BF158" s="269">
        <v>0</v>
      </c>
      <c r="BG158" s="269">
        <v>0</v>
      </c>
      <c r="BH158" s="269">
        <v>0</v>
      </c>
      <c r="BI158" s="269">
        <v>13620</v>
      </c>
      <c r="BJ158" s="269">
        <v>0</v>
      </c>
      <c r="BK158" s="269">
        <v>0</v>
      </c>
      <c r="BL158" s="269">
        <v>0</v>
      </c>
      <c r="BM158" s="269">
        <v>0</v>
      </c>
      <c r="BN158" s="269">
        <v>0</v>
      </c>
      <c r="BO158" s="269">
        <v>189960</v>
      </c>
      <c r="BP158" s="269">
        <v>499000</v>
      </c>
      <c r="BQ158" s="269">
        <v>0</v>
      </c>
      <c r="BR158" s="269">
        <v>0</v>
      </c>
      <c r="BS158" s="269">
        <v>0</v>
      </c>
      <c r="BT158" s="269">
        <v>0</v>
      </c>
      <c r="BU158" s="269">
        <v>0</v>
      </c>
      <c r="BV158" s="269">
        <v>68953</v>
      </c>
      <c r="BW158" s="269">
        <v>46607</v>
      </c>
      <c r="BX158" s="269">
        <v>255710</v>
      </c>
      <c r="BY158" s="269">
        <v>211086</v>
      </c>
      <c r="BZ158" s="269">
        <v>54002</v>
      </c>
      <c r="CA158" s="269">
        <v>35448</v>
      </c>
      <c r="CB158" s="269">
        <v>700000</v>
      </c>
      <c r="CC158" s="270">
        <f t="shared" si="21"/>
        <v>6201635.0999999996</v>
      </c>
      <c r="CD158" s="148"/>
      <c r="CE158" s="148"/>
      <c r="CF158" s="148"/>
      <c r="CG158" s="148"/>
      <c r="CH158" s="148"/>
      <c r="CI158" s="148"/>
    </row>
    <row r="159" spans="1:87" s="149" customFormat="1">
      <c r="A159" s="201" t="s">
        <v>1804</v>
      </c>
      <c r="B159" s="264" t="s">
        <v>24</v>
      </c>
      <c r="C159" s="265" t="s">
        <v>25</v>
      </c>
      <c r="D159" s="266">
        <v>45110</v>
      </c>
      <c r="E159" s="265" t="s">
        <v>25</v>
      </c>
      <c r="F159" s="267" t="s">
        <v>711</v>
      </c>
      <c r="G159" s="268" t="s">
        <v>712</v>
      </c>
      <c r="H159" s="269">
        <v>0</v>
      </c>
      <c r="I159" s="269">
        <v>4159683.87</v>
      </c>
      <c r="J159" s="269">
        <v>8736925.5399999991</v>
      </c>
      <c r="K159" s="269">
        <v>2539062</v>
      </c>
      <c r="L159" s="269">
        <v>2725064.38</v>
      </c>
      <c r="M159" s="269">
        <v>2098309.14</v>
      </c>
      <c r="N159" s="269">
        <v>555362</v>
      </c>
      <c r="O159" s="269">
        <v>7366003.5</v>
      </c>
      <c r="P159" s="269">
        <v>2981143.82</v>
      </c>
      <c r="Q159" s="269">
        <v>14486101.529999999</v>
      </c>
      <c r="R159" s="269">
        <v>325208</v>
      </c>
      <c r="S159" s="269">
        <v>6179158.5599999996</v>
      </c>
      <c r="T159" s="269">
        <v>15354667.5</v>
      </c>
      <c r="U159" s="269">
        <v>9007837.6999999993</v>
      </c>
      <c r="V159" s="269">
        <v>1546450</v>
      </c>
      <c r="W159" s="269">
        <v>4924998</v>
      </c>
      <c r="X159" s="269">
        <v>46</v>
      </c>
      <c r="Y159" s="269">
        <v>1562176</v>
      </c>
      <c r="Z159" s="269">
        <v>47400</v>
      </c>
      <c r="AA159" s="269">
        <v>11359493.52</v>
      </c>
      <c r="AB159" s="269">
        <v>3202458</v>
      </c>
      <c r="AC159" s="269">
        <v>9873047.9600000009</v>
      </c>
      <c r="AD159" s="269">
        <v>512419</v>
      </c>
      <c r="AE159" s="269">
        <v>0</v>
      </c>
      <c r="AF159" s="269">
        <v>4179465.08</v>
      </c>
      <c r="AG159" s="269">
        <v>0</v>
      </c>
      <c r="AH159" s="269">
        <v>0</v>
      </c>
      <c r="AI159" s="269">
        <v>155525</v>
      </c>
      <c r="AJ159" s="269">
        <v>1789667.8</v>
      </c>
      <c r="AK159" s="269">
        <v>1581190.7</v>
      </c>
      <c r="AL159" s="269">
        <v>2858653.39</v>
      </c>
      <c r="AM159" s="269">
        <v>715884.4</v>
      </c>
      <c r="AN159" s="269">
        <v>2064251.21</v>
      </c>
      <c r="AO159" s="269">
        <v>221224.23</v>
      </c>
      <c r="AP159" s="269">
        <v>2780460.78</v>
      </c>
      <c r="AQ159" s="269">
        <v>3080979.8</v>
      </c>
      <c r="AR159" s="269">
        <v>1556277.5</v>
      </c>
      <c r="AS159" s="269">
        <v>3116396.8</v>
      </c>
      <c r="AT159" s="269">
        <v>1780577.8</v>
      </c>
      <c r="AU159" s="269">
        <v>268825</v>
      </c>
      <c r="AV159" s="269">
        <v>2372870</v>
      </c>
      <c r="AW159" s="269">
        <v>2071540</v>
      </c>
      <c r="AX159" s="269">
        <v>1544590</v>
      </c>
      <c r="AY159" s="269">
        <v>1979080</v>
      </c>
      <c r="AZ159" s="269">
        <v>1546017</v>
      </c>
      <c r="BA159" s="269">
        <v>1703074.65</v>
      </c>
      <c r="BB159" s="269">
        <v>0</v>
      </c>
      <c r="BC159" s="269">
        <v>27000</v>
      </c>
      <c r="BD159" s="269">
        <v>2194576.66</v>
      </c>
      <c r="BE159" s="269">
        <v>2520864</v>
      </c>
      <c r="BF159" s="269">
        <v>2737209.58</v>
      </c>
      <c r="BG159" s="269">
        <v>3000</v>
      </c>
      <c r="BH159" s="269">
        <v>6101242</v>
      </c>
      <c r="BI159" s="269">
        <v>13500</v>
      </c>
      <c r="BJ159" s="269">
        <v>2777611.09</v>
      </c>
      <c r="BK159" s="269">
        <v>2121327.67</v>
      </c>
      <c r="BL159" s="269">
        <v>1255400</v>
      </c>
      <c r="BM159" s="269">
        <v>0</v>
      </c>
      <c r="BN159" s="269">
        <v>10837514</v>
      </c>
      <c r="BO159" s="269">
        <v>3772886.58</v>
      </c>
      <c r="BP159" s="269">
        <v>2342820</v>
      </c>
      <c r="BQ159" s="269">
        <v>2700431</v>
      </c>
      <c r="BR159" s="269">
        <v>3773870.53</v>
      </c>
      <c r="BS159" s="269">
        <v>2368526</v>
      </c>
      <c r="BT159" s="269">
        <v>0</v>
      </c>
      <c r="BU159" s="269">
        <v>2204671.7999999998</v>
      </c>
      <c r="BV159" s="269">
        <v>2370399</v>
      </c>
      <c r="BW159" s="269">
        <v>5027797.13</v>
      </c>
      <c r="BX159" s="269">
        <v>3858365.6</v>
      </c>
      <c r="BY159" s="269">
        <v>5346877</v>
      </c>
      <c r="BZ159" s="269">
        <v>2161633.87</v>
      </c>
      <c r="CA159" s="269">
        <v>1356307.31</v>
      </c>
      <c r="CB159" s="269">
        <v>1318713.92</v>
      </c>
      <c r="CC159" s="270">
        <f t="shared" si="21"/>
        <v>216102111.90000004</v>
      </c>
      <c r="CD159" s="148"/>
      <c r="CE159" s="148"/>
      <c r="CF159" s="148"/>
      <c r="CG159" s="148"/>
      <c r="CH159" s="148"/>
      <c r="CI159" s="148"/>
    </row>
    <row r="160" spans="1:87" s="149" customFormat="1">
      <c r="A160" s="201" t="s">
        <v>1804</v>
      </c>
      <c r="B160" s="264" t="s">
        <v>24</v>
      </c>
      <c r="C160" s="265" t="s">
        <v>25</v>
      </c>
      <c r="D160" s="266">
        <v>45110</v>
      </c>
      <c r="E160" s="265" t="s">
        <v>25</v>
      </c>
      <c r="F160" s="267" t="s">
        <v>713</v>
      </c>
      <c r="G160" s="268" t="s">
        <v>714</v>
      </c>
      <c r="H160" s="269">
        <v>713074.23</v>
      </c>
      <c r="I160" s="269">
        <v>0</v>
      </c>
      <c r="J160" s="269">
        <v>253292.29</v>
      </c>
      <c r="K160" s="269">
        <v>0</v>
      </c>
      <c r="L160" s="269">
        <v>0</v>
      </c>
      <c r="M160" s="269">
        <v>0</v>
      </c>
      <c r="N160" s="269">
        <v>0</v>
      </c>
      <c r="O160" s="269">
        <v>0</v>
      </c>
      <c r="P160" s="269">
        <v>0</v>
      </c>
      <c r="Q160" s="269">
        <v>95000</v>
      </c>
      <c r="R160" s="269">
        <v>0</v>
      </c>
      <c r="S160" s="269">
        <v>0</v>
      </c>
      <c r="T160" s="269">
        <v>0</v>
      </c>
      <c r="U160" s="269">
        <v>0</v>
      </c>
      <c r="V160" s="269">
        <v>0</v>
      </c>
      <c r="W160" s="269">
        <v>0</v>
      </c>
      <c r="X160" s="269">
        <v>0</v>
      </c>
      <c r="Y160" s="269">
        <v>0</v>
      </c>
      <c r="Z160" s="269">
        <v>0</v>
      </c>
      <c r="AA160" s="269">
        <v>0</v>
      </c>
      <c r="AB160" s="269">
        <v>0</v>
      </c>
      <c r="AC160" s="269">
        <v>0</v>
      </c>
      <c r="AD160" s="269">
        <v>0</v>
      </c>
      <c r="AE160" s="269">
        <v>0</v>
      </c>
      <c r="AF160" s="269">
        <v>0</v>
      </c>
      <c r="AG160" s="269">
        <v>0</v>
      </c>
      <c r="AH160" s="269">
        <v>0</v>
      </c>
      <c r="AI160" s="269">
        <v>290000</v>
      </c>
      <c r="AJ160" s="269">
        <v>0</v>
      </c>
      <c r="AK160" s="269">
        <v>0</v>
      </c>
      <c r="AL160" s="269">
        <v>0</v>
      </c>
      <c r="AM160" s="269">
        <v>0</v>
      </c>
      <c r="AN160" s="269">
        <v>0</v>
      </c>
      <c r="AO160" s="269">
        <v>0</v>
      </c>
      <c r="AP160" s="269">
        <v>0</v>
      </c>
      <c r="AQ160" s="269">
        <v>0</v>
      </c>
      <c r="AR160" s="269">
        <v>0</v>
      </c>
      <c r="AS160" s="269">
        <v>0</v>
      </c>
      <c r="AT160" s="269">
        <v>0</v>
      </c>
      <c r="AU160" s="269">
        <v>0</v>
      </c>
      <c r="AV160" s="269">
        <v>0</v>
      </c>
      <c r="AW160" s="269">
        <v>0</v>
      </c>
      <c r="AX160" s="269">
        <v>0</v>
      </c>
      <c r="AY160" s="269">
        <v>0</v>
      </c>
      <c r="AZ160" s="269">
        <v>0</v>
      </c>
      <c r="BA160" s="269">
        <v>0</v>
      </c>
      <c r="BB160" s="269">
        <v>0</v>
      </c>
      <c r="BC160" s="269">
        <v>0</v>
      </c>
      <c r="BD160" s="269">
        <v>145000</v>
      </c>
      <c r="BE160" s="269">
        <v>0</v>
      </c>
      <c r="BF160" s="269">
        <v>0</v>
      </c>
      <c r="BG160" s="269">
        <v>0</v>
      </c>
      <c r="BH160" s="269">
        <v>0</v>
      </c>
      <c r="BI160" s="269">
        <v>0</v>
      </c>
      <c r="BJ160" s="269">
        <v>0</v>
      </c>
      <c r="BK160" s="269">
        <v>0</v>
      </c>
      <c r="BL160" s="269">
        <v>0</v>
      </c>
      <c r="BM160" s="269">
        <v>0</v>
      </c>
      <c r="BN160" s="269">
        <v>0</v>
      </c>
      <c r="BO160" s="269">
        <v>0</v>
      </c>
      <c r="BP160" s="269">
        <v>0</v>
      </c>
      <c r="BQ160" s="269">
        <v>0</v>
      </c>
      <c r="BR160" s="269">
        <v>0</v>
      </c>
      <c r="BS160" s="269">
        <v>68440</v>
      </c>
      <c r="BT160" s="269">
        <v>0</v>
      </c>
      <c r="BU160" s="269">
        <v>0</v>
      </c>
      <c r="BV160" s="269">
        <v>0</v>
      </c>
      <c r="BW160" s="269">
        <v>0</v>
      </c>
      <c r="BX160" s="269">
        <v>0</v>
      </c>
      <c r="BY160" s="269">
        <v>0</v>
      </c>
      <c r="BZ160" s="269">
        <v>0</v>
      </c>
      <c r="CA160" s="269">
        <v>0</v>
      </c>
      <c r="CB160" s="269">
        <v>0</v>
      </c>
      <c r="CC160" s="270">
        <f t="shared" si="21"/>
        <v>1564806.52</v>
      </c>
      <c r="CD160" s="148"/>
      <c r="CE160" s="148"/>
      <c r="CF160" s="148"/>
      <c r="CG160" s="148"/>
      <c r="CH160" s="148"/>
      <c r="CI160" s="148"/>
    </row>
    <row r="161" spans="1:87" s="149" customFormat="1">
      <c r="A161" s="201" t="s">
        <v>1804</v>
      </c>
      <c r="B161" s="264" t="s">
        <v>24</v>
      </c>
      <c r="C161" s="265" t="s">
        <v>25</v>
      </c>
      <c r="D161" s="266">
        <v>45110</v>
      </c>
      <c r="E161" s="265" t="s">
        <v>25</v>
      </c>
      <c r="F161" s="267" t="s">
        <v>715</v>
      </c>
      <c r="G161" s="268" t="s">
        <v>716</v>
      </c>
      <c r="H161" s="269">
        <v>0</v>
      </c>
      <c r="I161" s="269">
        <v>0</v>
      </c>
      <c r="J161" s="269">
        <v>0</v>
      </c>
      <c r="K161" s="269">
        <v>0</v>
      </c>
      <c r="L161" s="269">
        <v>0</v>
      </c>
      <c r="M161" s="269">
        <v>0</v>
      </c>
      <c r="N161" s="269">
        <v>0</v>
      </c>
      <c r="O161" s="269">
        <v>0</v>
      </c>
      <c r="P161" s="269">
        <v>0</v>
      </c>
      <c r="Q161" s="269">
        <v>0</v>
      </c>
      <c r="R161" s="269">
        <v>0</v>
      </c>
      <c r="S161" s="269">
        <v>0</v>
      </c>
      <c r="T161" s="269">
        <v>0</v>
      </c>
      <c r="U161" s="269">
        <v>0</v>
      </c>
      <c r="V161" s="269">
        <v>0</v>
      </c>
      <c r="W161" s="269">
        <v>0</v>
      </c>
      <c r="X161" s="269">
        <v>0</v>
      </c>
      <c r="Y161" s="269">
        <v>0</v>
      </c>
      <c r="Z161" s="269">
        <v>0</v>
      </c>
      <c r="AA161" s="269">
        <v>49650</v>
      </c>
      <c r="AB161" s="269">
        <v>0</v>
      </c>
      <c r="AC161" s="269">
        <v>0</v>
      </c>
      <c r="AD161" s="269">
        <v>0</v>
      </c>
      <c r="AE161" s="269">
        <v>0</v>
      </c>
      <c r="AF161" s="269">
        <v>0</v>
      </c>
      <c r="AG161" s="269">
        <v>0</v>
      </c>
      <c r="AH161" s="269">
        <v>0</v>
      </c>
      <c r="AI161" s="269">
        <v>0</v>
      </c>
      <c r="AJ161" s="269">
        <v>3467.29</v>
      </c>
      <c r="AK161" s="269">
        <v>0</v>
      </c>
      <c r="AL161" s="269">
        <v>0</v>
      </c>
      <c r="AM161" s="269">
        <v>0</v>
      </c>
      <c r="AN161" s="269">
        <v>0</v>
      </c>
      <c r="AO161" s="269">
        <v>0</v>
      </c>
      <c r="AP161" s="269">
        <v>0</v>
      </c>
      <c r="AQ161" s="269">
        <v>0</v>
      </c>
      <c r="AR161" s="269">
        <v>0</v>
      </c>
      <c r="AS161" s="269">
        <v>0</v>
      </c>
      <c r="AT161" s="269">
        <v>0</v>
      </c>
      <c r="AU161" s="269">
        <v>0</v>
      </c>
      <c r="AV161" s="269">
        <v>0</v>
      </c>
      <c r="AW161" s="269">
        <v>0</v>
      </c>
      <c r="AX161" s="269">
        <v>0</v>
      </c>
      <c r="AY161" s="269">
        <v>0</v>
      </c>
      <c r="AZ161" s="269">
        <v>0</v>
      </c>
      <c r="BA161" s="269">
        <v>0</v>
      </c>
      <c r="BB161" s="269">
        <v>0</v>
      </c>
      <c r="BC161" s="269">
        <v>0</v>
      </c>
      <c r="BD161" s="269">
        <v>636337.52</v>
      </c>
      <c r="BE161" s="269">
        <v>3779307.65</v>
      </c>
      <c r="BF161" s="269">
        <v>0</v>
      </c>
      <c r="BG161" s="269">
        <v>0</v>
      </c>
      <c r="BH161" s="269">
        <v>25400</v>
      </c>
      <c r="BI161" s="269">
        <v>0</v>
      </c>
      <c r="BJ161" s="269">
        <v>0</v>
      </c>
      <c r="BK161" s="269">
        <v>0</v>
      </c>
      <c r="BL161" s="269">
        <v>0</v>
      </c>
      <c r="BM161" s="269">
        <v>0</v>
      </c>
      <c r="BN161" s="269">
        <v>0</v>
      </c>
      <c r="BO161" s="269">
        <v>0</v>
      </c>
      <c r="BP161" s="269">
        <v>5000</v>
      </c>
      <c r="BQ161" s="269">
        <v>0</v>
      </c>
      <c r="BR161" s="269">
        <v>0</v>
      </c>
      <c r="BS161" s="269">
        <v>731088</v>
      </c>
      <c r="BT161" s="269">
        <v>0</v>
      </c>
      <c r="BU161" s="269">
        <v>0</v>
      </c>
      <c r="BV161" s="269">
        <v>0</v>
      </c>
      <c r="BW161" s="269">
        <v>0</v>
      </c>
      <c r="BX161" s="269">
        <v>0</v>
      </c>
      <c r="BY161" s="269">
        <v>0</v>
      </c>
      <c r="BZ161" s="269">
        <v>0</v>
      </c>
      <c r="CA161" s="269">
        <v>0</v>
      </c>
      <c r="CB161" s="269">
        <v>0</v>
      </c>
      <c r="CC161" s="270">
        <f t="shared" si="21"/>
        <v>5230250.46</v>
      </c>
      <c r="CD161" s="148"/>
      <c r="CE161" s="148"/>
      <c r="CF161" s="148"/>
      <c r="CG161" s="148"/>
      <c r="CH161" s="148"/>
      <c r="CI161" s="148"/>
    </row>
    <row r="162" spans="1:87" s="149" customFormat="1">
      <c r="A162" s="201" t="s">
        <v>1804</v>
      </c>
      <c r="B162" s="264" t="s">
        <v>24</v>
      </c>
      <c r="C162" s="265" t="s">
        <v>25</v>
      </c>
      <c r="D162" s="266">
        <v>45110</v>
      </c>
      <c r="E162" s="265" t="s">
        <v>25</v>
      </c>
      <c r="F162" s="267" t="s">
        <v>717</v>
      </c>
      <c r="G162" s="268" t="s">
        <v>718</v>
      </c>
      <c r="H162" s="269">
        <v>0</v>
      </c>
      <c r="I162" s="269">
        <v>556799</v>
      </c>
      <c r="J162" s="269">
        <v>309815</v>
      </c>
      <c r="K162" s="269">
        <v>362265</v>
      </c>
      <c r="L162" s="269">
        <v>262737</v>
      </c>
      <c r="M162" s="269">
        <v>5000</v>
      </c>
      <c r="N162" s="269">
        <v>0</v>
      </c>
      <c r="O162" s="269">
        <v>679879</v>
      </c>
      <c r="P162" s="269">
        <v>253603</v>
      </c>
      <c r="Q162" s="269">
        <v>860331</v>
      </c>
      <c r="R162" s="269">
        <v>895625.26</v>
      </c>
      <c r="S162" s="269">
        <v>581904</v>
      </c>
      <c r="T162" s="269">
        <v>924172</v>
      </c>
      <c r="U162" s="269">
        <v>891243.25</v>
      </c>
      <c r="V162" s="269">
        <v>297172</v>
      </c>
      <c r="W162" s="269">
        <v>500001</v>
      </c>
      <c r="X162" s="269">
        <v>310095</v>
      </c>
      <c r="Y162" s="269">
        <v>53279</v>
      </c>
      <c r="Z162" s="269">
        <v>0</v>
      </c>
      <c r="AA162" s="269">
        <v>937663</v>
      </c>
      <c r="AB162" s="269">
        <v>382606.5</v>
      </c>
      <c r="AC162" s="269">
        <v>1123476.46</v>
      </c>
      <c r="AD162" s="269">
        <v>18060</v>
      </c>
      <c r="AE162" s="269">
        <v>0</v>
      </c>
      <c r="AF162" s="269">
        <v>196086.25</v>
      </c>
      <c r="AG162" s="269">
        <v>0</v>
      </c>
      <c r="AH162" s="269">
        <v>0</v>
      </c>
      <c r="AI162" s="269">
        <v>0</v>
      </c>
      <c r="AJ162" s="269">
        <v>290827.75</v>
      </c>
      <c r="AK162" s="269">
        <v>152487.25</v>
      </c>
      <c r="AL162" s="269">
        <v>0</v>
      </c>
      <c r="AM162" s="269">
        <v>119449</v>
      </c>
      <c r="AN162" s="269">
        <v>165563</v>
      </c>
      <c r="AO162" s="269">
        <v>188626.5</v>
      </c>
      <c r="AP162" s="269">
        <v>108124</v>
      </c>
      <c r="AQ162" s="269">
        <v>202460.25</v>
      </c>
      <c r="AR162" s="269">
        <v>81379.25</v>
      </c>
      <c r="AS162" s="269">
        <v>75991</v>
      </c>
      <c r="AT162" s="269">
        <v>200205.5</v>
      </c>
      <c r="AU162" s="269">
        <v>0</v>
      </c>
      <c r="AV162" s="269">
        <v>262556.25</v>
      </c>
      <c r="AW162" s="269">
        <v>202992.25</v>
      </c>
      <c r="AX162" s="269">
        <v>151464</v>
      </c>
      <c r="AY162" s="269">
        <v>302920</v>
      </c>
      <c r="AZ162" s="269">
        <v>7250</v>
      </c>
      <c r="BA162" s="269">
        <v>117681</v>
      </c>
      <c r="BB162" s="269">
        <v>0</v>
      </c>
      <c r="BC162" s="269">
        <v>57018</v>
      </c>
      <c r="BD162" s="269">
        <v>975232.26</v>
      </c>
      <c r="BE162" s="269">
        <v>1374600</v>
      </c>
      <c r="BF162" s="269">
        <v>0</v>
      </c>
      <c r="BG162" s="269">
        <v>177390</v>
      </c>
      <c r="BH162" s="269">
        <v>483539.5</v>
      </c>
      <c r="BI162" s="269">
        <v>2317983.37</v>
      </c>
      <c r="BJ162" s="269">
        <v>327903</v>
      </c>
      <c r="BK162" s="269">
        <v>136275</v>
      </c>
      <c r="BL162" s="269">
        <v>45914</v>
      </c>
      <c r="BM162" s="269">
        <v>0</v>
      </c>
      <c r="BN162" s="269">
        <v>905662.25</v>
      </c>
      <c r="BO162" s="269">
        <v>202709.25</v>
      </c>
      <c r="BP162" s="269">
        <v>216411.75</v>
      </c>
      <c r="BQ162" s="269">
        <v>232505.5</v>
      </c>
      <c r="BR162" s="269">
        <v>426888</v>
      </c>
      <c r="BS162" s="269">
        <v>257819</v>
      </c>
      <c r="BT162" s="269">
        <v>0</v>
      </c>
      <c r="BU162" s="269">
        <v>217886.5</v>
      </c>
      <c r="BV162" s="269">
        <v>132789</v>
      </c>
      <c r="BW162" s="269">
        <v>305704.13</v>
      </c>
      <c r="BX162" s="269">
        <v>158889</v>
      </c>
      <c r="BY162" s="269">
        <v>210935.16</v>
      </c>
      <c r="BZ162" s="269">
        <v>127500</v>
      </c>
      <c r="CA162" s="269">
        <v>58870</v>
      </c>
      <c r="CB162" s="269">
        <v>36750</v>
      </c>
      <c r="CC162" s="270">
        <f t="shared" si="21"/>
        <v>22418964.389999997</v>
      </c>
      <c r="CD162" s="148"/>
      <c r="CE162" s="148"/>
      <c r="CF162" s="148"/>
      <c r="CG162" s="148"/>
      <c r="CH162" s="148"/>
      <c r="CI162" s="148"/>
    </row>
    <row r="163" spans="1:87" s="149" customFormat="1">
      <c r="A163" s="201" t="s">
        <v>1804</v>
      </c>
      <c r="B163" s="264" t="s">
        <v>24</v>
      </c>
      <c r="C163" s="265" t="s">
        <v>25</v>
      </c>
      <c r="D163" s="266">
        <v>45110</v>
      </c>
      <c r="E163" s="265" t="s">
        <v>25</v>
      </c>
      <c r="F163" s="267" t="s">
        <v>719</v>
      </c>
      <c r="G163" s="268" t="s">
        <v>720</v>
      </c>
      <c r="H163" s="269">
        <v>0</v>
      </c>
      <c r="I163" s="269">
        <v>0</v>
      </c>
      <c r="J163" s="269">
        <v>0</v>
      </c>
      <c r="K163" s="269">
        <v>502856</v>
      </c>
      <c r="L163" s="269">
        <v>50380</v>
      </c>
      <c r="M163" s="269">
        <v>463354</v>
      </c>
      <c r="N163" s="269">
        <v>2174910</v>
      </c>
      <c r="O163" s="269">
        <v>0</v>
      </c>
      <c r="P163" s="269">
        <v>0</v>
      </c>
      <c r="Q163" s="269">
        <v>1191840</v>
      </c>
      <c r="R163" s="269">
        <v>0</v>
      </c>
      <c r="S163" s="269">
        <v>452700</v>
      </c>
      <c r="T163" s="269">
        <v>358645</v>
      </c>
      <c r="U163" s="269">
        <v>1090680</v>
      </c>
      <c r="V163" s="269">
        <v>88320</v>
      </c>
      <c r="W163" s="269">
        <v>466670</v>
      </c>
      <c r="X163" s="269">
        <v>0</v>
      </c>
      <c r="Y163" s="269">
        <v>246640</v>
      </c>
      <c r="Z163" s="269">
        <v>2601750</v>
      </c>
      <c r="AA163" s="269">
        <v>701290</v>
      </c>
      <c r="AB163" s="269">
        <v>535158</v>
      </c>
      <c r="AC163" s="269">
        <v>906019</v>
      </c>
      <c r="AD163" s="269">
        <v>0</v>
      </c>
      <c r="AE163" s="269">
        <v>0</v>
      </c>
      <c r="AF163" s="269">
        <v>552430</v>
      </c>
      <c r="AG163" s="269">
        <v>289901</v>
      </c>
      <c r="AH163" s="269">
        <v>0</v>
      </c>
      <c r="AI163" s="269">
        <v>1614360</v>
      </c>
      <c r="AJ163" s="269">
        <v>746164</v>
      </c>
      <c r="AK163" s="269">
        <v>355630</v>
      </c>
      <c r="AL163" s="269">
        <v>167207</v>
      </c>
      <c r="AM163" s="269">
        <v>292620</v>
      </c>
      <c r="AN163" s="269">
        <v>474217</v>
      </c>
      <c r="AO163" s="269">
        <v>579174</v>
      </c>
      <c r="AP163" s="269">
        <v>329950</v>
      </c>
      <c r="AQ163" s="269">
        <v>502279</v>
      </c>
      <c r="AR163" s="269">
        <v>291540</v>
      </c>
      <c r="AS163" s="269">
        <v>310050</v>
      </c>
      <c r="AT163" s="269">
        <v>452837</v>
      </c>
      <c r="AU163" s="269">
        <v>1201478</v>
      </c>
      <c r="AV163" s="269">
        <v>235523</v>
      </c>
      <c r="AW163" s="269">
        <v>192820</v>
      </c>
      <c r="AX163" s="269">
        <v>390597</v>
      </c>
      <c r="AY163" s="269">
        <v>0</v>
      </c>
      <c r="AZ163" s="269">
        <v>122398</v>
      </c>
      <c r="BA163" s="269">
        <v>200252</v>
      </c>
      <c r="BB163" s="269">
        <v>0</v>
      </c>
      <c r="BC163" s="269">
        <v>353471</v>
      </c>
      <c r="BD163" s="269">
        <v>0</v>
      </c>
      <c r="BE163" s="269">
        <v>0</v>
      </c>
      <c r="BF163" s="269">
        <v>454410</v>
      </c>
      <c r="BG163" s="269">
        <v>0</v>
      </c>
      <c r="BH163" s="269">
        <v>480630</v>
      </c>
      <c r="BI163" s="269">
        <v>470520</v>
      </c>
      <c r="BJ163" s="269">
        <v>338275</v>
      </c>
      <c r="BK163" s="269">
        <v>140355</v>
      </c>
      <c r="BL163" s="269">
        <v>93250</v>
      </c>
      <c r="BM163" s="269">
        <v>0</v>
      </c>
      <c r="BN163" s="269">
        <v>0</v>
      </c>
      <c r="BO163" s="269">
        <v>284290</v>
      </c>
      <c r="BP163" s="269">
        <v>245995</v>
      </c>
      <c r="BQ163" s="269">
        <v>0</v>
      </c>
      <c r="BR163" s="269">
        <v>375563</v>
      </c>
      <c r="BS163" s="269">
        <v>0</v>
      </c>
      <c r="BT163" s="269">
        <v>802600</v>
      </c>
      <c r="BU163" s="269">
        <v>210580</v>
      </c>
      <c r="BV163" s="269">
        <v>289150</v>
      </c>
      <c r="BW163" s="269">
        <v>272310</v>
      </c>
      <c r="BX163" s="269">
        <v>320250</v>
      </c>
      <c r="BY163" s="269">
        <v>623008</v>
      </c>
      <c r="BZ163" s="269">
        <v>395995</v>
      </c>
      <c r="CA163" s="269">
        <v>204100</v>
      </c>
      <c r="CB163" s="269">
        <v>200747</v>
      </c>
      <c r="CC163" s="270">
        <f t="shared" si="21"/>
        <v>27688138</v>
      </c>
      <c r="CD163" s="148"/>
      <c r="CE163" s="148"/>
      <c r="CF163" s="148"/>
      <c r="CG163" s="148"/>
      <c r="CH163" s="148"/>
      <c r="CI163" s="148"/>
    </row>
    <row r="164" spans="1:87" s="282" customFormat="1">
      <c r="A164" s="280"/>
      <c r="B164" s="380" t="s">
        <v>721</v>
      </c>
      <c r="C164" s="381"/>
      <c r="D164" s="381"/>
      <c r="E164" s="381"/>
      <c r="F164" s="381"/>
      <c r="G164" s="382"/>
      <c r="H164" s="281">
        <f>SUM(H122:H163)</f>
        <v>116460359.90000001</v>
      </c>
      <c r="I164" s="281">
        <f t="shared" ref="I164:BT164" si="22">SUM(I122:I163)</f>
        <v>14134897.789999999</v>
      </c>
      <c r="J164" s="281">
        <f t="shared" si="22"/>
        <v>24473904.979999997</v>
      </c>
      <c r="K164" s="281">
        <f t="shared" si="22"/>
        <v>7140453.9900000002</v>
      </c>
      <c r="L164" s="281">
        <f t="shared" si="22"/>
        <v>4821667.42</v>
      </c>
      <c r="M164" s="281">
        <f t="shared" si="22"/>
        <v>4329556.37</v>
      </c>
      <c r="N164" s="281">
        <f t="shared" si="22"/>
        <v>133715151.03999999</v>
      </c>
      <c r="O164" s="281">
        <f t="shared" si="22"/>
        <v>15249780.469999999</v>
      </c>
      <c r="P164" s="281">
        <f t="shared" si="22"/>
        <v>6693092.6899999995</v>
      </c>
      <c r="Q164" s="281">
        <f t="shared" si="22"/>
        <v>33811372.280000001</v>
      </c>
      <c r="R164" s="281">
        <f t="shared" si="22"/>
        <v>4951365.66</v>
      </c>
      <c r="S164" s="281">
        <f t="shared" si="22"/>
        <v>12956843.690000001</v>
      </c>
      <c r="T164" s="281">
        <f t="shared" si="22"/>
        <v>30135779.409999996</v>
      </c>
      <c r="U164" s="281">
        <f t="shared" si="22"/>
        <v>22424831.050000001</v>
      </c>
      <c r="V164" s="281">
        <f t="shared" si="22"/>
        <v>7583781.5600000005</v>
      </c>
      <c r="W164" s="281">
        <f t="shared" si="22"/>
        <v>7312769.8100000005</v>
      </c>
      <c r="X164" s="281">
        <f t="shared" si="22"/>
        <v>11461805.32</v>
      </c>
      <c r="Y164" s="281">
        <f t="shared" si="22"/>
        <v>3609828.42</v>
      </c>
      <c r="Z164" s="281">
        <f t="shared" si="22"/>
        <v>103131382.15999998</v>
      </c>
      <c r="AA164" s="281">
        <f t="shared" si="22"/>
        <v>30000540.749999996</v>
      </c>
      <c r="AB164" s="281">
        <f t="shared" si="22"/>
        <v>11632184.42</v>
      </c>
      <c r="AC164" s="281">
        <f t="shared" si="22"/>
        <v>31067966.07</v>
      </c>
      <c r="AD164" s="281">
        <f t="shared" si="22"/>
        <v>5555445.46</v>
      </c>
      <c r="AE164" s="281">
        <f t="shared" si="22"/>
        <v>6319628.6299999999</v>
      </c>
      <c r="AF164" s="281">
        <f t="shared" si="22"/>
        <v>6325890.3300000001</v>
      </c>
      <c r="AG164" s="281">
        <f t="shared" si="22"/>
        <v>3103083.4</v>
      </c>
      <c r="AH164" s="281">
        <f t="shared" si="22"/>
        <v>2312078.2599999998</v>
      </c>
      <c r="AI164" s="281">
        <f t="shared" si="22"/>
        <v>116444150.69000001</v>
      </c>
      <c r="AJ164" s="281">
        <f t="shared" si="22"/>
        <v>5146262.7699999996</v>
      </c>
      <c r="AK164" s="281">
        <f t="shared" si="22"/>
        <v>3378723.8099999996</v>
      </c>
      <c r="AL164" s="281">
        <f t="shared" si="22"/>
        <v>5412566.6200000001</v>
      </c>
      <c r="AM164" s="281">
        <f t="shared" si="22"/>
        <v>4008398.03</v>
      </c>
      <c r="AN164" s="281">
        <f t="shared" si="22"/>
        <v>4461553.92</v>
      </c>
      <c r="AO164" s="281">
        <f t="shared" si="22"/>
        <v>3535559.78</v>
      </c>
      <c r="AP164" s="281">
        <f t="shared" si="22"/>
        <v>5856856.5299999993</v>
      </c>
      <c r="AQ164" s="281">
        <f t="shared" si="22"/>
        <v>9040374.1600000001</v>
      </c>
      <c r="AR164" s="281">
        <f t="shared" si="22"/>
        <v>3297868.79</v>
      </c>
      <c r="AS164" s="281">
        <f t="shared" si="22"/>
        <v>4826338.25</v>
      </c>
      <c r="AT164" s="281">
        <f t="shared" si="22"/>
        <v>7563430.25</v>
      </c>
      <c r="AU164" s="281">
        <f t="shared" si="22"/>
        <v>37457206.940000005</v>
      </c>
      <c r="AV164" s="281">
        <f t="shared" si="22"/>
        <v>6825773.6999999993</v>
      </c>
      <c r="AW164" s="281">
        <f t="shared" si="22"/>
        <v>3489423.9299999997</v>
      </c>
      <c r="AX164" s="281">
        <f t="shared" si="22"/>
        <v>3119757.2199999997</v>
      </c>
      <c r="AY164" s="281">
        <f t="shared" si="22"/>
        <v>3262295.8</v>
      </c>
      <c r="AZ164" s="281">
        <f t="shared" si="22"/>
        <v>3137982.4699999997</v>
      </c>
      <c r="BA164" s="281">
        <f t="shared" si="22"/>
        <v>2979374.75</v>
      </c>
      <c r="BB164" s="281">
        <f t="shared" si="22"/>
        <v>63415991.010000005</v>
      </c>
      <c r="BC164" s="281">
        <f t="shared" si="22"/>
        <v>5015855.9300000006</v>
      </c>
      <c r="BD164" s="281">
        <f t="shared" si="22"/>
        <v>7313492.6500000004</v>
      </c>
      <c r="BE164" s="281">
        <f t="shared" si="22"/>
        <v>9405227.5</v>
      </c>
      <c r="BF164" s="281">
        <f t="shared" si="22"/>
        <v>6518767.8399999999</v>
      </c>
      <c r="BG164" s="281">
        <f t="shared" si="22"/>
        <v>2357759.4500000002</v>
      </c>
      <c r="BH164" s="281">
        <f t="shared" si="22"/>
        <v>12649131.07</v>
      </c>
      <c r="BI164" s="281">
        <f t="shared" si="22"/>
        <v>10558656.699999999</v>
      </c>
      <c r="BJ164" s="281">
        <f t="shared" si="22"/>
        <v>11871670.6</v>
      </c>
      <c r="BK164" s="281">
        <f t="shared" si="22"/>
        <v>2438323.92</v>
      </c>
      <c r="BL164" s="281">
        <f t="shared" si="22"/>
        <v>1740942.55</v>
      </c>
      <c r="BM164" s="281">
        <f t="shared" si="22"/>
        <v>222434356.41999999</v>
      </c>
      <c r="BN164" s="281">
        <f t="shared" si="22"/>
        <v>19648044.829999998</v>
      </c>
      <c r="BO164" s="281">
        <f t="shared" si="22"/>
        <v>6807011.8900000006</v>
      </c>
      <c r="BP164" s="281">
        <f t="shared" si="22"/>
        <v>4942556.83</v>
      </c>
      <c r="BQ164" s="281">
        <f t="shared" si="22"/>
        <v>4312931.5600000005</v>
      </c>
      <c r="BR164" s="281">
        <f t="shared" si="22"/>
        <v>7950910.21</v>
      </c>
      <c r="BS164" s="281">
        <f t="shared" si="22"/>
        <v>5695145.7000000002</v>
      </c>
      <c r="BT164" s="281">
        <f t="shared" si="22"/>
        <v>34373628.210000001</v>
      </c>
      <c r="BU164" s="281">
        <f t="shared" ref="BU164:CC164" si="23">SUM(BU122:BU163)</f>
        <v>4373425.24</v>
      </c>
      <c r="BV164" s="281">
        <f t="shared" si="23"/>
        <v>6260754.7400000002</v>
      </c>
      <c r="BW164" s="281">
        <f t="shared" si="23"/>
        <v>8659796.8200000003</v>
      </c>
      <c r="BX164" s="281">
        <f t="shared" si="23"/>
        <v>6772215.7400000002</v>
      </c>
      <c r="BY164" s="281">
        <f t="shared" si="23"/>
        <v>14581780.600000001</v>
      </c>
      <c r="BZ164" s="281">
        <f t="shared" si="23"/>
        <v>4885853.9000000004</v>
      </c>
      <c r="CA164" s="281">
        <f t="shared" si="23"/>
        <v>3067925.79</v>
      </c>
      <c r="CB164" s="281">
        <f t="shared" si="23"/>
        <v>2719818.36</v>
      </c>
      <c r="CC164" s="281">
        <f t="shared" si="23"/>
        <v>1384731315.8</v>
      </c>
      <c r="CD164" s="154"/>
      <c r="CE164" s="154"/>
      <c r="CF164" s="154"/>
      <c r="CG164" s="154"/>
      <c r="CH164" s="154"/>
      <c r="CI164" s="154"/>
    </row>
    <row r="165" spans="1:87" s="149" customFormat="1" ht="27.75" customHeight="1">
      <c r="A165" s="201" t="s">
        <v>1804</v>
      </c>
      <c r="B165" s="264" t="s">
        <v>1810</v>
      </c>
      <c r="C165" s="265" t="s">
        <v>1811</v>
      </c>
      <c r="D165" s="266"/>
      <c r="E165" s="265"/>
      <c r="F165" s="267" t="s">
        <v>659</v>
      </c>
      <c r="G165" s="268" t="s">
        <v>660</v>
      </c>
      <c r="H165" s="269">
        <v>0</v>
      </c>
      <c r="I165" s="269">
        <v>0</v>
      </c>
      <c r="J165" s="269">
        <v>0</v>
      </c>
      <c r="K165" s="269">
        <v>0</v>
      </c>
      <c r="L165" s="269">
        <v>0</v>
      </c>
      <c r="M165" s="269">
        <v>0</v>
      </c>
      <c r="N165" s="269">
        <v>17199000</v>
      </c>
      <c r="O165" s="269">
        <v>0</v>
      </c>
      <c r="P165" s="269">
        <v>0</v>
      </c>
      <c r="Q165" s="269">
        <v>0</v>
      </c>
      <c r="R165" s="269">
        <v>0</v>
      </c>
      <c r="S165" s="269">
        <v>0</v>
      </c>
      <c r="T165" s="269">
        <v>0</v>
      </c>
      <c r="U165" s="269">
        <v>0</v>
      </c>
      <c r="V165" s="269">
        <v>0</v>
      </c>
      <c r="W165" s="269">
        <v>0</v>
      </c>
      <c r="X165" s="269">
        <v>0</v>
      </c>
      <c r="Y165" s="269">
        <v>0</v>
      </c>
      <c r="Z165" s="269">
        <v>0</v>
      </c>
      <c r="AA165" s="269">
        <v>0</v>
      </c>
      <c r="AB165" s="269">
        <v>0</v>
      </c>
      <c r="AC165" s="269">
        <v>0</v>
      </c>
      <c r="AD165" s="269">
        <v>0</v>
      </c>
      <c r="AE165" s="269">
        <v>0</v>
      </c>
      <c r="AF165" s="269">
        <v>0</v>
      </c>
      <c r="AG165" s="269">
        <v>0</v>
      </c>
      <c r="AH165" s="269">
        <v>0</v>
      </c>
      <c r="AI165" s="269">
        <v>15729000</v>
      </c>
      <c r="AJ165" s="269">
        <v>0</v>
      </c>
      <c r="AK165" s="269">
        <v>0</v>
      </c>
      <c r="AL165" s="269">
        <v>0</v>
      </c>
      <c r="AM165" s="269">
        <v>0</v>
      </c>
      <c r="AN165" s="269">
        <v>0</v>
      </c>
      <c r="AO165" s="269">
        <v>0</v>
      </c>
      <c r="AP165" s="269">
        <v>0</v>
      </c>
      <c r="AQ165" s="269">
        <v>0</v>
      </c>
      <c r="AR165" s="269">
        <v>0</v>
      </c>
      <c r="AS165" s="269">
        <v>0</v>
      </c>
      <c r="AT165" s="269">
        <v>0</v>
      </c>
      <c r="AU165" s="269">
        <v>0</v>
      </c>
      <c r="AV165" s="269">
        <v>0</v>
      </c>
      <c r="AW165" s="269">
        <v>0</v>
      </c>
      <c r="AX165" s="269">
        <v>0</v>
      </c>
      <c r="AY165" s="269">
        <v>0</v>
      </c>
      <c r="AZ165" s="269">
        <v>0</v>
      </c>
      <c r="BA165" s="269">
        <v>0</v>
      </c>
      <c r="BB165" s="269">
        <v>0</v>
      </c>
      <c r="BC165" s="269">
        <v>0</v>
      </c>
      <c r="BD165" s="269">
        <v>0</v>
      </c>
      <c r="BE165" s="269">
        <v>0</v>
      </c>
      <c r="BF165" s="269">
        <v>0</v>
      </c>
      <c r="BG165" s="269">
        <v>0</v>
      </c>
      <c r="BH165" s="269">
        <v>0</v>
      </c>
      <c r="BI165" s="269">
        <v>0</v>
      </c>
      <c r="BJ165" s="269">
        <v>0</v>
      </c>
      <c r="BK165" s="269">
        <v>0</v>
      </c>
      <c r="BL165" s="269">
        <v>0</v>
      </c>
      <c r="BM165" s="269">
        <v>0</v>
      </c>
      <c r="BN165" s="269">
        <v>0</v>
      </c>
      <c r="BO165" s="269">
        <v>0</v>
      </c>
      <c r="BP165" s="269">
        <v>0</v>
      </c>
      <c r="BQ165" s="269">
        <v>0</v>
      </c>
      <c r="BR165" s="269">
        <v>0</v>
      </c>
      <c r="BS165" s="269">
        <v>0</v>
      </c>
      <c r="BT165" s="269">
        <v>145000</v>
      </c>
      <c r="BU165" s="269">
        <v>0</v>
      </c>
      <c r="BV165" s="269">
        <v>0</v>
      </c>
      <c r="BW165" s="269">
        <v>0</v>
      </c>
      <c r="BX165" s="269">
        <v>0</v>
      </c>
      <c r="BY165" s="269">
        <v>0</v>
      </c>
      <c r="BZ165" s="269">
        <v>0</v>
      </c>
      <c r="CA165" s="269">
        <v>0</v>
      </c>
      <c r="CB165" s="269">
        <v>0</v>
      </c>
      <c r="CC165" s="270">
        <f t="shared" ref="CC165:CC171" si="24">SUM(H165:CB165)</f>
        <v>33073000</v>
      </c>
      <c r="CD165" s="148"/>
      <c r="CE165" s="148"/>
      <c r="CF165" s="148"/>
      <c r="CG165" s="148"/>
      <c r="CH165" s="148"/>
      <c r="CI165" s="148"/>
    </row>
    <row r="166" spans="1:87" s="149" customFormat="1" ht="27.75" customHeight="1">
      <c r="A166" s="201" t="s">
        <v>1804</v>
      </c>
      <c r="B166" s="264" t="s">
        <v>1810</v>
      </c>
      <c r="C166" s="265" t="s">
        <v>1811</v>
      </c>
      <c r="D166" s="266"/>
      <c r="E166" s="265"/>
      <c r="F166" s="267" t="s">
        <v>677</v>
      </c>
      <c r="G166" s="268" t="s">
        <v>678</v>
      </c>
      <c r="H166" s="269">
        <v>0</v>
      </c>
      <c r="I166" s="269">
        <v>0</v>
      </c>
      <c r="J166" s="269">
        <v>0</v>
      </c>
      <c r="K166" s="269">
        <v>0</v>
      </c>
      <c r="L166" s="269">
        <v>0</v>
      </c>
      <c r="M166" s="269">
        <v>0</v>
      </c>
      <c r="N166" s="269">
        <v>834740308.60000002</v>
      </c>
      <c r="O166" s="269">
        <v>0</v>
      </c>
      <c r="P166" s="269">
        <v>0</v>
      </c>
      <c r="Q166" s="269">
        <v>0</v>
      </c>
      <c r="R166" s="269">
        <v>0</v>
      </c>
      <c r="S166" s="269">
        <v>0</v>
      </c>
      <c r="T166" s="269">
        <v>0</v>
      </c>
      <c r="U166" s="269">
        <v>0</v>
      </c>
      <c r="V166" s="269">
        <v>0</v>
      </c>
      <c r="W166" s="269">
        <v>0</v>
      </c>
      <c r="X166" s="269">
        <v>0</v>
      </c>
      <c r="Y166" s="269">
        <v>0</v>
      </c>
      <c r="Z166" s="269">
        <v>0</v>
      </c>
      <c r="AA166" s="269">
        <v>0</v>
      </c>
      <c r="AB166" s="269">
        <v>0</v>
      </c>
      <c r="AC166" s="269">
        <v>0</v>
      </c>
      <c r="AD166" s="269">
        <v>0</v>
      </c>
      <c r="AE166" s="269">
        <v>0</v>
      </c>
      <c r="AF166" s="269">
        <v>0</v>
      </c>
      <c r="AG166" s="269">
        <v>0</v>
      </c>
      <c r="AH166" s="269">
        <v>0</v>
      </c>
      <c r="AI166" s="269">
        <v>0</v>
      </c>
      <c r="AJ166" s="269">
        <v>0</v>
      </c>
      <c r="AK166" s="269">
        <v>0</v>
      </c>
      <c r="AL166" s="269">
        <v>0</v>
      </c>
      <c r="AM166" s="269">
        <v>0</v>
      </c>
      <c r="AN166" s="269">
        <v>0</v>
      </c>
      <c r="AO166" s="269">
        <v>0</v>
      </c>
      <c r="AP166" s="269">
        <v>0</v>
      </c>
      <c r="AQ166" s="269">
        <v>0</v>
      </c>
      <c r="AR166" s="269">
        <v>0</v>
      </c>
      <c r="AS166" s="269">
        <v>0</v>
      </c>
      <c r="AT166" s="269">
        <v>0</v>
      </c>
      <c r="AU166" s="269">
        <v>0</v>
      </c>
      <c r="AV166" s="269">
        <v>0</v>
      </c>
      <c r="AW166" s="269">
        <v>0</v>
      </c>
      <c r="AX166" s="269">
        <v>0</v>
      </c>
      <c r="AY166" s="269">
        <v>0</v>
      </c>
      <c r="AZ166" s="269">
        <v>0</v>
      </c>
      <c r="BA166" s="269">
        <v>0</v>
      </c>
      <c r="BB166" s="269">
        <v>372007649.55000001</v>
      </c>
      <c r="BC166" s="269">
        <v>0</v>
      </c>
      <c r="BD166" s="269">
        <v>0</v>
      </c>
      <c r="BE166" s="269">
        <v>0</v>
      </c>
      <c r="BF166" s="269">
        <v>0</v>
      </c>
      <c r="BG166" s="269">
        <v>0</v>
      </c>
      <c r="BH166" s="269">
        <v>0</v>
      </c>
      <c r="BI166" s="269">
        <v>0</v>
      </c>
      <c r="BJ166" s="269">
        <v>0</v>
      </c>
      <c r="BK166" s="269">
        <v>0</v>
      </c>
      <c r="BL166" s="269">
        <v>0</v>
      </c>
      <c r="BM166" s="269">
        <v>4270982</v>
      </c>
      <c r="BN166" s="269">
        <v>0</v>
      </c>
      <c r="BO166" s="269">
        <v>0</v>
      </c>
      <c r="BP166" s="269">
        <v>0</v>
      </c>
      <c r="BQ166" s="269">
        <v>0</v>
      </c>
      <c r="BR166" s="269">
        <v>0</v>
      </c>
      <c r="BS166" s="269">
        <v>0</v>
      </c>
      <c r="BT166" s="269">
        <v>0</v>
      </c>
      <c r="BU166" s="269">
        <v>0</v>
      </c>
      <c r="BV166" s="269">
        <v>0</v>
      </c>
      <c r="BW166" s="269">
        <v>0</v>
      </c>
      <c r="BX166" s="269">
        <v>0</v>
      </c>
      <c r="BY166" s="269">
        <v>0</v>
      </c>
      <c r="BZ166" s="269">
        <v>0</v>
      </c>
      <c r="CA166" s="269">
        <v>0</v>
      </c>
      <c r="CB166" s="269">
        <v>0</v>
      </c>
      <c r="CC166" s="270">
        <f t="shared" si="24"/>
        <v>1211018940.1500001</v>
      </c>
      <c r="CD166" s="148"/>
      <c r="CE166" s="148"/>
      <c r="CF166" s="148"/>
      <c r="CG166" s="148"/>
      <c r="CH166" s="148"/>
      <c r="CI166" s="148"/>
    </row>
    <row r="167" spans="1:87" s="149" customFormat="1" ht="27.75" customHeight="1">
      <c r="A167" s="201" t="s">
        <v>1804</v>
      </c>
      <c r="B167" s="264" t="s">
        <v>1810</v>
      </c>
      <c r="C167" s="265" t="s">
        <v>1811</v>
      </c>
      <c r="D167" s="266"/>
      <c r="E167" s="265"/>
      <c r="F167" s="267" t="s">
        <v>679</v>
      </c>
      <c r="G167" s="268" t="s">
        <v>680</v>
      </c>
      <c r="H167" s="269">
        <v>0</v>
      </c>
      <c r="I167" s="269">
        <v>0</v>
      </c>
      <c r="J167" s="269">
        <v>0</v>
      </c>
      <c r="K167" s="269">
        <v>0</v>
      </c>
      <c r="L167" s="269">
        <v>0</v>
      </c>
      <c r="M167" s="269">
        <v>0</v>
      </c>
      <c r="N167" s="269">
        <v>0</v>
      </c>
      <c r="O167" s="269">
        <v>0</v>
      </c>
      <c r="P167" s="269">
        <v>0</v>
      </c>
      <c r="Q167" s="269">
        <v>0</v>
      </c>
      <c r="R167" s="269">
        <v>0</v>
      </c>
      <c r="S167" s="269">
        <v>0</v>
      </c>
      <c r="T167" s="269">
        <v>0</v>
      </c>
      <c r="U167" s="269">
        <v>0</v>
      </c>
      <c r="V167" s="269">
        <v>0</v>
      </c>
      <c r="W167" s="269">
        <v>0</v>
      </c>
      <c r="X167" s="269">
        <v>0</v>
      </c>
      <c r="Y167" s="269">
        <v>0</v>
      </c>
      <c r="Z167" s="269">
        <v>0</v>
      </c>
      <c r="AA167" s="269">
        <v>0</v>
      </c>
      <c r="AB167" s="269">
        <v>0</v>
      </c>
      <c r="AC167" s="269">
        <v>0</v>
      </c>
      <c r="AD167" s="269">
        <v>0</v>
      </c>
      <c r="AE167" s="269">
        <v>0</v>
      </c>
      <c r="AF167" s="269">
        <v>0</v>
      </c>
      <c r="AG167" s="269">
        <v>0</v>
      </c>
      <c r="AH167" s="269">
        <v>0</v>
      </c>
      <c r="AI167" s="269">
        <v>0</v>
      </c>
      <c r="AJ167" s="269">
        <v>0</v>
      </c>
      <c r="AK167" s="269">
        <v>0</v>
      </c>
      <c r="AL167" s="269">
        <v>0</v>
      </c>
      <c r="AM167" s="269">
        <v>0</v>
      </c>
      <c r="AN167" s="269">
        <v>0</v>
      </c>
      <c r="AO167" s="269">
        <v>0</v>
      </c>
      <c r="AP167" s="269">
        <v>0</v>
      </c>
      <c r="AQ167" s="269">
        <v>0</v>
      </c>
      <c r="AR167" s="269">
        <v>0</v>
      </c>
      <c r="AS167" s="269">
        <v>0</v>
      </c>
      <c r="AT167" s="269">
        <v>0</v>
      </c>
      <c r="AU167" s="269">
        <v>0</v>
      </c>
      <c r="AV167" s="269">
        <v>0</v>
      </c>
      <c r="AW167" s="269">
        <v>0</v>
      </c>
      <c r="AX167" s="269">
        <v>0</v>
      </c>
      <c r="AY167" s="269">
        <v>0</v>
      </c>
      <c r="AZ167" s="269">
        <v>0</v>
      </c>
      <c r="BA167" s="269">
        <v>0</v>
      </c>
      <c r="BB167" s="269">
        <v>0</v>
      </c>
      <c r="BC167" s="269">
        <v>0</v>
      </c>
      <c r="BD167" s="269">
        <v>0</v>
      </c>
      <c r="BE167" s="269">
        <v>0</v>
      </c>
      <c r="BF167" s="269">
        <v>0</v>
      </c>
      <c r="BG167" s="269">
        <v>0</v>
      </c>
      <c r="BH167" s="269">
        <v>0</v>
      </c>
      <c r="BI167" s="269">
        <v>0</v>
      </c>
      <c r="BJ167" s="269">
        <v>0</v>
      </c>
      <c r="BK167" s="269">
        <v>0</v>
      </c>
      <c r="BL167" s="269">
        <v>0</v>
      </c>
      <c r="BM167" s="269">
        <v>2000</v>
      </c>
      <c r="BN167" s="269">
        <v>0</v>
      </c>
      <c r="BO167" s="269">
        <v>0</v>
      </c>
      <c r="BP167" s="269">
        <v>0</v>
      </c>
      <c r="BQ167" s="269">
        <v>0</v>
      </c>
      <c r="BR167" s="269">
        <v>0</v>
      </c>
      <c r="BS167" s="269">
        <v>0</v>
      </c>
      <c r="BT167" s="269">
        <v>0</v>
      </c>
      <c r="BU167" s="269">
        <v>0</v>
      </c>
      <c r="BV167" s="269">
        <v>0</v>
      </c>
      <c r="BW167" s="269">
        <v>0</v>
      </c>
      <c r="BX167" s="269">
        <v>0</v>
      </c>
      <c r="BY167" s="269">
        <v>0</v>
      </c>
      <c r="BZ167" s="269">
        <v>0</v>
      </c>
      <c r="CA167" s="269">
        <v>0</v>
      </c>
      <c r="CB167" s="269">
        <v>0</v>
      </c>
      <c r="CC167" s="270">
        <f t="shared" si="24"/>
        <v>2000</v>
      </c>
      <c r="CD167" s="148"/>
      <c r="CE167" s="148"/>
      <c r="CF167" s="148"/>
      <c r="CG167" s="148"/>
      <c r="CH167" s="148"/>
      <c r="CI167" s="148"/>
    </row>
    <row r="168" spans="1:87" s="149" customFormat="1" ht="27.75" customHeight="1">
      <c r="A168" s="201" t="s">
        <v>1804</v>
      </c>
      <c r="B168" s="264" t="s">
        <v>1810</v>
      </c>
      <c r="C168" s="265" t="s">
        <v>1811</v>
      </c>
      <c r="D168" s="266"/>
      <c r="E168" s="265"/>
      <c r="F168" s="267" t="s">
        <v>681</v>
      </c>
      <c r="G168" s="268" t="s">
        <v>682</v>
      </c>
      <c r="H168" s="269">
        <v>0</v>
      </c>
      <c r="I168" s="269">
        <v>0</v>
      </c>
      <c r="J168" s="269">
        <v>0</v>
      </c>
      <c r="K168" s="269">
        <v>0</v>
      </c>
      <c r="L168" s="269">
        <v>0</v>
      </c>
      <c r="M168" s="269">
        <v>0</v>
      </c>
      <c r="N168" s="269">
        <v>0</v>
      </c>
      <c r="O168" s="269">
        <v>0</v>
      </c>
      <c r="P168" s="269">
        <v>0</v>
      </c>
      <c r="Q168" s="269">
        <v>0</v>
      </c>
      <c r="R168" s="269">
        <v>0</v>
      </c>
      <c r="S168" s="269">
        <v>0</v>
      </c>
      <c r="T168" s="269">
        <v>0</v>
      </c>
      <c r="U168" s="269">
        <v>0</v>
      </c>
      <c r="V168" s="269">
        <v>0</v>
      </c>
      <c r="W168" s="269">
        <v>0</v>
      </c>
      <c r="X168" s="269">
        <v>0</v>
      </c>
      <c r="Y168" s="269">
        <v>0</v>
      </c>
      <c r="Z168" s="269">
        <v>0</v>
      </c>
      <c r="AA168" s="269">
        <v>0</v>
      </c>
      <c r="AB168" s="269">
        <v>0</v>
      </c>
      <c r="AC168" s="269">
        <v>0</v>
      </c>
      <c r="AD168" s="269">
        <v>0</v>
      </c>
      <c r="AE168" s="269">
        <v>0</v>
      </c>
      <c r="AF168" s="269">
        <v>0</v>
      </c>
      <c r="AG168" s="269">
        <v>0</v>
      </c>
      <c r="AH168" s="269">
        <v>0</v>
      </c>
      <c r="AI168" s="269">
        <v>0</v>
      </c>
      <c r="AJ168" s="269">
        <v>0</v>
      </c>
      <c r="AK168" s="269">
        <v>0</v>
      </c>
      <c r="AL168" s="269">
        <v>0</v>
      </c>
      <c r="AM168" s="269">
        <v>0</v>
      </c>
      <c r="AN168" s="269">
        <v>0</v>
      </c>
      <c r="AO168" s="269">
        <v>0</v>
      </c>
      <c r="AP168" s="269">
        <v>0</v>
      </c>
      <c r="AQ168" s="269">
        <v>0</v>
      </c>
      <c r="AR168" s="269">
        <v>0</v>
      </c>
      <c r="AS168" s="269">
        <v>0</v>
      </c>
      <c r="AT168" s="269">
        <v>0</v>
      </c>
      <c r="AU168" s="269">
        <v>0</v>
      </c>
      <c r="AV168" s="269">
        <v>0</v>
      </c>
      <c r="AW168" s="269">
        <v>0</v>
      </c>
      <c r="AX168" s="269">
        <v>0</v>
      </c>
      <c r="AY168" s="269">
        <v>0</v>
      </c>
      <c r="AZ168" s="269">
        <v>0</v>
      </c>
      <c r="BA168" s="269">
        <v>0</v>
      </c>
      <c r="BB168" s="269">
        <v>0</v>
      </c>
      <c r="BC168" s="269">
        <v>0</v>
      </c>
      <c r="BD168" s="269">
        <v>0</v>
      </c>
      <c r="BE168" s="269">
        <v>0</v>
      </c>
      <c r="BF168" s="269">
        <v>0</v>
      </c>
      <c r="BG168" s="269">
        <v>0</v>
      </c>
      <c r="BH168" s="269">
        <v>0</v>
      </c>
      <c r="BI168" s="269">
        <v>0</v>
      </c>
      <c r="BJ168" s="269">
        <v>0</v>
      </c>
      <c r="BK168" s="269">
        <v>6900</v>
      </c>
      <c r="BL168" s="269">
        <v>0</v>
      </c>
      <c r="BM168" s="269">
        <v>0</v>
      </c>
      <c r="BN168" s="269">
        <v>0</v>
      </c>
      <c r="BO168" s="269">
        <v>0</v>
      </c>
      <c r="BP168" s="269">
        <v>0</v>
      </c>
      <c r="BQ168" s="269">
        <v>0</v>
      </c>
      <c r="BR168" s="269">
        <v>0</v>
      </c>
      <c r="BS168" s="269">
        <v>0</v>
      </c>
      <c r="BT168" s="269">
        <v>0</v>
      </c>
      <c r="BU168" s="269">
        <v>0</v>
      </c>
      <c r="BV168" s="269">
        <v>0</v>
      </c>
      <c r="BW168" s="269">
        <v>0</v>
      </c>
      <c r="BX168" s="269">
        <v>0</v>
      </c>
      <c r="BY168" s="269">
        <v>0</v>
      </c>
      <c r="BZ168" s="269">
        <v>0</v>
      </c>
      <c r="CA168" s="269">
        <v>0</v>
      </c>
      <c r="CB168" s="269">
        <v>0</v>
      </c>
      <c r="CC168" s="270">
        <f t="shared" si="24"/>
        <v>6900</v>
      </c>
      <c r="CD168" s="148"/>
      <c r="CE168" s="148"/>
      <c r="CF168" s="148"/>
      <c r="CG168" s="148"/>
      <c r="CH168" s="148"/>
      <c r="CI168" s="148"/>
    </row>
    <row r="169" spans="1:87" s="149" customFormat="1" ht="27.75" customHeight="1">
      <c r="A169" s="201" t="s">
        <v>1804</v>
      </c>
      <c r="B169" s="264" t="s">
        <v>1810</v>
      </c>
      <c r="C169" s="265" t="s">
        <v>1811</v>
      </c>
      <c r="D169" s="266">
        <v>45110</v>
      </c>
      <c r="E169" s="265" t="s">
        <v>25</v>
      </c>
      <c r="F169" s="267" t="s">
        <v>683</v>
      </c>
      <c r="G169" s="268" t="s">
        <v>684</v>
      </c>
      <c r="H169" s="269">
        <v>0</v>
      </c>
      <c r="I169" s="269">
        <v>0</v>
      </c>
      <c r="J169" s="269">
        <v>0</v>
      </c>
      <c r="K169" s="269">
        <v>0</v>
      </c>
      <c r="L169" s="269">
        <v>0</v>
      </c>
      <c r="M169" s="269">
        <v>0</v>
      </c>
      <c r="N169" s="269">
        <v>0</v>
      </c>
      <c r="O169" s="269">
        <v>0</v>
      </c>
      <c r="P169" s="269">
        <v>0</v>
      </c>
      <c r="Q169" s="269">
        <v>0</v>
      </c>
      <c r="R169" s="269">
        <v>0</v>
      </c>
      <c r="S169" s="269">
        <v>0</v>
      </c>
      <c r="T169" s="269">
        <v>0</v>
      </c>
      <c r="U169" s="269">
        <v>0</v>
      </c>
      <c r="V169" s="269">
        <v>0</v>
      </c>
      <c r="W169" s="269">
        <v>0</v>
      </c>
      <c r="X169" s="269">
        <v>0</v>
      </c>
      <c r="Y169" s="269">
        <v>0</v>
      </c>
      <c r="Z169" s="269">
        <v>0</v>
      </c>
      <c r="AA169" s="269">
        <v>0</v>
      </c>
      <c r="AB169" s="269">
        <v>0</v>
      </c>
      <c r="AC169" s="269">
        <v>0</v>
      </c>
      <c r="AD169" s="269">
        <v>0</v>
      </c>
      <c r="AE169" s="269">
        <v>0</v>
      </c>
      <c r="AF169" s="269">
        <v>0</v>
      </c>
      <c r="AG169" s="269">
        <v>0</v>
      </c>
      <c r="AH169" s="269">
        <v>0</v>
      </c>
      <c r="AI169" s="269">
        <v>0</v>
      </c>
      <c r="AJ169" s="269">
        <v>0</v>
      </c>
      <c r="AK169" s="269">
        <v>0</v>
      </c>
      <c r="AL169" s="269">
        <v>0</v>
      </c>
      <c r="AM169" s="269">
        <v>0</v>
      </c>
      <c r="AN169" s="269">
        <v>0</v>
      </c>
      <c r="AO169" s="269">
        <v>0</v>
      </c>
      <c r="AP169" s="269">
        <v>0</v>
      </c>
      <c r="AQ169" s="269">
        <v>0</v>
      </c>
      <c r="AR169" s="269">
        <v>0</v>
      </c>
      <c r="AS169" s="269">
        <v>0</v>
      </c>
      <c r="AT169" s="269">
        <v>0</v>
      </c>
      <c r="AU169" s="269">
        <v>0</v>
      </c>
      <c r="AV169" s="269">
        <v>0</v>
      </c>
      <c r="AW169" s="269">
        <v>0</v>
      </c>
      <c r="AX169" s="269">
        <v>0</v>
      </c>
      <c r="AY169" s="269">
        <v>0</v>
      </c>
      <c r="AZ169" s="269">
        <v>0</v>
      </c>
      <c r="BA169" s="269">
        <v>0</v>
      </c>
      <c r="BB169" s="269">
        <v>0</v>
      </c>
      <c r="BC169" s="269">
        <v>0</v>
      </c>
      <c r="BD169" s="269">
        <v>0</v>
      </c>
      <c r="BE169" s="269">
        <v>0</v>
      </c>
      <c r="BF169" s="269">
        <v>0</v>
      </c>
      <c r="BG169" s="269">
        <v>0</v>
      </c>
      <c r="BH169" s="269">
        <v>0</v>
      </c>
      <c r="BI169" s="269">
        <v>0</v>
      </c>
      <c r="BJ169" s="269">
        <v>0</v>
      </c>
      <c r="BK169" s="269">
        <v>0</v>
      </c>
      <c r="BL169" s="269">
        <v>0</v>
      </c>
      <c r="BM169" s="269">
        <v>0</v>
      </c>
      <c r="BN169" s="269">
        <v>0</v>
      </c>
      <c r="BO169" s="269">
        <v>0</v>
      </c>
      <c r="BP169" s="269">
        <v>0</v>
      </c>
      <c r="BQ169" s="269">
        <v>0</v>
      </c>
      <c r="BR169" s="269">
        <v>0</v>
      </c>
      <c r="BS169" s="269">
        <v>0</v>
      </c>
      <c r="BT169" s="269">
        <v>0</v>
      </c>
      <c r="BU169" s="269">
        <v>0</v>
      </c>
      <c r="BV169" s="269">
        <v>0</v>
      </c>
      <c r="BW169" s="269">
        <v>0</v>
      </c>
      <c r="BX169" s="269">
        <v>0</v>
      </c>
      <c r="BY169" s="269">
        <v>0</v>
      </c>
      <c r="BZ169" s="269">
        <v>0</v>
      </c>
      <c r="CA169" s="269">
        <v>0</v>
      </c>
      <c r="CB169" s="269">
        <v>0</v>
      </c>
      <c r="CC169" s="270">
        <f t="shared" si="24"/>
        <v>0</v>
      </c>
      <c r="CD169" s="148"/>
      <c r="CE169" s="148"/>
      <c r="CF169" s="148"/>
      <c r="CG169" s="148"/>
      <c r="CH169" s="148"/>
      <c r="CI169" s="148"/>
    </row>
    <row r="170" spans="1:87" s="149" customFormat="1" ht="27.75" customHeight="1">
      <c r="A170" s="201" t="s">
        <v>1804</v>
      </c>
      <c r="B170" s="264" t="s">
        <v>1810</v>
      </c>
      <c r="C170" s="265" t="s">
        <v>1811</v>
      </c>
      <c r="D170" s="266"/>
      <c r="E170" s="265"/>
      <c r="F170" s="267" t="s">
        <v>685</v>
      </c>
      <c r="G170" s="268" t="s">
        <v>686</v>
      </c>
      <c r="H170" s="269">
        <v>0</v>
      </c>
      <c r="I170" s="269">
        <v>0</v>
      </c>
      <c r="J170" s="269">
        <v>0</v>
      </c>
      <c r="K170" s="269">
        <v>0</v>
      </c>
      <c r="L170" s="269">
        <v>0</v>
      </c>
      <c r="M170" s="269">
        <v>0</v>
      </c>
      <c r="N170" s="269">
        <v>0</v>
      </c>
      <c r="O170" s="269">
        <v>0</v>
      </c>
      <c r="P170" s="269">
        <v>0</v>
      </c>
      <c r="Q170" s="269">
        <v>0</v>
      </c>
      <c r="R170" s="269">
        <v>0</v>
      </c>
      <c r="S170" s="269">
        <v>0</v>
      </c>
      <c r="T170" s="269">
        <v>0</v>
      </c>
      <c r="U170" s="269">
        <v>0</v>
      </c>
      <c r="V170" s="269">
        <v>0</v>
      </c>
      <c r="W170" s="269">
        <v>0</v>
      </c>
      <c r="X170" s="269">
        <v>0</v>
      </c>
      <c r="Y170" s="269">
        <v>0</v>
      </c>
      <c r="Z170" s="269">
        <v>0</v>
      </c>
      <c r="AA170" s="269">
        <v>0</v>
      </c>
      <c r="AB170" s="269">
        <v>0</v>
      </c>
      <c r="AC170" s="269">
        <v>0</v>
      </c>
      <c r="AD170" s="269">
        <v>0</v>
      </c>
      <c r="AE170" s="269">
        <v>0</v>
      </c>
      <c r="AF170" s="269">
        <v>0</v>
      </c>
      <c r="AG170" s="269">
        <v>0</v>
      </c>
      <c r="AH170" s="269">
        <v>0</v>
      </c>
      <c r="AI170" s="269">
        <v>0</v>
      </c>
      <c r="AJ170" s="269">
        <v>0</v>
      </c>
      <c r="AK170" s="269">
        <v>0</v>
      </c>
      <c r="AL170" s="269">
        <v>0</v>
      </c>
      <c r="AM170" s="269">
        <v>0</v>
      </c>
      <c r="AN170" s="269">
        <v>0</v>
      </c>
      <c r="AO170" s="269">
        <v>0</v>
      </c>
      <c r="AP170" s="269">
        <v>0</v>
      </c>
      <c r="AQ170" s="269">
        <v>0</v>
      </c>
      <c r="AR170" s="269">
        <v>0</v>
      </c>
      <c r="AS170" s="269">
        <v>0</v>
      </c>
      <c r="AT170" s="269">
        <v>0</v>
      </c>
      <c r="AU170" s="269">
        <v>0</v>
      </c>
      <c r="AV170" s="269">
        <v>0</v>
      </c>
      <c r="AW170" s="269">
        <v>0</v>
      </c>
      <c r="AX170" s="269">
        <v>0</v>
      </c>
      <c r="AY170" s="269">
        <v>0</v>
      </c>
      <c r="AZ170" s="269">
        <v>0</v>
      </c>
      <c r="BA170" s="269">
        <v>0</v>
      </c>
      <c r="BB170" s="269">
        <v>0</v>
      </c>
      <c r="BC170" s="269">
        <v>0</v>
      </c>
      <c r="BD170" s="269">
        <v>0</v>
      </c>
      <c r="BE170" s="269">
        <v>0</v>
      </c>
      <c r="BF170" s="269">
        <v>0</v>
      </c>
      <c r="BG170" s="269">
        <v>0</v>
      </c>
      <c r="BH170" s="269">
        <v>0</v>
      </c>
      <c r="BI170" s="269">
        <v>0</v>
      </c>
      <c r="BJ170" s="269">
        <v>0</v>
      </c>
      <c r="BK170" s="269">
        <v>0</v>
      </c>
      <c r="BL170" s="269">
        <v>0</v>
      </c>
      <c r="BM170" s="269">
        <v>0</v>
      </c>
      <c r="BN170" s="269">
        <v>0</v>
      </c>
      <c r="BO170" s="269">
        <v>0</v>
      </c>
      <c r="BP170" s="269">
        <v>0</v>
      </c>
      <c r="BQ170" s="269">
        <v>0</v>
      </c>
      <c r="BR170" s="269">
        <v>0</v>
      </c>
      <c r="BS170" s="269">
        <v>0</v>
      </c>
      <c r="BT170" s="269">
        <v>0</v>
      </c>
      <c r="BU170" s="269">
        <v>0</v>
      </c>
      <c r="BV170" s="269">
        <v>0</v>
      </c>
      <c r="BW170" s="269">
        <v>0</v>
      </c>
      <c r="BX170" s="269">
        <v>0</v>
      </c>
      <c r="BY170" s="269">
        <v>0</v>
      </c>
      <c r="BZ170" s="269">
        <v>0</v>
      </c>
      <c r="CA170" s="269">
        <v>0</v>
      </c>
      <c r="CB170" s="269">
        <v>0</v>
      </c>
      <c r="CC170" s="270">
        <f t="shared" si="24"/>
        <v>0</v>
      </c>
      <c r="CD170" s="148"/>
      <c r="CE170" s="148"/>
      <c r="CF170" s="148"/>
      <c r="CG170" s="148"/>
      <c r="CH170" s="148"/>
      <c r="CI170" s="148"/>
    </row>
    <row r="171" spans="1:87" s="149" customFormat="1" ht="27.75" customHeight="1">
      <c r="A171" s="201" t="s">
        <v>1804</v>
      </c>
      <c r="B171" s="264" t="s">
        <v>1810</v>
      </c>
      <c r="C171" s="265" t="s">
        <v>1811</v>
      </c>
      <c r="D171" s="266">
        <v>45110</v>
      </c>
      <c r="E171" s="265" t="s">
        <v>25</v>
      </c>
      <c r="F171" s="267" t="s">
        <v>687</v>
      </c>
      <c r="G171" s="268" t="s">
        <v>688</v>
      </c>
      <c r="H171" s="269">
        <v>0</v>
      </c>
      <c r="I171" s="269">
        <v>0</v>
      </c>
      <c r="J171" s="269">
        <v>0</v>
      </c>
      <c r="K171" s="269">
        <v>0</v>
      </c>
      <c r="L171" s="269">
        <v>0</v>
      </c>
      <c r="M171" s="269">
        <v>0</v>
      </c>
      <c r="N171" s="269">
        <v>0</v>
      </c>
      <c r="O171" s="269">
        <v>0</v>
      </c>
      <c r="P171" s="269">
        <v>0</v>
      </c>
      <c r="Q171" s="269">
        <v>0</v>
      </c>
      <c r="R171" s="269">
        <v>0</v>
      </c>
      <c r="S171" s="269">
        <v>0</v>
      </c>
      <c r="T171" s="269">
        <v>0</v>
      </c>
      <c r="U171" s="269">
        <v>0</v>
      </c>
      <c r="V171" s="269">
        <v>0</v>
      </c>
      <c r="W171" s="269">
        <v>0</v>
      </c>
      <c r="X171" s="269">
        <v>0</v>
      </c>
      <c r="Y171" s="269">
        <v>0</v>
      </c>
      <c r="Z171" s="269">
        <v>0</v>
      </c>
      <c r="AA171" s="269">
        <v>0</v>
      </c>
      <c r="AB171" s="269">
        <v>0</v>
      </c>
      <c r="AC171" s="269">
        <v>0</v>
      </c>
      <c r="AD171" s="269">
        <v>0</v>
      </c>
      <c r="AE171" s="269">
        <v>0</v>
      </c>
      <c r="AF171" s="269">
        <v>0</v>
      </c>
      <c r="AG171" s="269">
        <v>0</v>
      </c>
      <c r="AH171" s="269">
        <v>0</v>
      </c>
      <c r="AI171" s="269">
        <v>14045.3</v>
      </c>
      <c r="AJ171" s="269">
        <v>0</v>
      </c>
      <c r="AK171" s="269">
        <v>0</v>
      </c>
      <c r="AL171" s="269">
        <v>0</v>
      </c>
      <c r="AM171" s="269">
        <v>0</v>
      </c>
      <c r="AN171" s="269">
        <v>0</v>
      </c>
      <c r="AO171" s="269">
        <v>0</v>
      </c>
      <c r="AP171" s="269">
        <v>0</v>
      </c>
      <c r="AQ171" s="269">
        <v>0</v>
      </c>
      <c r="AR171" s="269">
        <v>0</v>
      </c>
      <c r="AS171" s="269">
        <v>0</v>
      </c>
      <c r="AT171" s="269">
        <v>0</v>
      </c>
      <c r="AU171" s="269">
        <v>0</v>
      </c>
      <c r="AV171" s="269">
        <v>0</v>
      </c>
      <c r="AW171" s="269">
        <v>0</v>
      </c>
      <c r="AX171" s="269">
        <v>0</v>
      </c>
      <c r="AY171" s="269">
        <v>0</v>
      </c>
      <c r="AZ171" s="269">
        <v>0</v>
      </c>
      <c r="BA171" s="269">
        <v>0</v>
      </c>
      <c r="BB171" s="269">
        <v>0</v>
      </c>
      <c r="BC171" s="269">
        <v>0</v>
      </c>
      <c r="BD171" s="269">
        <v>0</v>
      </c>
      <c r="BE171" s="269">
        <v>0</v>
      </c>
      <c r="BF171" s="269">
        <v>0</v>
      </c>
      <c r="BG171" s="269">
        <v>0</v>
      </c>
      <c r="BH171" s="269">
        <v>0</v>
      </c>
      <c r="BI171" s="269">
        <v>0</v>
      </c>
      <c r="BJ171" s="269">
        <v>0</v>
      </c>
      <c r="BK171" s="269">
        <v>0</v>
      </c>
      <c r="BL171" s="269">
        <v>0</v>
      </c>
      <c r="BM171" s="269">
        <v>1932923.29</v>
      </c>
      <c r="BN171" s="269">
        <v>0</v>
      </c>
      <c r="BO171" s="269">
        <v>0</v>
      </c>
      <c r="BP171" s="269">
        <v>0</v>
      </c>
      <c r="BQ171" s="269">
        <v>0</v>
      </c>
      <c r="BR171" s="269">
        <v>0</v>
      </c>
      <c r="BS171" s="269">
        <v>0</v>
      </c>
      <c r="BT171" s="269">
        <v>0</v>
      </c>
      <c r="BU171" s="269">
        <v>0</v>
      </c>
      <c r="BV171" s="269">
        <v>0</v>
      </c>
      <c r="BW171" s="269">
        <v>0</v>
      </c>
      <c r="BX171" s="269">
        <v>0</v>
      </c>
      <c r="BY171" s="269">
        <v>0</v>
      </c>
      <c r="BZ171" s="269">
        <v>0</v>
      </c>
      <c r="CA171" s="269">
        <v>0</v>
      </c>
      <c r="CB171" s="269">
        <v>0</v>
      </c>
      <c r="CC171" s="270">
        <f t="shared" si="24"/>
        <v>1946968.59</v>
      </c>
      <c r="CD171" s="148"/>
      <c r="CE171" s="148"/>
      <c r="CF171" s="148"/>
      <c r="CG171" s="148"/>
      <c r="CH171" s="148"/>
      <c r="CI171" s="148"/>
    </row>
    <row r="172" spans="1:87" s="282" customFormat="1">
      <c r="A172" s="280"/>
      <c r="B172" s="380" t="s">
        <v>1826</v>
      </c>
      <c r="C172" s="381"/>
      <c r="D172" s="381"/>
      <c r="E172" s="381"/>
      <c r="F172" s="381"/>
      <c r="G172" s="382"/>
      <c r="H172" s="281">
        <f>SUM(H165:H171)</f>
        <v>0</v>
      </c>
      <c r="I172" s="281">
        <f>SUM(I165:I171)</f>
        <v>0</v>
      </c>
      <c r="J172" s="281">
        <f t="shared" ref="J172:BU172" si="25">SUM(J165:J171)</f>
        <v>0</v>
      </c>
      <c r="K172" s="281">
        <f t="shared" si="25"/>
        <v>0</v>
      </c>
      <c r="L172" s="281">
        <f t="shared" si="25"/>
        <v>0</v>
      </c>
      <c r="M172" s="281">
        <f t="shared" si="25"/>
        <v>0</v>
      </c>
      <c r="N172" s="281">
        <f t="shared" si="25"/>
        <v>851939308.60000002</v>
      </c>
      <c r="O172" s="281">
        <f t="shared" si="25"/>
        <v>0</v>
      </c>
      <c r="P172" s="281">
        <f t="shared" si="25"/>
        <v>0</v>
      </c>
      <c r="Q172" s="281">
        <f t="shared" si="25"/>
        <v>0</v>
      </c>
      <c r="R172" s="281">
        <f t="shared" si="25"/>
        <v>0</v>
      </c>
      <c r="S172" s="281">
        <f t="shared" si="25"/>
        <v>0</v>
      </c>
      <c r="T172" s="281">
        <f t="shared" si="25"/>
        <v>0</v>
      </c>
      <c r="U172" s="281">
        <f t="shared" si="25"/>
        <v>0</v>
      </c>
      <c r="V172" s="281">
        <f t="shared" si="25"/>
        <v>0</v>
      </c>
      <c r="W172" s="281">
        <f t="shared" si="25"/>
        <v>0</v>
      </c>
      <c r="X172" s="281">
        <f t="shared" si="25"/>
        <v>0</v>
      </c>
      <c r="Y172" s="281">
        <f t="shared" si="25"/>
        <v>0</v>
      </c>
      <c r="Z172" s="281">
        <f t="shared" si="25"/>
        <v>0</v>
      </c>
      <c r="AA172" s="281">
        <f t="shared" si="25"/>
        <v>0</v>
      </c>
      <c r="AB172" s="281">
        <f t="shared" si="25"/>
        <v>0</v>
      </c>
      <c r="AC172" s="281">
        <f t="shared" si="25"/>
        <v>0</v>
      </c>
      <c r="AD172" s="281">
        <f t="shared" si="25"/>
        <v>0</v>
      </c>
      <c r="AE172" s="281">
        <f t="shared" si="25"/>
        <v>0</v>
      </c>
      <c r="AF172" s="281">
        <f t="shared" si="25"/>
        <v>0</v>
      </c>
      <c r="AG172" s="281">
        <f t="shared" si="25"/>
        <v>0</v>
      </c>
      <c r="AH172" s="281">
        <f t="shared" si="25"/>
        <v>0</v>
      </c>
      <c r="AI172" s="281">
        <f t="shared" si="25"/>
        <v>15743045.300000001</v>
      </c>
      <c r="AJ172" s="281">
        <f t="shared" si="25"/>
        <v>0</v>
      </c>
      <c r="AK172" s="281">
        <f t="shared" si="25"/>
        <v>0</v>
      </c>
      <c r="AL172" s="281">
        <f t="shared" si="25"/>
        <v>0</v>
      </c>
      <c r="AM172" s="281">
        <f t="shared" si="25"/>
        <v>0</v>
      </c>
      <c r="AN172" s="281">
        <f t="shared" si="25"/>
        <v>0</v>
      </c>
      <c r="AO172" s="281">
        <f t="shared" si="25"/>
        <v>0</v>
      </c>
      <c r="AP172" s="281">
        <f t="shared" si="25"/>
        <v>0</v>
      </c>
      <c r="AQ172" s="281">
        <f t="shared" si="25"/>
        <v>0</v>
      </c>
      <c r="AR172" s="281">
        <f t="shared" si="25"/>
        <v>0</v>
      </c>
      <c r="AS172" s="281">
        <f t="shared" si="25"/>
        <v>0</v>
      </c>
      <c r="AT172" s="281">
        <f t="shared" si="25"/>
        <v>0</v>
      </c>
      <c r="AU172" s="281">
        <f t="shared" si="25"/>
        <v>0</v>
      </c>
      <c r="AV172" s="281">
        <f t="shared" si="25"/>
        <v>0</v>
      </c>
      <c r="AW172" s="281">
        <f t="shared" si="25"/>
        <v>0</v>
      </c>
      <c r="AX172" s="281">
        <f t="shared" si="25"/>
        <v>0</v>
      </c>
      <c r="AY172" s="281">
        <f t="shared" si="25"/>
        <v>0</v>
      </c>
      <c r="AZ172" s="281">
        <f t="shared" si="25"/>
        <v>0</v>
      </c>
      <c r="BA172" s="281">
        <f t="shared" si="25"/>
        <v>0</v>
      </c>
      <c r="BB172" s="281">
        <f t="shared" si="25"/>
        <v>372007649.55000001</v>
      </c>
      <c r="BC172" s="281">
        <f t="shared" si="25"/>
        <v>0</v>
      </c>
      <c r="BD172" s="281">
        <f t="shared" si="25"/>
        <v>0</v>
      </c>
      <c r="BE172" s="281">
        <f t="shared" si="25"/>
        <v>0</v>
      </c>
      <c r="BF172" s="281">
        <f t="shared" si="25"/>
        <v>0</v>
      </c>
      <c r="BG172" s="281">
        <f t="shared" si="25"/>
        <v>0</v>
      </c>
      <c r="BH172" s="281">
        <f t="shared" si="25"/>
        <v>0</v>
      </c>
      <c r="BI172" s="281">
        <f t="shared" si="25"/>
        <v>0</v>
      </c>
      <c r="BJ172" s="281">
        <f t="shared" si="25"/>
        <v>0</v>
      </c>
      <c r="BK172" s="281">
        <f t="shared" si="25"/>
        <v>6900</v>
      </c>
      <c r="BL172" s="281">
        <f t="shared" si="25"/>
        <v>0</v>
      </c>
      <c r="BM172" s="281">
        <f t="shared" si="25"/>
        <v>6205905.29</v>
      </c>
      <c r="BN172" s="281">
        <f t="shared" si="25"/>
        <v>0</v>
      </c>
      <c r="BO172" s="281">
        <f t="shared" si="25"/>
        <v>0</v>
      </c>
      <c r="BP172" s="281">
        <f t="shared" si="25"/>
        <v>0</v>
      </c>
      <c r="BQ172" s="281">
        <f t="shared" si="25"/>
        <v>0</v>
      </c>
      <c r="BR172" s="281">
        <f t="shared" si="25"/>
        <v>0</v>
      </c>
      <c r="BS172" s="281">
        <f t="shared" si="25"/>
        <v>0</v>
      </c>
      <c r="BT172" s="281">
        <f t="shared" si="25"/>
        <v>145000</v>
      </c>
      <c r="BU172" s="281">
        <f t="shared" si="25"/>
        <v>0</v>
      </c>
      <c r="BV172" s="281">
        <f t="shared" ref="BV172:CB172" si="26">SUM(BV165:BV171)</f>
        <v>0</v>
      </c>
      <c r="BW172" s="281">
        <f t="shared" si="26"/>
        <v>0</v>
      </c>
      <c r="BX172" s="281">
        <f t="shared" si="26"/>
        <v>0</v>
      </c>
      <c r="BY172" s="281">
        <f t="shared" si="26"/>
        <v>0</v>
      </c>
      <c r="BZ172" s="281">
        <f t="shared" si="26"/>
        <v>0</v>
      </c>
      <c r="CA172" s="281">
        <f t="shared" si="26"/>
        <v>0</v>
      </c>
      <c r="CB172" s="281">
        <f t="shared" si="26"/>
        <v>0</v>
      </c>
      <c r="CC172" s="281">
        <f>SUM(CC165:CC171)</f>
        <v>1246047808.74</v>
      </c>
      <c r="CD172" s="154"/>
      <c r="CE172" s="154"/>
      <c r="CF172" s="154"/>
      <c r="CG172" s="154"/>
      <c r="CH172" s="154"/>
      <c r="CI172" s="154"/>
    </row>
    <row r="173" spans="1:87" s="149" customFormat="1">
      <c r="A173" s="201" t="s">
        <v>1804</v>
      </c>
      <c r="B173" s="264" t="s">
        <v>26</v>
      </c>
      <c r="C173" s="265" t="s">
        <v>27</v>
      </c>
      <c r="D173" s="266">
        <v>46030</v>
      </c>
      <c r="E173" s="150" t="s">
        <v>722</v>
      </c>
      <c r="F173" s="267" t="s">
        <v>728</v>
      </c>
      <c r="G173" s="268" t="s">
        <v>729</v>
      </c>
      <c r="H173" s="269">
        <v>20470675.640000001</v>
      </c>
      <c r="I173" s="269">
        <v>3776407.77</v>
      </c>
      <c r="J173" s="269">
        <v>6416206.0499999998</v>
      </c>
      <c r="K173" s="269">
        <v>4995340.2300000004</v>
      </c>
      <c r="L173" s="269">
        <v>3567642.79</v>
      </c>
      <c r="M173" s="269">
        <v>3742368.21</v>
      </c>
      <c r="N173" s="269">
        <v>24915107.690000001</v>
      </c>
      <c r="O173" s="269">
        <v>6379171.5</v>
      </c>
      <c r="P173" s="269">
        <v>3429515.5</v>
      </c>
      <c r="Q173" s="269">
        <v>12778602.5</v>
      </c>
      <c r="R173" s="269">
        <v>1111865.5</v>
      </c>
      <c r="S173" s="269">
        <v>4432923.05</v>
      </c>
      <c r="T173" s="269">
        <v>11648520.74</v>
      </c>
      <c r="U173" s="269">
        <v>11178500</v>
      </c>
      <c r="V173" s="269">
        <v>526624.79</v>
      </c>
      <c r="W173" s="269">
        <v>6502300</v>
      </c>
      <c r="X173" s="269">
        <v>4095217.88</v>
      </c>
      <c r="Y173" s="269">
        <v>2157285.56</v>
      </c>
      <c r="Z173" s="269">
        <v>21661247.059999999</v>
      </c>
      <c r="AA173" s="269">
        <v>3184071.57</v>
      </c>
      <c r="AB173" s="269">
        <v>2634447.37</v>
      </c>
      <c r="AC173" s="269">
        <v>6562003.5599999996</v>
      </c>
      <c r="AD173" s="269">
        <v>5056325.6500000004</v>
      </c>
      <c r="AE173" s="269">
        <v>2318375.87</v>
      </c>
      <c r="AF173" s="269">
        <v>2234187.7999999998</v>
      </c>
      <c r="AG173" s="269">
        <v>4696500</v>
      </c>
      <c r="AH173" s="269">
        <v>3238482.71</v>
      </c>
      <c r="AI173" s="269">
        <v>21868606.43</v>
      </c>
      <c r="AJ173" s="269">
        <v>2818628.15</v>
      </c>
      <c r="AK173" s="269">
        <v>1112000</v>
      </c>
      <c r="AL173" s="269">
        <v>1525255</v>
      </c>
      <c r="AM173" s="269">
        <v>3248337.57</v>
      </c>
      <c r="AN173" s="269">
        <v>2706129.03</v>
      </c>
      <c r="AO173" s="269">
        <v>4205953.66</v>
      </c>
      <c r="AP173" s="269">
        <v>1687063.64</v>
      </c>
      <c r="AQ173" s="269">
        <v>8195572.0899999999</v>
      </c>
      <c r="AR173" s="269">
        <v>3959080.28</v>
      </c>
      <c r="AS173" s="269">
        <v>1780900.92</v>
      </c>
      <c r="AT173" s="269">
        <v>1111866.23</v>
      </c>
      <c r="AU173" s="269">
        <v>6784898.7599999998</v>
      </c>
      <c r="AV173" s="269">
        <v>1192695.25</v>
      </c>
      <c r="AW173" s="269">
        <v>1984432.01</v>
      </c>
      <c r="AX173" s="269">
        <v>1910200</v>
      </c>
      <c r="AY173" s="269">
        <v>903852.04</v>
      </c>
      <c r="AZ173" s="269">
        <v>1648718.37</v>
      </c>
      <c r="BA173" s="269">
        <v>208651.51</v>
      </c>
      <c r="BB173" s="269">
        <v>14794576.41</v>
      </c>
      <c r="BC173" s="269">
        <v>507109.47</v>
      </c>
      <c r="BD173" s="269">
        <v>4530858.78</v>
      </c>
      <c r="BE173" s="269">
        <v>3529642.86</v>
      </c>
      <c r="BF173" s="269">
        <v>3145969.54</v>
      </c>
      <c r="BG173" s="269">
        <v>1251554.3400000001</v>
      </c>
      <c r="BH173" s="269">
        <v>6250018.04</v>
      </c>
      <c r="BI173" s="269">
        <v>4859866.8099999996</v>
      </c>
      <c r="BJ173" s="269">
        <v>3937483.81</v>
      </c>
      <c r="BK173" s="269">
        <v>904900.79</v>
      </c>
      <c r="BL173" s="269">
        <v>599191.36</v>
      </c>
      <c r="BM173" s="269">
        <v>6607000</v>
      </c>
      <c r="BN173" s="269">
        <v>4757783.99</v>
      </c>
      <c r="BO173" s="269">
        <v>3095689.75</v>
      </c>
      <c r="BP173" s="269">
        <v>1059070.17</v>
      </c>
      <c r="BQ173" s="269">
        <v>3599579.61</v>
      </c>
      <c r="BR173" s="269">
        <v>3661950.09</v>
      </c>
      <c r="BS173" s="269">
        <v>867338.35</v>
      </c>
      <c r="BT173" s="269">
        <v>13271626.6</v>
      </c>
      <c r="BU173" s="269">
        <v>2920228.81</v>
      </c>
      <c r="BV173" s="269">
        <v>3655786</v>
      </c>
      <c r="BW173" s="269">
        <v>2768210.72</v>
      </c>
      <c r="BX173" s="269">
        <v>4275619.6399999997</v>
      </c>
      <c r="BY173" s="269">
        <v>6258529.2800000003</v>
      </c>
      <c r="BZ173" s="269">
        <v>3742744.84</v>
      </c>
      <c r="CA173" s="269">
        <v>404800</v>
      </c>
      <c r="CB173" s="269">
        <v>1439918.19</v>
      </c>
      <c r="CC173" s="270">
        <f t="shared" si="21"/>
        <v>359259806.18000001</v>
      </c>
      <c r="CD173" s="148"/>
      <c r="CE173" s="148"/>
      <c r="CF173" s="148"/>
      <c r="CG173" s="148"/>
      <c r="CH173" s="148"/>
      <c r="CI173" s="148"/>
    </row>
    <row r="174" spans="1:87" s="149" customFormat="1">
      <c r="A174" s="201" t="s">
        <v>1804</v>
      </c>
      <c r="B174" s="264" t="s">
        <v>26</v>
      </c>
      <c r="C174" s="265" t="s">
        <v>27</v>
      </c>
      <c r="D174" s="266">
        <v>46030</v>
      </c>
      <c r="E174" s="150" t="s">
        <v>722</v>
      </c>
      <c r="F174" s="267" t="s">
        <v>723</v>
      </c>
      <c r="G174" s="268" t="s">
        <v>724</v>
      </c>
      <c r="H174" s="269">
        <v>0</v>
      </c>
      <c r="I174" s="269">
        <v>0</v>
      </c>
      <c r="J174" s="269">
        <v>0</v>
      </c>
      <c r="K174" s="269">
        <v>0</v>
      </c>
      <c r="L174" s="269">
        <v>0</v>
      </c>
      <c r="M174" s="269">
        <v>0</v>
      </c>
      <c r="N174" s="269">
        <v>10800000</v>
      </c>
      <c r="O174" s="269">
        <v>0</v>
      </c>
      <c r="P174" s="269">
        <v>0</v>
      </c>
      <c r="Q174" s="269">
        <v>0</v>
      </c>
      <c r="R174" s="269">
        <v>0</v>
      </c>
      <c r="S174" s="269">
        <v>0</v>
      </c>
      <c r="T174" s="269">
        <v>0</v>
      </c>
      <c r="U174" s="269">
        <v>0</v>
      </c>
      <c r="V174" s="269">
        <v>0</v>
      </c>
      <c r="W174" s="269">
        <v>720000</v>
      </c>
      <c r="X174" s="269">
        <v>0</v>
      </c>
      <c r="Y174" s="269">
        <v>0</v>
      </c>
      <c r="Z174" s="269">
        <v>0</v>
      </c>
      <c r="AA174" s="269">
        <v>0</v>
      </c>
      <c r="AB174" s="269">
        <v>0</v>
      </c>
      <c r="AC174" s="269">
        <v>0</v>
      </c>
      <c r="AD174" s="269">
        <v>0</v>
      </c>
      <c r="AE174" s="269">
        <v>0</v>
      </c>
      <c r="AF174" s="269">
        <v>0</v>
      </c>
      <c r="AG174" s="269">
        <v>0</v>
      </c>
      <c r="AH174" s="269">
        <v>0</v>
      </c>
      <c r="AI174" s="269">
        <v>28090000</v>
      </c>
      <c r="AJ174" s="269">
        <v>0</v>
      </c>
      <c r="AK174" s="269">
        <v>0</v>
      </c>
      <c r="AL174" s="269">
        <v>0</v>
      </c>
      <c r="AM174" s="269">
        <v>0</v>
      </c>
      <c r="AN174" s="269">
        <v>0</v>
      </c>
      <c r="AO174" s="269">
        <v>0</v>
      </c>
      <c r="AP174" s="269">
        <v>0</v>
      </c>
      <c r="AQ174" s="269">
        <v>0</v>
      </c>
      <c r="AR174" s="269">
        <v>0</v>
      </c>
      <c r="AS174" s="269">
        <v>0</v>
      </c>
      <c r="AT174" s="269">
        <v>0</v>
      </c>
      <c r="AU174" s="269">
        <v>0</v>
      </c>
      <c r="AV174" s="269">
        <v>0</v>
      </c>
      <c r="AW174" s="269">
        <v>0</v>
      </c>
      <c r="AX174" s="269">
        <v>0</v>
      </c>
      <c r="AY174" s="269">
        <v>0</v>
      </c>
      <c r="AZ174" s="269">
        <v>0</v>
      </c>
      <c r="BA174" s="269">
        <v>0</v>
      </c>
      <c r="BB174" s="269">
        <v>0</v>
      </c>
      <c r="BC174" s="269">
        <v>0</v>
      </c>
      <c r="BD174" s="269">
        <v>0</v>
      </c>
      <c r="BE174" s="269">
        <v>0</v>
      </c>
      <c r="BF174" s="269">
        <v>0</v>
      </c>
      <c r="BG174" s="269">
        <v>0</v>
      </c>
      <c r="BH174" s="269">
        <v>0</v>
      </c>
      <c r="BI174" s="269">
        <v>0</v>
      </c>
      <c r="BJ174" s="269">
        <v>23800</v>
      </c>
      <c r="BK174" s="269">
        <v>0</v>
      </c>
      <c r="BL174" s="269">
        <v>0</v>
      </c>
      <c r="BM174" s="269">
        <v>0</v>
      </c>
      <c r="BN174" s="269">
        <v>0</v>
      </c>
      <c r="BO174" s="269">
        <v>0</v>
      </c>
      <c r="BP174" s="269">
        <v>0</v>
      </c>
      <c r="BQ174" s="269">
        <v>0</v>
      </c>
      <c r="BR174" s="269">
        <v>0</v>
      </c>
      <c r="BS174" s="269">
        <v>0</v>
      </c>
      <c r="BT174" s="269">
        <v>0</v>
      </c>
      <c r="BU174" s="269">
        <v>0</v>
      </c>
      <c r="BV174" s="269">
        <v>0</v>
      </c>
      <c r="BW174" s="269">
        <v>0</v>
      </c>
      <c r="BX174" s="269">
        <v>0</v>
      </c>
      <c r="BY174" s="269">
        <v>0</v>
      </c>
      <c r="BZ174" s="269">
        <v>0</v>
      </c>
      <c r="CA174" s="269">
        <v>0</v>
      </c>
      <c r="CB174" s="269">
        <v>0</v>
      </c>
      <c r="CC174" s="270">
        <f t="shared" si="21"/>
        <v>39633800</v>
      </c>
      <c r="CD174" s="148"/>
      <c r="CE174" s="148"/>
      <c r="CF174" s="148"/>
      <c r="CG174" s="148"/>
      <c r="CH174" s="148"/>
      <c r="CI174" s="148"/>
    </row>
    <row r="175" spans="1:87" s="149" customFormat="1">
      <c r="A175" s="201" t="s">
        <v>1804</v>
      </c>
      <c r="B175" s="264" t="s">
        <v>26</v>
      </c>
      <c r="C175" s="265" t="s">
        <v>27</v>
      </c>
      <c r="D175" s="266"/>
      <c r="E175" s="150"/>
      <c r="F175" s="267" t="s">
        <v>725</v>
      </c>
      <c r="G175" s="268" t="s">
        <v>726</v>
      </c>
      <c r="H175" s="269">
        <v>0</v>
      </c>
      <c r="I175" s="269">
        <v>0</v>
      </c>
      <c r="J175" s="269">
        <v>0</v>
      </c>
      <c r="K175" s="269">
        <v>0</v>
      </c>
      <c r="L175" s="269">
        <v>0</v>
      </c>
      <c r="M175" s="269">
        <v>0</v>
      </c>
      <c r="N175" s="269">
        <v>3003555.35</v>
      </c>
      <c r="O175" s="269">
        <v>0</v>
      </c>
      <c r="P175" s="269">
        <v>2007000</v>
      </c>
      <c r="Q175" s="269">
        <v>22000000</v>
      </c>
      <c r="R175" s="269">
        <v>0</v>
      </c>
      <c r="S175" s="269">
        <v>0</v>
      </c>
      <c r="T175" s="269">
        <v>0</v>
      </c>
      <c r="U175" s="269">
        <v>0</v>
      </c>
      <c r="V175" s="269">
        <v>0</v>
      </c>
      <c r="W175" s="269">
        <v>0</v>
      </c>
      <c r="X175" s="269">
        <v>0</v>
      </c>
      <c r="Y175" s="269">
        <v>0</v>
      </c>
      <c r="Z175" s="269">
        <v>3788000</v>
      </c>
      <c r="AA175" s="269">
        <v>0</v>
      </c>
      <c r="AB175" s="269">
        <v>0</v>
      </c>
      <c r="AC175" s="269">
        <v>0</v>
      </c>
      <c r="AD175" s="269">
        <v>0</v>
      </c>
      <c r="AE175" s="269">
        <v>0</v>
      </c>
      <c r="AF175" s="269">
        <v>0</v>
      </c>
      <c r="AG175" s="269">
        <v>0</v>
      </c>
      <c r="AH175" s="269">
        <v>0</v>
      </c>
      <c r="AI175" s="269">
        <v>0</v>
      </c>
      <c r="AJ175" s="269">
        <v>0</v>
      </c>
      <c r="AK175" s="269">
        <v>0</v>
      </c>
      <c r="AL175" s="269">
        <v>0</v>
      </c>
      <c r="AM175" s="269">
        <v>0</v>
      </c>
      <c r="AN175" s="269">
        <v>0</v>
      </c>
      <c r="AO175" s="269">
        <v>0</v>
      </c>
      <c r="AP175" s="269">
        <v>0</v>
      </c>
      <c r="AQ175" s="269">
        <v>0</v>
      </c>
      <c r="AR175" s="269">
        <v>0</v>
      </c>
      <c r="AS175" s="269">
        <v>0</v>
      </c>
      <c r="AT175" s="269">
        <v>0</v>
      </c>
      <c r="AU175" s="269">
        <v>0</v>
      </c>
      <c r="AV175" s="269">
        <v>0</v>
      </c>
      <c r="AW175" s="269">
        <v>0</v>
      </c>
      <c r="AX175" s="269">
        <v>0</v>
      </c>
      <c r="AY175" s="269">
        <v>0</v>
      </c>
      <c r="AZ175" s="269">
        <v>0</v>
      </c>
      <c r="BA175" s="269">
        <v>0</v>
      </c>
      <c r="BB175" s="269">
        <v>0</v>
      </c>
      <c r="BC175" s="269">
        <v>0</v>
      </c>
      <c r="BD175" s="269">
        <v>0</v>
      </c>
      <c r="BE175" s="269">
        <v>0</v>
      </c>
      <c r="BF175" s="269">
        <v>0</v>
      </c>
      <c r="BG175" s="269">
        <v>0</v>
      </c>
      <c r="BH175" s="269">
        <v>0</v>
      </c>
      <c r="BI175" s="269">
        <v>0</v>
      </c>
      <c r="BJ175" s="269">
        <v>0</v>
      </c>
      <c r="BK175" s="269">
        <v>0</v>
      </c>
      <c r="BL175" s="269">
        <v>0</v>
      </c>
      <c r="BM175" s="269">
        <v>0</v>
      </c>
      <c r="BN175" s="269">
        <v>0</v>
      </c>
      <c r="BO175" s="269">
        <v>0</v>
      </c>
      <c r="BP175" s="269">
        <v>0</v>
      </c>
      <c r="BQ175" s="269">
        <v>0</v>
      </c>
      <c r="BR175" s="269">
        <v>0</v>
      </c>
      <c r="BS175" s="269">
        <v>0</v>
      </c>
      <c r="BT175" s="269">
        <v>0</v>
      </c>
      <c r="BU175" s="269">
        <v>0</v>
      </c>
      <c r="BV175" s="269">
        <v>0</v>
      </c>
      <c r="BW175" s="269">
        <v>0</v>
      </c>
      <c r="BX175" s="269">
        <v>358564.6</v>
      </c>
      <c r="BY175" s="269">
        <v>0</v>
      </c>
      <c r="BZ175" s="269">
        <v>0</v>
      </c>
      <c r="CA175" s="269">
        <v>0</v>
      </c>
      <c r="CB175" s="269">
        <v>0</v>
      </c>
      <c r="CC175" s="270">
        <f t="shared" si="21"/>
        <v>31157119.950000003</v>
      </c>
      <c r="CD175" s="148"/>
      <c r="CE175" s="148"/>
      <c r="CF175" s="148"/>
      <c r="CG175" s="148"/>
      <c r="CH175" s="148"/>
      <c r="CI175" s="148"/>
    </row>
    <row r="176" spans="1:87" s="149" customFormat="1">
      <c r="A176" s="201" t="s">
        <v>1804</v>
      </c>
      <c r="B176" s="264" t="s">
        <v>26</v>
      </c>
      <c r="C176" s="265" t="s">
        <v>27</v>
      </c>
      <c r="D176" s="266">
        <v>46020</v>
      </c>
      <c r="E176" s="150" t="s">
        <v>727</v>
      </c>
      <c r="F176" s="267" t="s">
        <v>731</v>
      </c>
      <c r="G176" s="268" t="s">
        <v>732</v>
      </c>
      <c r="H176" s="269">
        <v>27041090</v>
      </c>
      <c r="I176" s="269">
        <v>0</v>
      </c>
      <c r="J176" s="269">
        <v>0</v>
      </c>
      <c r="K176" s="269">
        <v>0</v>
      </c>
      <c r="L176" s="269">
        <v>0</v>
      </c>
      <c r="M176" s="269">
        <v>0</v>
      </c>
      <c r="N176" s="269">
        <v>147261356.40000001</v>
      </c>
      <c r="O176" s="269">
        <v>0</v>
      </c>
      <c r="P176" s="269">
        <v>0</v>
      </c>
      <c r="Q176" s="269">
        <v>0</v>
      </c>
      <c r="R176" s="269">
        <v>0</v>
      </c>
      <c r="S176" s="269">
        <v>0</v>
      </c>
      <c r="T176" s="269">
        <v>0</v>
      </c>
      <c r="U176" s="269">
        <v>0</v>
      </c>
      <c r="V176" s="269">
        <v>0</v>
      </c>
      <c r="W176" s="269">
        <v>0</v>
      </c>
      <c r="X176" s="269">
        <v>0</v>
      </c>
      <c r="Y176" s="269">
        <v>0</v>
      </c>
      <c r="Z176" s="269">
        <v>6120000</v>
      </c>
      <c r="AA176" s="269">
        <v>0</v>
      </c>
      <c r="AB176" s="269">
        <v>0</v>
      </c>
      <c r="AC176" s="269">
        <v>0</v>
      </c>
      <c r="AD176" s="269">
        <v>0</v>
      </c>
      <c r="AE176" s="269">
        <v>0</v>
      </c>
      <c r="AF176" s="269">
        <v>0</v>
      </c>
      <c r="AG176" s="269">
        <v>0</v>
      </c>
      <c r="AH176" s="269">
        <v>0</v>
      </c>
      <c r="AI176" s="269">
        <v>27621990</v>
      </c>
      <c r="AJ176" s="269">
        <v>0</v>
      </c>
      <c r="AK176" s="269">
        <v>0</v>
      </c>
      <c r="AL176" s="269">
        <v>0</v>
      </c>
      <c r="AM176" s="269">
        <v>0</v>
      </c>
      <c r="AN176" s="269">
        <v>0</v>
      </c>
      <c r="AO176" s="269">
        <v>0</v>
      </c>
      <c r="AP176" s="269">
        <v>0</v>
      </c>
      <c r="AQ176" s="269">
        <v>0</v>
      </c>
      <c r="AR176" s="269">
        <v>0</v>
      </c>
      <c r="AS176" s="269">
        <v>0</v>
      </c>
      <c r="AT176" s="269">
        <v>0</v>
      </c>
      <c r="AU176" s="269">
        <v>38478032</v>
      </c>
      <c r="AV176" s="269">
        <v>0</v>
      </c>
      <c r="AW176" s="269">
        <v>0</v>
      </c>
      <c r="AX176" s="269">
        <v>0</v>
      </c>
      <c r="AY176" s="269">
        <v>0</v>
      </c>
      <c r="AZ176" s="269">
        <v>0</v>
      </c>
      <c r="BA176" s="269">
        <v>0</v>
      </c>
      <c r="BB176" s="269">
        <v>10330000</v>
      </c>
      <c r="BC176" s="269">
        <v>2366000</v>
      </c>
      <c r="BD176" s="269">
        <v>0</v>
      </c>
      <c r="BE176" s="269">
        <v>0</v>
      </c>
      <c r="BF176" s="269">
        <v>0</v>
      </c>
      <c r="BG176" s="269">
        <v>0</v>
      </c>
      <c r="BH176" s="269">
        <v>0</v>
      </c>
      <c r="BI176" s="269">
        <v>0</v>
      </c>
      <c r="BJ176" s="269">
        <v>0</v>
      </c>
      <c r="BK176" s="269">
        <v>0</v>
      </c>
      <c r="BL176" s="269">
        <v>0</v>
      </c>
      <c r="BM176" s="269">
        <v>28181064.989999998</v>
      </c>
      <c r="BN176" s="269">
        <v>0</v>
      </c>
      <c r="BO176" s="269">
        <v>0</v>
      </c>
      <c r="BP176" s="269">
        <v>0</v>
      </c>
      <c r="BQ176" s="269">
        <v>0</v>
      </c>
      <c r="BR176" s="269">
        <v>0</v>
      </c>
      <c r="BS176" s="269">
        <v>0</v>
      </c>
      <c r="BT176" s="269">
        <v>22603044</v>
      </c>
      <c r="BU176" s="269">
        <v>0</v>
      </c>
      <c r="BV176" s="269">
        <v>0</v>
      </c>
      <c r="BW176" s="269">
        <v>0</v>
      </c>
      <c r="BX176" s="269">
        <v>0</v>
      </c>
      <c r="BY176" s="269">
        <v>0</v>
      </c>
      <c r="BZ176" s="269">
        <v>0</v>
      </c>
      <c r="CA176" s="269">
        <v>0</v>
      </c>
      <c r="CB176" s="269">
        <v>0</v>
      </c>
      <c r="CC176" s="270">
        <f t="shared" si="21"/>
        <v>310002577.38999999</v>
      </c>
      <c r="CD176" s="148"/>
      <c r="CE176" s="148"/>
      <c r="CF176" s="148"/>
      <c r="CG176" s="148"/>
      <c r="CH176" s="148"/>
      <c r="CI176" s="148"/>
    </row>
    <row r="177" spans="1:87" s="149" customFormat="1">
      <c r="A177" s="201" t="s">
        <v>1804</v>
      </c>
      <c r="B177" s="264" t="s">
        <v>26</v>
      </c>
      <c r="C177" s="265" t="s">
        <v>27</v>
      </c>
      <c r="D177" s="266">
        <v>46010</v>
      </c>
      <c r="E177" s="150" t="s">
        <v>730</v>
      </c>
      <c r="F177" s="267" t="s">
        <v>733</v>
      </c>
      <c r="G177" s="268" t="s">
        <v>734</v>
      </c>
      <c r="H177" s="269">
        <v>0</v>
      </c>
      <c r="I177" s="269">
        <v>0</v>
      </c>
      <c r="J177" s="269">
        <v>0</v>
      </c>
      <c r="K177" s="269">
        <v>0</v>
      </c>
      <c r="L177" s="269">
        <v>0</v>
      </c>
      <c r="M177" s="269">
        <v>0</v>
      </c>
      <c r="N177" s="269">
        <v>0</v>
      </c>
      <c r="O177" s="269">
        <v>0</v>
      </c>
      <c r="P177" s="269">
        <v>0</v>
      </c>
      <c r="Q177" s="269">
        <v>1774500</v>
      </c>
      <c r="R177" s="269">
        <v>0</v>
      </c>
      <c r="S177" s="269">
        <v>0</v>
      </c>
      <c r="T177" s="269">
        <v>0</v>
      </c>
      <c r="U177" s="269">
        <v>2429900</v>
      </c>
      <c r="V177" s="269">
        <v>0</v>
      </c>
      <c r="W177" s="269">
        <v>0</v>
      </c>
      <c r="X177" s="269">
        <v>0</v>
      </c>
      <c r="Y177" s="269">
        <v>0</v>
      </c>
      <c r="Z177" s="269">
        <v>0</v>
      </c>
      <c r="AA177" s="269">
        <v>47901960</v>
      </c>
      <c r="AB177" s="269">
        <v>0</v>
      </c>
      <c r="AC177" s="269">
        <v>0</v>
      </c>
      <c r="AD177" s="269">
        <v>0</v>
      </c>
      <c r="AE177" s="269">
        <v>0</v>
      </c>
      <c r="AF177" s="269">
        <v>0</v>
      </c>
      <c r="AG177" s="269">
        <v>0</v>
      </c>
      <c r="AH177" s="269">
        <v>0</v>
      </c>
      <c r="AI177" s="269">
        <v>0</v>
      </c>
      <c r="AJ177" s="269">
        <v>0</v>
      </c>
      <c r="AK177" s="269">
        <v>0</v>
      </c>
      <c r="AL177" s="269">
        <v>461000</v>
      </c>
      <c r="AM177" s="269">
        <v>0</v>
      </c>
      <c r="AN177" s="269">
        <v>0</v>
      </c>
      <c r="AO177" s="269">
        <v>0</v>
      </c>
      <c r="AP177" s="269">
        <v>0</v>
      </c>
      <c r="AQ177" s="269">
        <v>294650</v>
      </c>
      <c r="AR177" s="269">
        <v>0</v>
      </c>
      <c r="AS177" s="269">
        <v>0</v>
      </c>
      <c r="AT177" s="269">
        <v>3454700</v>
      </c>
      <c r="AU177" s="269">
        <v>0</v>
      </c>
      <c r="AV177" s="269">
        <v>0</v>
      </c>
      <c r="AW177" s="269">
        <v>0</v>
      </c>
      <c r="AX177" s="269">
        <v>0</v>
      </c>
      <c r="AY177" s="269">
        <v>0</v>
      </c>
      <c r="AZ177" s="269">
        <v>0</v>
      </c>
      <c r="BA177" s="269">
        <v>0</v>
      </c>
      <c r="BB177" s="269">
        <v>0</v>
      </c>
      <c r="BC177" s="269">
        <v>0</v>
      </c>
      <c r="BD177" s="269">
        <v>0</v>
      </c>
      <c r="BE177" s="269">
        <v>0</v>
      </c>
      <c r="BF177" s="269">
        <v>0</v>
      </c>
      <c r="BG177" s="269">
        <v>0</v>
      </c>
      <c r="BH177" s="269">
        <v>3780000</v>
      </c>
      <c r="BI177" s="269">
        <v>0</v>
      </c>
      <c r="BJ177" s="269">
        <v>1227000</v>
      </c>
      <c r="BK177" s="269">
        <v>0</v>
      </c>
      <c r="BL177" s="269">
        <v>0</v>
      </c>
      <c r="BM177" s="269">
        <v>0</v>
      </c>
      <c r="BN177" s="269">
        <v>0</v>
      </c>
      <c r="BO177" s="269">
        <v>0</v>
      </c>
      <c r="BP177" s="269">
        <v>0</v>
      </c>
      <c r="BQ177" s="269">
        <v>0</v>
      </c>
      <c r="BR177" s="269">
        <v>1422000</v>
      </c>
      <c r="BS177" s="269">
        <v>0</v>
      </c>
      <c r="BT177" s="269">
        <v>0</v>
      </c>
      <c r="BU177" s="269">
        <v>0</v>
      </c>
      <c r="BV177" s="269">
        <v>0</v>
      </c>
      <c r="BW177" s="269">
        <v>0</v>
      </c>
      <c r="BX177" s="269">
        <v>0</v>
      </c>
      <c r="BY177" s="269">
        <v>0</v>
      </c>
      <c r="BZ177" s="269">
        <v>0</v>
      </c>
      <c r="CA177" s="269">
        <v>0</v>
      </c>
      <c r="CB177" s="269">
        <v>0</v>
      </c>
      <c r="CC177" s="270">
        <f t="shared" si="21"/>
        <v>62745710</v>
      </c>
      <c r="CD177" s="148"/>
      <c r="CE177" s="148"/>
      <c r="CF177" s="148"/>
      <c r="CG177" s="148"/>
      <c r="CH177" s="148"/>
      <c r="CI177" s="148"/>
    </row>
    <row r="178" spans="1:87" s="282" customFormat="1">
      <c r="A178" s="280"/>
      <c r="B178" s="380" t="s">
        <v>735</v>
      </c>
      <c r="C178" s="381"/>
      <c r="D178" s="381"/>
      <c r="E178" s="381"/>
      <c r="F178" s="381"/>
      <c r="G178" s="382"/>
      <c r="H178" s="281">
        <f>SUM(H173:H177)</f>
        <v>47511765.640000001</v>
      </c>
      <c r="I178" s="281">
        <f t="shared" ref="I178:BT178" si="27">SUM(I173:I177)</f>
        <v>3776407.77</v>
      </c>
      <c r="J178" s="281">
        <f t="shared" si="27"/>
        <v>6416206.0499999998</v>
      </c>
      <c r="K178" s="281">
        <f t="shared" si="27"/>
        <v>4995340.2300000004</v>
      </c>
      <c r="L178" s="281">
        <f t="shared" si="27"/>
        <v>3567642.79</v>
      </c>
      <c r="M178" s="281">
        <f t="shared" si="27"/>
        <v>3742368.21</v>
      </c>
      <c r="N178" s="281">
        <f t="shared" si="27"/>
        <v>185980019.44</v>
      </c>
      <c r="O178" s="281">
        <f t="shared" si="27"/>
        <v>6379171.5</v>
      </c>
      <c r="P178" s="281">
        <f t="shared" si="27"/>
        <v>5436515.5</v>
      </c>
      <c r="Q178" s="281">
        <f t="shared" si="27"/>
        <v>36553102.5</v>
      </c>
      <c r="R178" s="281">
        <f t="shared" si="27"/>
        <v>1111865.5</v>
      </c>
      <c r="S178" s="281">
        <f t="shared" si="27"/>
        <v>4432923.05</v>
      </c>
      <c r="T178" s="281">
        <f t="shared" si="27"/>
        <v>11648520.74</v>
      </c>
      <c r="U178" s="281">
        <f t="shared" si="27"/>
        <v>13608400</v>
      </c>
      <c r="V178" s="281">
        <f t="shared" si="27"/>
        <v>526624.79</v>
      </c>
      <c r="W178" s="281">
        <f t="shared" si="27"/>
        <v>7222300</v>
      </c>
      <c r="X178" s="281">
        <f t="shared" si="27"/>
        <v>4095217.88</v>
      </c>
      <c r="Y178" s="281">
        <f t="shared" si="27"/>
        <v>2157285.56</v>
      </c>
      <c r="Z178" s="281">
        <f t="shared" si="27"/>
        <v>31569247.059999999</v>
      </c>
      <c r="AA178" s="281">
        <f t="shared" si="27"/>
        <v>51086031.57</v>
      </c>
      <c r="AB178" s="281">
        <f t="shared" si="27"/>
        <v>2634447.37</v>
      </c>
      <c r="AC178" s="281">
        <f t="shared" si="27"/>
        <v>6562003.5599999996</v>
      </c>
      <c r="AD178" s="281">
        <f t="shared" si="27"/>
        <v>5056325.6500000004</v>
      </c>
      <c r="AE178" s="281">
        <f t="shared" si="27"/>
        <v>2318375.87</v>
      </c>
      <c r="AF178" s="281">
        <f t="shared" si="27"/>
        <v>2234187.7999999998</v>
      </c>
      <c r="AG178" s="281">
        <f t="shared" si="27"/>
        <v>4696500</v>
      </c>
      <c r="AH178" s="281">
        <f t="shared" si="27"/>
        <v>3238482.71</v>
      </c>
      <c r="AI178" s="281">
        <f t="shared" si="27"/>
        <v>77580596.430000007</v>
      </c>
      <c r="AJ178" s="281">
        <f t="shared" si="27"/>
        <v>2818628.15</v>
      </c>
      <c r="AK178" s="281">
        <f t="shared" si="27"/>
        <v>1112000</v>
      </c>
      <c r="AL178" s="281">
        <f t="shared" si="27"/>
        <v>1986255</v>
      </c>
      <c r="AM178" s="281">
        <f t="shared" si="27"/>
        <v>3248337.57</v>
      </c>
      <c r="AN178" s="281">
        <f t="shared" si="27"/>
        <v>2706129.03</v>
      </c>
      <c r="AO178" s="281">
        <f t="shared" si="27"/>
        <v>4205953.66</v>
      </c>
      <c r="AP178" s="281">
        <f t="shared" si="27"/>
        <v>1687063.64</v>
      </c>
      <c r="AQ178" s="281">
        <f t="shared" si="27"/>
        <v>8490222.0899999999</v>
      </c>
      <c r="AR178" s="281">
        <f t="shared" si="27"/>
        <v>3959080.28</v>
      </c>
      <c r="AS178" s="281">
        <f t="shared" si="27"/>
        <v>1780900.92</v>
      </c>
      <c r="AT178" s="281">
        <f t="shared" si="27"/>
        <v>4566566.2300000004</v>
      </c>
      <c r="AU178" s="281">
        <f t="shared" si="27"/>
        <v>45262930.759999998</v>
      </c>
      <c r="AV178" s="281">
        <f t="shared" si="27"/>
        <v>1192695.25</v>
      </c>
      <c r="AW178" s="281">
        <f t="shared" si="27"/>
        <v>1984432.01</v>
      </c>
      <c r="AX178" s="281">
        <f t="shared" si="27"/>
        <v>1910200</v>
      </c>
      <c r="AY178" s="281">
        <f t="shared" si="27"/>
        <v>903852.04</v>
      </c>
      <c r="AZ178" s="281">
        <f t="shared" si="27"/>
        <v>1648718.37</v>
      </c>
      <c r="BA178" s="281">
        <f t="shared" si="27"/>
        <v>208651.51</v>
      </c>
      <c r="BB178" s="281">
        <f t="shared" si="27"/>
        <v>25124576.41</v>
      </c>
      <c r="BC178" s="281">
        <f t="shared" si="27"/>
        <v>2873109.4699999997</v>
      </c>
      <c r="BD178" s="281">
        <f t="shared" si="27"/>
        <v>4530858.78</v>
      </c>
      <c r="BE178" s="281">
        <f t="shared" si="27"/>
        <v>3529642.86</v>
      </c>
      <c r="BF178" s="281">
        <f t="shared" si="27"/>
        <v>3145969.54</v>
      </c>
      <c r="BG178" s="281">
        <f t="shared" si="27"/>
        <v>1251554.3400000001</v>
      </c>
      <c r="BH178" s="281">
        <f t="shared" si="27"/>
        <v>10030018.039999999</v>
      </c>
      <c r="BI178" s="281">
        <f t="shared" si="27"/>
        <v>4859866.8099999996</v>
      </c>
      <c r="BJ178" s="281">
        <f t="shared" si="27"/>
        <v>5188283.8100000005</v>
      </c>
      <c r="BK178" s="281">
        <f t="shared" si="27"/>
        <v>904900.79</v>
      </c>
      <c r="BL178" s="281">
        <f t="shared" si="27"/>
        <v>599191.36</v>
      </c>
      <c r="BM178" s="281">
        <f t="shared" si="27"/>
        <v>34788064.989999995</v>
      </c>
      <c r="BN178" s="281">
        <f t="shared" si="27"/>
        <v>4757783.99</v>
      </c>
      <c r="BO178" s="281">
        <f t="shared" si="27"/>
        <v>3095689.75</v>
      </c>
      <c r="BP178" s="281">
        <f t="shared" si="27"/>
        <v>1059070.17</v>
      </c>
      <c r="BQ178" s="281">
        <f t="shared" si="27"/>
        <v>3599579.61</v>
      </c>
      <c r="BR178" s="281">
        <f t="shared" si="27"/>
        <v>5083950.09</v>
      </c>
      <c r="BS178" s="281">
        <f t="shared" si="27"/>
        <v>867338.35</v>
      </c>
      <c r="BT178" s="281">
        <f t="shared" si="27"/>
        <v>35874670.600000001</v>
      </c>
      <c r="BU178" s="281">
        <f t="shared" ref="BU178:CB178" si="28">SUM(BU173:BU177)</f>
        <v>2920228.81</v>
      </c>
      <c r="BV178" s="281">
        <f t="shared" si="28"/>
        <v>3655786</v>
      </c>
      <c r="BW178" s="281">
        <f t="shared" si="28"/>
        <v>2768210.72</v>
      </c>
      <c r="BX178" s="281">
        <f t="shared" si="28"/>
        <v>4634184.2399999993</v>
      </c>
      <c r="BY178" s="281">
        <f t="shared" si="28"/>
        <v>6258529.2800000003</v>
      </c>
      <c r="BZ178" s="281">
        <f t="shared" si="28"/>
        <v>3742744.84</v>
      </c>
      <c r="CA178" s="281">
        <f t="shared" si="28"/>
        <v>404800</v>
      </c>
      <c r="CB178" s="281">
        <f t="shared" si="28"/>
        <v>1439918.19</v>
      </c>
      <c r="CC178" s="281">
        <f>SUM(CC173:CC177)</f>
        <v>802799013.51999998</v>
      </c>
      <c r="CD178" s="154"/>
      <c r="CE178" s="154"/>
      <c r="CF178" s="154"/>
      <c r="CG178" s="154"/>
      <c r="CH178" s="154"/>
      <c r="CI178" s="154"/>
    </row>
    <row r="179" spans="1:87" s="282" customFormat="1">
      <c r="A179" s="280"/>
      <c r="B179" s="380" t="s">
        <v>736</v>
      </c>
      <c r="C179" s="381"/>
      <c r="D179" s="381"/>
      <c r="E179" s="381"/>
      <c r="F179" s="381"/>
      <c r="G179" s="382"/>
      <c r="H179" s="281">
        <f>SUM(H172+H178,H164,H121,H119,H95,H78,H62,H56,H47,H40,H38)</f>
        <v>1159423390.0000002</v>
      </c>
      <c r="I179" s="281">
        <f t="shared" ref="I179:BT179" si="29">SUM(I172+I178,I164,I121,I119,I95,I78,I62,I56,I47,I40,I38)</f>
        <v>301104102.25</v>
      </c>
      <c r="J179" s="281">
        <f t="shared" si="29"/>
        <v>439166825.88999999</v>
      </c>
      <c r="K179" s="281">
        <f t="shared" si="29"/>
        <v>151347791.02000001</v>
      </c>
      <c r="L179" s="281">
        <f t="shared" si="29"/>
        <v>123712603.15000001</v>
      </c>
      <c r="M179" s="281">
        <f t="shared" si="29"/>
        <v>59656198.179999992</v>
      </c>
      <c r="N179" s="281">
        <f t="shared" si="29"/>
        <v>2993623837.6400003</v>
      </c>
      <c r="O179" s="281">
        <f t="shared" si="29"/>
        <v>267102233.87</v>
      </c>
      <c r="P179" s="281">
        <f t="shared" si="29"/>
        <v>70965269.790000007</v>
      </c>
      <c r="Q179" s="281">
        <f t="shared" si="29"/>
        <v>625181794.55999994</v>
      </c>
      <c r="R179" s="281">
        <f t="shared" si="29"/>
        <v>64833304.930000007</v>
      </c>
      <c r="S179" s="281">
        <f t="shared" si="29"/>
        <v>174950489.43000001</v>
      </c>
      <c r="T179" s="281">
        <f t="shared" si="29"/>
        <v>386105495.34000003</v>
      </c>
      <c r="U179" s="281">
        <f t="shared" si="29"/>
        <v>304666000.68000007</v>
      </c>
      <c r="V179" s="281">
        <f t="shared" si="29"/>
        <v>36399721.390000008</v>
      </c>
      <c r="W179" s="281">
        <f t="shared" si="29"/>
        <v>142276042.80000001</v>
      </c>
      <c r="X179" s="281">
        <f t="shared" si="29"/>
        <v>113374862.71000001</v>
      </c>
      <c r="Y179" s="281">
        <f t="shared" si="29"/>
        <v>59577639.269999996</v>
      </c>
      <c r="Z179" s="281">
        <f t="shared" si="29"/>
        <v>1230382838.49</v>
      </c>
      <c r="AA179" s="281">
        <f t="shared" si="29"/>
        <v>303709473.34999996</v>
      </c>
      <c r="AB179" s="281">
        <f t="shared" si="29"/>
        <v>121314764.90000001</v>
      </c>
      <c r="AC179" s="281">
        <f t="shared" si="29"/>
        <v>347759843.50999999</v>
      </c>
      <c r="AD179" s="281">
        <f t="shared" si="29"/>
        <v>91815733.650000006</v>
      </c>
      <c r="AE179" s="281">
        <f t="shared" si="29"/>
        <v>126118114.77999997</v>
      </c>
      <c r="AF179" s="281">
        <f t="shared" si="29"/>
        <v>140070269.22999999</v>
      </c>
      <c r="AG179" s="281">
        <f t="shared" si="29"/>
        <v>55535465.659999996</v>
      </c>
      <c r="AH179" s="281">
        <f t="shared" si="29"/>
        <v>67941407.030000001</v>
      </c>
      <c r="AI179" s="281">
        <f t="shared" si="29"/>
        <v>1534100830.0300004</v>
      </c>
      <c r="AJ179" s="281">
        <f t="shared" si="29"/>
        <v>93469330.302399993</v>
      </c>
      <c r="AK179" s="281">
        <f t="shared" si="29"/>
        <v>63990071.090000004</v>
      </c>
      <c r="AL179" s="281">
        <f t="shared" si="29"/>
        <v>59431856.030000001</v>
      </c>
      <c r="AM179" s="281">
        <f t="shared" si="29"/>
        <v>59628033.009999998</v>
      </c>
      <c r="AN179" s="281">
        <f t="shared" si="29"/>
        <v>96271926.209999993</v>
      </c>
      <c r="AO179" s="281">
        <f t="shared" si="29"/>
        <v>80562139.399999991</v>
      </c>
      <c r="AP179" s="281">
        <f t="shared" si="29"/>
        <v>76078712.580000013</v>
      </c>
      <c r="AQ179" s="281">
        <f t="shared" si="29"/>
        <v>123697735.23</v>
      </c>
      <c r="AR179" s="281">
        <f t="shared" si="29"/>
        <v>69718661.199999988</v>
      </c>
      <c r="AS179" s="281">
        <f t="shared" si="29"/>
        <v>73505527.269999981</v>
      </c>
      <c r="AT179" s="281">
        <f t="shared" si="29"/>
        <v>72071941.659999996</v>
      </c>
      <c r="AU179" s="281">
        <f t="shared" si="29"/>
        <v>565272271.24000013</v>
      </c>
      <c r="AV179" s="281">
        <f t="shared" si="29"/>
        <v>74542228.170000002</v>
      </c>
      <c r="AW179" s="281">
        <f t="shared" si="29"/>
        <v>73970656.460000008</v>
      </c>
      <c r="AX179" s="281">
        <f t="shared" si="29"/>
        <v>70027987.88000001</v>
      </c>
      <c r="AY179" s="281">
        <f t="shared" si="29"/>
        <v>64755892.120000005</v>
      </c>
      <c r="AZ179" s="281">
        <f t="shared" si="29"/>
        <v>33507738.5</v>
      </c>
      <c r="BA179" s="281">
        <f t="shared" si="29"/>
        <v>49127812.839999989</v>
      </c>
      <c r="BB179" s="281">
        <f t="shared" si="29"/>
        <v>1403460380.77</v>
      </c>
      <c r="BC179" s="281">
        <f t="shared" si="29"/>
        <v>95246126.950000003</v>
      </c>
      <c r="BD179" s="281">
        <f t="shared" si="29"/>
        <v>106769784.61000001</v>
      </c>
      <c r="BE179" s="281">
        <f t="shared" si="29"/>
        <v>141759950.69</v>
      </c>
      <c r="BF179" s="281">
        <f t="shared" si="29"/>
        <v>145741080.12</v>
      </c>
      <c r="BG179" s="281">
        <f t="shared" si="29"/>
        <v>107382782.29000002</v>
      </c>
      <c r="BH179" s="281">
        <f t="shared" si="29"/>
        <v>216089480.34989998</v>
      </c>
      <c r="BI179" s="281">
        <f t="shared" si="29"/>
        <v>160328311.13</v>
      </c>
      <c r="BJ179" s="281">
        <f t="shared" si="29"/>
        <v>103869307.13999999</v>
      </c>
      <c r="BK179" s="281">
        <f t="shared" si="29"/>
        <v>38891034.980000004</v>
      </c>
      <c r="BL179" s="281">
        <f t="shared" si="29"/>
        <v>30054301.32</v>
      </c>
      <c r="BM179" s="281">
        <f t="shared" si="29"/>
        <v>1115233193.95</v>
      </c>
      <c r="BN179" s="281">
        <f t="shared" si="29"/>
        <v>387664317.06999999</v>
      </c>
      <c r="BO179" s="281">
        <f t="shared" si="29"/>
        <v>90328283.780000001</v>
      </c>
      <c r="BP179" s="281">
        <f t="shared" si="29"/>
        <v>61054254.48999998</v>
      </c>
      <c r="BQ179" s="281">
        <f t="shared" si="29"/>
        <v>87474662.060000002</v>
      </c>
      <c r="BR179" s="281">
        <f t="shared" si="29"/>
        <v>123083107.16999999</v>
      </c>
      <c r="BS179" s="281">
        <f t="shared" si="29"/>
        <v>56962317.820000023</v>
      </c>
      <c r="BT179" s="281">
        <f t="shared" si="29"/>
        <v>705811650.53999996</v>
      </c>
      <c r="BU179" s="281">
        <f t="shared" ref="BU179:CC179" si="30">SUM(BU172+BU178,BU164,BU121,BU119,BU95,BU78,BU62,BU56,BU47,BU40,BU38)</f>
        <v>73265590.140000015</v>
      </c>
      <c r="BV179" s="281">
        <f t="shared" si="30"/>
        <v>81032629.960000008</v>
      </c>
      <c r="BW179" s="281">
        <f t="shared" si="30"/>
        <v>119537703.95</v>
      </c>
      <c r="BX179" s="281">
        <f t="shared" si="30"/>
        <v>139861864.71000001</v>
      </c>
      <c r="BY179" s="281">
        <f t="shared" si="30"/>
        <v>262919950.04000005</v>
      </c>
      <c r="BZ179" s="281">
        <f t="shared" si="30"/>
        <v>88968283.00999999</v>
      </c>
      <c r="CA179" s="281">
        <f t="shared" si="30"/>
        <v>51129878.630000003</v>
      </c>
      <c r="CB179" s="281">
        <f t="shared" si="30"/>
        <v>39537848.309999995</v>
      </c>
      <c r="CC179" s="281">
        <f t="shared" si="30"/>
        <v>19325304940.702305</v>
      </c>
      <c r="CD179" s="154"/>
      <c r="CE179" s="154"/>
      <c r="CF179" s="154"/>
      <c r="CG179" s="154"/>
      <c r="CH179" s="154"/>
      <c r="CI179" s="154"/>
    </row>
    <row r="180" spans="1:87" s="149" customFormat="1">
      <c r="A180" s="201" t="s">
        <v>1805</v>
      </c>
      <c r="B180" s="264" t="s">
        <v>31</v>
      </c>
      <c r="C180" s="265" t="s">
        <v>32</v>
      </c>
      <c r="D180" s="266">
        <v>51010</v>
      </c>
      <c r="E180" s="150" t="s">
        <v>737</v>
      </c>
      <c r="F180" s="267" t="s">
        <v>738</v>
      </c>
      <c r="G180" s="268" t="s">
        <v>739</v>
      </c>
      <c r="H180" s="269">
        <v>169641387.37</v>
      </c>
      <c r="I180" s="269">
        <v>29421039.350000001</v>
      </c>
      <c r="J180" s="269">
        <v>35233848.659999996</v>
      </c>
      <c r="K180" s="269">
        <v>13893142.49</v>
      </c>
      <c r="L180" s="269">
        <v>11950191.119999999</v>
      </c>
      <c r="M180" s="269">
        <v>3296423.46</v>
      </c>
      <c r="N180" s="269">
        <v>498051008.76999998</v>
      </c>
      <c r="O180" s="269">
        <v>25617094.629999999</v>
      </c>
      <c r="P180" s="269">
        <v>5501377.9000000004</v>
      </c>
      <c r="Q180" s="269">
        <v>101303035.48999999</v>
      </c>
      <c r="R180" s="269">
        <v>5777752.46</v>
      </c>
      <c r="S180" s="269">
        <v>19758629.960000001</v>
      </c>
      <c r="T180" s="269">
        <v>43789656.920000002</v>
      </c>
      <c r="U180" s="269">
        <v>35207612.259999998</v>
      </c>
      <c r="V180" s="269">
        <v>1323409.04</v>
      </c>
      <c r="W180" s="269">
        <v>11004903.609999999</v>
      </c>
      <c r="X180" s="269">
        <v>8723002.2200000007</v>
      </c>
      <c r="Y180" s="269">
        <v>5244001.91</v>
      </c>
      <c r="Z180" s="269">
        <v>338644137.11000001</v>
      </c>
      <c r="AA180" s="269">
        <v>18643708.93</v>
      </c>
      <c r="AB180" s="269">
        <v>16724268.810000001</v>
      </c>
      <c r="AC180" s="269">
        <v>42870313.170000002</v>
      </c>
      <c r="AD180" s="269">
        <v>7514643.7800000003</v>
      </c>
      <c r="AE180" s="269">
        <v>15231646.6</v>
      </c>
      <c r="AF180" s="269">
        <v>18185075.739999998</v>
      </c>
      <c r="AG180" s="269">
        <v>4765253.99</v>
      </c>
      <c r="AH180" s="269">
        <v>5519790.3899999997</v>
      </c>
      <c r="AI180" s="269">
        <v>244544077.97999999</v>
      </c>
      <c r="AJ180" s="269">
        <v>9588508.2100000009</v>
      </c>
      <c r="AK180" s="269">
        <v>4252986.0599999996</v>
      </c>
      <c r="AL180" s="269">
        <v>4064396.2</v>
      </c>
      <c r="AM180" s="269">
        <v>4568217.67</v>
      </c>
      <c r="AN180" s="269">
        <v>6051366.2999999998</v>
      </c>
      <c r="AO180" s="269">
        <v>4675763.6900000004</v>
      </c>
      <c r="AP180" s="269">
        <v>7570855.96</v>
      </c>
      <c r="AQ180" s="269">
        <v>12083523.060000001</v>
      </c>
      <c r="AR180" s="269">
        <v>5693520.04</v>
      </c>
      <c r="AS180" s="269">
        <v>3776330.67</v>
      </c>
      <c r="AT180" s="269">
        <v>6115660.9199999999</v>
      </c>
      <c r="AU180" s="269">
        <v>71582864.459999993</v>
      </c>
      <c r="AV180" s="269">
        <v>6111995.75</v>
      </c>
      <c r="AW180" s="269">
        <v>5804129.1900000004</v>
      </c>
      <c r="AX180" s="269">
        <v>6231454.3099999996</v>
      </c>
      <c r="AY180" s="269">
        <v>4296761.46</v>
      </c>
      <c r="AZ180" s="269">
        <v>644844.59</v>
      </c>
      <c r="BA180" s="269">
        <v>1927015.43</v>
      </c>
      <c r="BB180" s="269">
        <v>224052049.97999999</v>
      </c>
      <c r="BC180" s="269">
        <v>6962343.1799999997</v>
      </c>
      <c r="BD180" s="269">
        <v>6845695.3600000003</v>
      </c>
      <c r="BE180" s="269">
        <v>10599257.630000001</v>
      </c>
      <c r="BF180" s="269">
        <v>12327112.17</v>
      </c>
      <c r="BG180" s="269">
        <v>10896782.92</v>
      </c>
      <c r="BH180" s="269">
        <v>17937264.670000002</v>
      </c>
      <c r="BI180" s="269">
        <v>9719308.1799999997</v>
      </c>
      <c r="BJ180" s="269">
        <v>9754713.6500000004</v>
      </c>
      <c r="BK180" s="269">
        <v>2444334.9</v>
      </c>
      <c r="BL180" s="269">
        <v>1744593.81</v>
      </c>
      <c r="BM180" s="269">
        <v>157840657.44</v>
      </c>
      <c r="BN180" s="269">
        <v>37452397.899999999</v>
      </c>
      <c r="BO180" s="269">
        <v>5001615.84</v>
      </c>
      <c r="BP180" s="269">
        <v>4292035.83</v>
      </c>
      <c r="BQ180" s="269">
        <v>4597411.13</v>
      </c>
      <c r="BR180" s="269">
        <v>9704496.8100000005</v>
      </c>
      <c r="BS180" s="269">
        <v>2730249.04</v>
      </c>
      <c r="BT180" s="269">
        <v>98178070.159999996</v>
      </c>
      <c r="BU180" s="269">
        <v>5245222.68</v>
      </c>
      <c r="BV180" s="269">
        <v>5645795.1299999999</v>
      </c>
      <c r="BW180" s="269">
        <v>9304204.9600000009</v>
      </c>
      <c r="BX180" s="269">
        <v>9478899.4399999995</v>
      </c>
      <c r="BY180" s="269">
        <v>32013693.93</v>
      </c>
      <c r="BZ180" s="269">
        <v>7684845.2300000004</v>
      </c>
      <c r="CA180" s="269">
        <v>3014828.86</v>
      </c>
      <c r="CB180" s="269">
        <v>3612990.32</v>
      </c>
      <c r="CC180" s="270">
        <f>SUM(H180:CB180)</f>
        <v>2611501499.2400007</v>
      </c>
      <c r="CD180" s="148"/>
      <c r="CE180" s="148"/>
      <c r="CF180" s="148"/>
      <c r="CG180" s="148"/>
      <c r="CH180" s="148"/>
      <c r="CI180" s="148"/>
    </row>
    <row r="181" spans="1:87" s="282" customFormat="1">
      <c r="A181" s="280"/>
      <c r="B181" s="380" t="s">
        <v>740</v>
      </c>
      <c r="C181" s="381"/>
      <c r="D181" s="381"/>
      <c r="E181" s="381"/>
      <c r="F181" s="381"/>
      <c r="G181" s="382"/>
      <c r="H181" s="281">
        <f>SUM(H180)</f>
        <v>169641387.37</v>
      </c>
      <c r="I181" s="281">
        <f t="shared" ref="I181:BT181" si="31">SUM(I180)</f>
        <v>29421039.350000001</v>
      </c>
      <c r="J181" s="281">
        <f t="shared" si="31"/>
        <v>35233848.659999996</v>
      </c>
      <c r="K181" s="281">
        <f t="shared" si="31"/>
        <v>13893142.49</v>
      </c>
      <c r="L181" s="281">
        <f t="shared" si="31"/>
        <v>11950191.119999999</v>
      </c>
      <c r="M181" s="281">
        <f t="shared" si="31"/>
        <v>3296423.46</v>
      </c>
      <c r="N181" s="281">
        <f t="shared" si="31"/>
        <v>498051008.76999998</v>
      </c>
      <c r="O181" s="281">
        <f t="shared" si="31"/>
        <v>25617094.629999999</v>
      </c>
      <c r="P181" s="281">
        <f t="shared" si="31"/>
        <v>5501377.9000000004</v>
      </c>
      <c r="Q181" s="281">
        <f t="shared" si="31"/>
        <v>101303035.48999999</v>
      </c>
      <c r="R181" s="281">
        <f t="shared" si="31"/>
        <v>5777752.46</v>
      </c>
      <c r="S181" s="281">
        <f t="shared" si="31"/>
        <v>19758629.960000001</v>
      </c>
      <c r="T181" s="281">
        <f t="shared" si="31"/>
        <v>43789656.920000002</v>
      </c>
      <c r="U181" s="281">
        <f t="shared" si="31"/>
        <v>35207612.259999998</v>
      </c>
      <c r="V181" s="281">
        <f t="shared" si="31"/>
        <v>1323409.04</v>
      </c>
      <c r="W181" s="281">
        <f t="shared" si="31"/>
        <v>11004903.609999999</v>
      </c>
      <c r="X181" s="281">
        <f t="shared" si="31"/>
        <v>8723002.2200000007</v>
      </c>
      <c r="Y181" s="281">
        <f t="shared" si="31"/>
        <v>5244001.91</v>
      </c>
      <c r="Z181" s="281">
        <f t="shared" si="31"/>
        <v>338644137.11000001</v>
      </c>
      <c r="AA181" s="281">
        <f t="shared" si="31"/>
        <v>18643708.93</v>
      </c>
      <c r="AB181" s="281">
        <f t="shared" si="31"/>
        <v>16724268.810000001</v>
      </c>
      <c r="AC181" s="281">
        <f t="shared" si="31"/>
        <v>42870313.170000002</v>
      </c>
      <c r="AD181" s="281">
        <f t="shared" si="31"/>
        <v>7514643.7800000003</v>
      </c>
      <c r="AE181" s="281">
        <f t="shared" si="31"/>
        <v>15231646.6</v>
      </c>
      <c r="AF181" s="281">
        <f t="shared" si="31"/>
        <v>18185075.739999998</v>
      </c>
      <c r="AG181" s="281">
        <f t="shared" si="31"/>
        <v>4765253.99</v>
      </c>
      <c r="AH181" s="281">
        <f t="shared" si="31"/>
        <v>5519790.3899999997</v>
      </c>
      <c r="AI181" s="281">
        <f t="shared" si="31"/>
        <v>244544077.97999999</v>
      </c>
      <c r="AJ181" s="281">
        <f t="shared" si="31"/>
        <v>9588508.2100000009</v>
      </c>
      <c r="AK181" s="281">
        <f t="shared" si="31"/>
        <v>4252986.0599999996</v>
      </c>
      <c r="AL181" s="281">
        <f t="shared" si="31"/>
        <v>4064396.2</v>
      </c>
      <c r="AM181" s="281">
        <f t="shared" si="31"/>
        <v>4568217.67</v>
      </c>
      <c r="AN181" s="281">
        <f t="shared" si="31"/>
        <v>6051366.2999999998</v>
      </c>
      <c r="AO181" s="281">
        <f t="shared" si="31"/>
        <v>4675763.6900000004</v>
      </c>
      <c r="AP181" s="281">
        <f t="shared" si="31"/>
        <v>7570855.96</v>
      </c>
      <c r="AQ181" s="281">
        <f t="shared" si="31"/>
        <v>12083523.060000001</v>
      </c>
      <c r="AR181" s="281">
        <f t="shared" si="31"/>
        <v>5693520.04</v>
      </c>
      <c r="AS181" s="281">
        <f t="shared" si="31"/>
        <v>3776330.67</v>
      </c>
      <c r="AT181" s="281">
        <f t="shared" si="31"/>
        <v>6115660.9199999999</v>
      </c>
      <c r="AU181" s="281">
        <f t="shared" si="31"/>
        <v>71582864.459999993</v>
      </c>
      <c r="AV181" s="281">
        <f t="shared" si="31"/>
        <v>6111995.75</v>
      </c>
      <c r="AW181" s="281">
        <f t="shared" si="31"/>
        <v>5804129.1900000004</v>
      </c>
      <c r="AX181" s="281">
        <f t="shared" si="31"/>
        <v>6231454.3099999996</v>
      </c>
      <c r="AY181" s="281">
        <f t="shared" si="31"/>
        <v>4296761.46</v>
      </c>
      <c r="AZ181" s="281">
        <f t="shared" si="31"/>
        <v>644844.59</v>
      </c>
      <c r="BA181" s="281">
        <f t="shared" si="31"/>
        <v>1927015.43</v>
      </c>
      <c r="BB181" s="281">
        <f t="shared" si="31"/>
        <v>224052049.97999999</v>
      </c>
      <c r="BC181" s="281">
        <f t="shared" si="31"/>
        <v>6962343.1799999997</v>
      </c>
      <c r="BD181" s="281">
        <f t="shared" si="31"/>
        <v>6845695.3600000003</v>
      </c>
      <c r="BE181" s="281">
        <f t="shared" si="31"/>
        <v>10599257.630000001</v>
      </c>
      <c r="BF181" s="281">
        <f t="shared" si="31"/>
        <v>12327112.17</v>
      </c>
      <c r="BG181" s="281">
        <f t="shared" si="31"/>
        <v>10896782.92</v>
      </c>
      <c r="BH181" s="281">
        <f t="shared" si="31"/>
        <v>17937264.670000002</v>
      </c>
      <c r="BI181" s="281">
        <f t="shared" si="31"/>
        <v>9719308.1799999997</v>
      </c>
      <c r="BJ181" s="281">
        <f t="shared" si="31"/>
        <v>9754713.6500000004</v>
      </c>
      <c r="BK181" s="281">
        <f t="shared" si="31"/>
        <v>2444334.9</v>
      </c>
      <c r="BL181" s="281">
        <f t="shared" si="31"/>
        <v>1744593.81</v>
      </c>
      <c r="BM181" s="281">
        <f t="shared" si="31"/>
        <v>157840657.44</v>
      </c>
      <c r="BN181" s="281">
        <f t="shared" si="31"/>
        <v>37452397.899999999</v>
      </c>
      <c r="BO181" s="281">
        <f t="shared" si="31"/>
        <v>5001615.84</v>
      </c>
      <c r="BP181" s="281">
        <f t="shared" si="31"/>
        <v>4292035.83</v>
      </c>
      <c r="BQ181" s="281">
        <f t="shared" si="31"/>
        <v>4597411.13</v>
      </c>
      <c r="BR181" s="281">
        <f t="shared" si="31"/>
        <v>9704496.8100000005</v>
      </c>
      <c r="BS181" s="281">
        <f t="shared" si="31"/>
        <v>2730249.04</v>
      </c>
      <c r="BT181" s="281">
        <f t="shared" si="31"/>
        <v>98178070.159999996</v>
      </c>
      <c r="BU181" s="281">
        <f t="shared" ref="BU181:CB181" si="32">SUM(BU180)</f>
        <v>5245222.68</v>
      </c>
      <c r="BV181" s="281">
        <f t="shared" si="32"/>
        <v>5645795.1299999999</v>
      </c>
      <c r="BW181" s="281">
        <f t="shared" si="32"/>
        <v>9304204.9600000009</v>
      </c>
      <c r="BX181" s="281">
        <f t="shared" si="32"/>
        <v>9478899.4399999995</v>
      </c>
      <c r="BY181" s="281">
        <f t="shared" si="32"/>
        <v>32013693.93</v>
      </c>
      <c r="BZ181" s="281">
        <f t="shared" si="32"/>
        <v>7684845.2300000004</v>
      </c>
      <c r="CA181" s="281">
        <f t="shared" si="32"/>
        <v>3014828.86</v>
      </c>
      <c r="CB181" s="281">
        <f t="shared" si="32"/>
        <v>3612990.32</v>
      </c>
      <c r="CC181" s="281">
        <f>SUM(CC180)</f>
        <v>2611501499.2400007</v>
      </c>
      <c r="CD181" s="154"/>
      <c r="CE181" s="154"/>
      <c r="CF181" s="154"/>
      <c r="CG181" s="154"/>
      <c r="CH181" s="154"/>
      <c r="CI181" s="154"/>
    </row>
    <row r="182" spans="1:87" s="149" customFormat="1" ht="24.75" customHeight="1">
      <c r="A182" s="201" t="s">
        <v>1805</v>
      </c>
      <c r="B182" s="264" t="s">
        <v>33</v>
      </c>
      <c r="C182" s="265" t="s">
        <v>34</v>
      </c>
      <c r="D182" s="266">
        <v>51020</v>
      </c>
      <c r="E182" s="150" t="s">
        <v>741</v>
      </c>
      <c r="F182" s="267" t="s">
        <v>742</v>
      </c>
      <c r="G182" s="268" t="s">
        <v>743</v>
      </c>
      <c r="H182" s="269">
        <v>18798101.350000001</v>
      </c>
      <c r="I182" s="269">
        <v>626409.69999999995</v>
      </c>
      <c r="J182" s="269">
        <v>11061334.119999999</v>
      </c>
      <c r="K182" s="269">
        <v>0</v>
      </c>
      <c r="L182" s="269">
        <v>0</v>
      </c>
      <c r="M182" s="269">
        <v>0</v>
      </c>
      <c r="N182" s="269">
        <v>4701347.6100000003</v>
      </c>
      <c r="O182" s="269">
        <v>8555012.1600000001</v>
      </c>
      <c r="P182" s="269">
        <v>1438491.36</v>
      </c>
      <c r="Q182" s="269">
        <v>639559.49</v>
      </c>
      <c r="R182" s="269">
        <v>0</v>
      </c>
      <c r="S182" s="269">
        <v>101447.2</v>
      </c>
      <c r="T182" s="269">
        <v>1730782.04</v>
      </c>
      <c r="U182" s="269">
        <v>414135.29</v>
      </c>
      <c r="V182" s="269">
        <v>308968.53999999998</v>
      </c>
      <c r="W182" s="269">
        <v>2635878.7000000002</v>
      </c>
      <c r="X182" s="269">
        <v>2294773.54</v>
      </c>
      <c r="Y182" s="269">
        <v>1490006.26</v>
      </c>
      <c r="Z182" s="269">
        <v>5260211.47</v>
      </c>
      <c r="AA182" s="269">
        <v>34891.019999999997</v>
      </c>
      <c r="AB182" s="269">
        <v>1003617.93</v>
      </c>
      <c r="AC182" s="269">
        <v>1981905.7</v>
      </c>
      <c r="AD182" s="269">
        <v>15672.5</v>
      </c>
      <c r="AE182" s="269">
        <v>207689.55</v>
      </c>
      <c r="AF182" s="269">
        <v>0</v>
      </c>
      <c r="AG182" s="269">
        <v>0</v>
      </c>
      <c r="AH182" s="269">
        <v>938483.28</v>
      </c>
      <c r="AI182" s="269">
        <v>1856596.34</v>
      </c>
      <c r="AJ182" s="269">
        <v>759880.28</v>
      </c>
      <c r="AK182" s="269">
        <v>821567.86</v>
      </c>
      <c r="AL182" s="269">
        <v>0</v>
      </c>
      <c r="AM182" s="269">
        <v>50322</v>
      </c>
      <c r="AN182" s="269">
        <v>28796.5</v>
      </c>
      <c r="AO182" s="269">
        <v>80588</v>
      </c>
      <c r="AP182" s="269">
        <v>105</v>
      </c>
      <c r="AQ182" s="269">
        <v>106225.60000000001</v>
      </c>
      <c r="AR182" s="269">
        <v>81203.75</v>
      </c>
      <c r="AS182" s="269">
        <v>1099354.19</v>
      </c>
      <c r="AT182" s="269">
        <v>1632459.18</v>
      </c>
      <c r="AU182" s="269">
        <v>13204311.32</v>
      </c>
      <c r="AV182" s="269">
        <v>0</v>
      </c>
      <c r="AW182" s="269">
        <v>0</v>
      </c>
      <c r="AX182" s="269">
        <v>0</v>
      </c>
      <c r="AY182" s="269">
        <v>0</v>
      </c>
      <c r="AZ182" s="269">
        <v>0</v>
      </c>
      <c r="BA182" s="269">
        <v>0</v>
      </c>
      <c r="BB182" s="269">
        <v>0</v>
      </c>
      <c r="BC182" s="269">
        <v>31394</v>
      </c>
      <c r="BD182" s="269">
        <v>0</v>
      </c>
      <c r="BE182" s="269">
        <v>0</v>
      </c>
      <c r="BF182" s="269">
        <v>0</v>
      </c>
      <c r="BG182" s="269">
        <v>64750</v>
      </c>
      <c r="BH182" s="269">
        <v>3657097.8298999998</v>
      </c>
      <c r="BI182" s="269">
        <v>188023.05</v>
      </c>
      <c r="BJ182" s="269">
        <v>74040</v>
      </c>
      <c r="BK182" s="269">
        <v>28405</v>
      </c>
      <c r="BL182" s="269">
        <v>0</v>
      </c>
      <c r="BM182" s="269">
        <v>48864812.649999999</v>
      </c>
      <c r="BN182" s="269">
        <v>15336539.949999999</v>
      </c>
      <c r="BO182" s="269">
        <v>1250377.22</v>
      </c>
      <c r="BP182" s="269">
        <v>0</v>
      </c>
      <c r="BQ182" s="269">
        <v>88740</v>
      </c>
      <c r="BR182" s="269">
        <v>0</v>
      </c>
      <c r="BS182" s="269">
        <v>0</v>
      </c>
      <c r="BT182" s="269">
        <v>1721646.26</v>
      </c>
      <c r="BU182" s="269">
        <v>0</v>
      </c>
      <c r="BV182" s="269">
        <v>48281.4</v>
      </c>
      <c r="BW182" s="269">
        <v>5171.25</v>
      </c>
      <c r="BX182" s="269">
        <v>0</v>
      </c>
      <c r="BY182" s="269">
        <v>359490</v>
      </c>
      <c r="BZ182" s="269">
        <v>119565</v>
      </c>
      <c r="CA182" s="269">
        <v>393.75</v>
      </c>
      <c r="CB182" s="269">
        <v>782422.15</v>
      </c>
      <c r="CC182" s="270">
        <f t="shared" ref="CC182:CC184" si="33">SUM(H182:CB182)</f>
        <v>156581278.33989999</v>
      </c>
      <c r="CD182" s="148"/>
      <c r="CE182" s="148"/>
      <c r="CF182" s="148"/>
      <c r="CG182" s="148"/>
      <c r="CH182" s="148"/>
      <c r="CI182" s="148"/>
    </row>
    <row r="183" spans="1:87" s="149" customFormat="1" ht="27" customHeight="1">
      <c r="A183" s="201" t="s">
        <v>1805</v>
      </c>
      <c r="B183" s="264" t="s">
        <v>33</v>
      </c>
      <c r="C183" s="265" t="s">
        <v>34</v>
      </c>
      <c r="D183" s="266">
        <v>51030</v>
      </c>
      <c r="E183" s="150" t="s">
        <v>744</v>
      </c>
      <c r="F183" s="267" t="s">
        <v>745</v>
      </c>
      <c r="G183" s="268" t="s">
        <v>746</v>
      </c>
      <c r="H183" s="269">
        <v>71886446.489999995</v>
      </c>
      <c r="I183" s="269">
        <v>7597243.9199999999</v>
      </c>
      <c r="J183" s="269">
        <v>13449604.82</v>
      </c>
      <c r="K183" s="269">
        <v>3071817.64</v>
      </c>
      <c r="L183" s="269">
        <v>2549325.4500000002</v>
      </c>
      <c r="M183" s="269">
        <v>1025427.4</v>
      </c>
      <c r="N183" s="269">
        <v>295783493.64999998</v>
      </c>
      <c r="O183" s="269">
        <v>2182158.88</v>
      </c>
      <c r="P183" s="269">
        <v>486196.6</v>
      </c>
      <c r="Q183" s="269">
        <v>49324060.979999997</v>
      </c>
      <c r="R183" s="269">
        <v>1770054.8</v>
      </c>
      <c r="S183" s="269">
        <v>4036205.3</v>
      </c>
      <c r="T183" s="269">
        <v>20925759.75</v>
      </c>
      <c r="U183" s="269">
        <v>14766793.92</v>
      </c>
      <c r="V183" s="269">
        <v>173390.95</v>
      </c>
      <c r="W183" s="269">
        <v>955325.05</v>
      </c>
      <c r="X183" s="269">
        <v>250355</v>
      </c>
      <c r="Y183" s="269">
        <v>817790.8</v>
      </c>
      <c r="Z183" s="269">
        <v>74968258.439999998</v>
      </c>
      <c r="AA183" s="269">
        <v>11712354.550000001</v>
      </c>
      <c r="AB183" s="269">
        <v>1263314.4099999999</v>
      </c>
      <c r="AC183" s="269">
        <v>8238426.1100000003</v>
      </c>
      <c r="AD183" s="269">
        <v>1387643.96</v>
      </c>
      <c r="AE183" s="269">
        <v>1980919.31</v>
      </c>
      <c r="AF183" s="269">
        <v>5902328.0300000003</v>
      </c>
      <c r="AG183" s="269">
        <v>1194589.02</v>
      </c>
      <c r="AH183" s="269">
        <v>2556449.2000000002</v>
      </c>
      <c r="AI183" s="269">
        <v>137736020.88</v>
      </c>
      <c r="AJ183" s="269">
        <v>862762.75</v>
      </c>
      <c r="AK183" s="269">
        <v>446657.75</v>
      </c>
      <c r="AL183" s="269">
        <v>924040.23</v>
      </c>
      <c r="AM183" s="269">
        <v>981565.64</v>
      </c>
      <c r="AN183" s="269">
        <v>1667717.06</v>
      </c>
      <c r="AO183" s="269">
        <v>1137102.02</v>
      </c>
      <c r="AP183" s="269">
        <v>1426245.55</v>
      </c>
      <c r="AQ183" s="269">
        <v>3101934.74</v>
      </c>
      <c r="AR183" s="269">
        <v>1416312.53</v>
      </c>
      <c r="AS183" s="269">
        <v>450158.86</v>
      </c>
      <c r="AT183" s="269">
        <v>150675</v>
      </c>
      <c r="AU183" s="269">
        <v>10210909.189999999</v>
      </c>
      <c r="AV183" s="269">
        <v>467568.08</v>
      </c>
      <c r="AW183" s="269">
        <v>949015.91</v>
      </c>
      <c r="AX183" s="269">
        <v>1152729.8600000001</v>
      </c>
      <c r="AY183" s="269">
        <v>616581.27</v>
      </c>
      <c r="AZ183" s="269">
        <v>121361.83</v>
      </c>
      <c r="BA183" s="269">
        <v>431859.96</v>
      </c>
      <c r="BB183" s="269">
        <v>70237102.689999998</v>
      </c>
      <c r="BC183" s="269">
        <v>1672292.32</v>
      </c>
      <c r="BD183" s="269">
        <v>1938725.23</v>
      </c>
      <c r="BE183" s="269">
        <v>3860820.34</v>
      </c>
      <c r="BF183" s="269">
        <v>3807469.31</v>
      </c>
      <c r="BG183" s="269">
        <v>1381059.2</v>
      </c>
      <c r="BH183" s="269">
        <v>6977641.5399000002</v>
      </c>
      <c r="BI183" s="269">
        <v>4285885.29</v>
      </c>
      <c r="BJ183" s="269">
        <v>2226743.02</v>
      </c>
      <c r="BK183" s="269">
        <v>598787.86</v>
      </c>
      <c r="BL183" s="269">
        <v>476976.41</v>
      </c>
      <c r="BM183" s="269">
        <v>16783908.300000001</v>
      </c>
      <c r="BN183" s="269">
        <v>11340880.699999999</v>
      </c>
      <c r="BO183" s="269">
        <v>588276.81000000006</v>
      </c>
      <c r="BP183" s="269">
        <v>1066619.3</v>
      </c>
      <c r="BQ183" s="269">
        <v>1147312.75</v>
      </c>
      <c r="BR183" s="269">
        <v>2051683.97</v>
      </c>
      <c r="BS183" s="269">
        <v>627290.65</v>
      </c>
      <c r="BT183" s="269">
        <v>33244186.030000001</v>
      </c>
      <c r="BU183" s="269">
        <v>902998.28</v>
      </c>
      <c r="BV183" s="269">
        <v>1592930</v>
      </c>
      <c r="BW183" s="269">
        <v>1722374.94</v>
      </c>
      <c r="BX183" s="269">
        <v>2011228.25</v>
      </c>
      <c r="BY183" s="269">
        <v>11867506.07</v>
      </c>
      <c r="BZ183" s="269">
        <v>1438039.52</v>
      </c>
      <c r="CA183" s="269">
        <v>1033271.64</v>
      </c>
      <c r="CB183" s="269">
        <v>221755</v>
      </c>
      <c r="CC183" s="270">
        <f t="shared" si="33"/>
        <v>949610718.9598999</v>
      </c>
      <c r="CD183" s="148"/>
      <c r="CE183" s="148"/>
      <c r="CF183" s="148"/>
      <c r="CG183" s="148"/>
      <c r="CH183" s="148"/>
      <c r="CI183" s="148"/>
    </row>
    <row r="184" spans="1:87" s="149" customFormat="1" ht="27" customHeight="1">
      <c r="A184" s="201" t="s">
        <v>1805</v>
      </c>
      <c r="B184" s="264" t="s">
        <v>33</v>
      </c>
      <c r="C184" s="265" t="s">
        <v>34</v>
      </c>
      <c r="D184" s="266"/>
      <c r="E184" s="150"/>
      <c r="F184" s="267" t="s">
        <v>748</v>
      </c>
      <c r="G184" s="268" t="s">
        <v>749</v>
      </c>
      <c r="H184" s="269">
        <v>0</v>
      </c>
      <c r="I184" s="269">
        <v>0</v>
      </c>
      <c r="J184" s="269">
        <v>0</v>
      </c>
      <c r="K184" s="269">
        <v>0</v>
      </c>
      <c r="L184" s="269">
        <v>0</v>
      </c>
      <c r="M184" s="269">
        <v>123050</v>
      </c>
      <c r="N184" s="269">
        <v>0</v>
      </c>
      <c r="O184" s="269">
        <v>0</v>
      </c>
      <c r="P184" s="269">
        <v>0</v>
      </c>
      <c r="Q184" s="269">
        <v>0</v>
      </c>
      <c r="R184" s="269">
        <v>0</v>
      </c>
      <c r="S184" s="269">
        <v>0</v>
      </c>
      <c r="T184" s="269">
        <v>0</v>
      </c>
      <c r="U184" s="269">
        <v>0</v>
      </c>
      <c r="V184" s="269">
        <v>0</v>
      </c>
      <c r="W184" s="269">
        <v>0</v>
      </c>
      <c r="X184" s="269">
        <v>0</v>
      </c>
      <c r="Y184" s="269">
        <v>0</v>
      </c>
      <c r="Z184" s="269">
        <v>0</v>
      </c>
      <c r="AA184" s="269">
        <v>0</v>
      </c>
      <c r="AB184" s="269">
        <v>18900</v>
      </c>
      <c r="AC184" s="269">
        <v>0</v>
      </c>
      <c r="AD184" s="269">
        <v>0</v>
      </c>
      <c r="AE184" s="269">
        <v>0</v>
      </c>
      <c r="AF184" s="269">
        <v>0</v>
      </c>
      <c r="AG184" s="269">
        <v>69750</v>
      </c>
      <c r="AH184" s="269">
        <v>0</v>
      </c>
      <c r="AI184" s="269">
        <v>113000</v>
      </c>
      <c r="AJ184" s="269">
        <v>0</v>
      </c>
      <c r="AK184" s="269">
        <v>0</v>
      </c>
      <c r="AL184" s="269">
        <v>0</v>
      </c>
      <c r="AM184" s="269">
        <v>0</v>
      </c>
      <c r="AN184" s="269">
        <v>0</v>
      </c>
      <c r="AO184" s="269">
        <v>0</v>
      </c>
      <c r="AP184" s="269">
        <v>0</v>
      </c>
      <c r="AQ184" s="269">
        <v>0</v>
      </c>
      <c r="AR184" s="269">
        <v>0</v>
      </c>
      <c r="AS184" s="269">
        <v>0</v>
      </c>
      <c r="AT184" s="269">
        <v>0</v>
      </c>
      <c r="AU184" s="269">
        <v>0</v>
      </c>
      <c r="AV184" s="269">
        <v>0</v>
      </c>
      <c r="AW184" s="269">
        <v>0</v>
      </c>
      <c r="AX184" s="269">
        <v>0</v>
      </c>
      <c r="AY184" s="269">
        <v>0</v>
      </c>
      <c r="AZ184" s="269">
        <v>5840</v>
      </c>
      <c r="BA184" s="269">
        <v>0</v>
      </c>
      <c r="BB184" s="269">
        <v>0</v>
      </c>
      <c r="BC184" s="269">
        <v>0</v>
      </c>
      <c r="BD184" s="269">
        <v>0</v>
      </c>
      <c r="BE184" s="269">
        <v>0</v>
      </c>
      <c r="BF184" s="269">
        <v>7875</v>
      </c>
      <c r="BG184" s="269">
        <v>0</v>
      </c>
      <c r="BH184" s="269">
        <v>0</v>
      </c>
      <c r="BI184" s="269">
        <v>0</v>
      </c>
      <c r="BJ184" s="269">
        <v>0</v>
      </c>
      <c r="BK184" s="269">
        <v>0</v>
      </c>
      <c r="BL184" s="269">
        <v>0</v>
      </c>
      <c r="BM184" s="269">
        <v>0</v>
      </c>
      <c r="BN184" s="269">
        <v>0</v>
      </c>
      <c r="BO184" s="269">
        <v>0</v>
      </c>
      <c r="BP184" s="269">
        <v>63690</v>
      </c>
      <c r="BQ184" s="269">
        <v>23230</v>
      </c>
      <c r="BR184" s="269">
        <v>0</v>
      </c>
      <c r="BS184" s="269">
        <v>0</v>
      </c>
      <c r="BT184" s="269">
        <v>0</v>
      </c>
      <c r="BU184" s="269">
        <v>0</v>
      </c>
      <c r="BV184" s="269">
        <v>0</v>
      </c>
      <c r="BW184" s="269">
        <v>0</v>
      </c>
      <c r="BX184" s="269">
        <v>0</v>
      </c>
      <c r="BY184" s="269">
        <v>0</v>
      </c>
      <c r="BZ184" s="269">
        <v>13660</v>
      </c>
      <c r="CA184" s="269">
        <v>7120</v>
      </c>
      <c r="CB184" s="269">
        <v>0</v>
      </c>
      <c r="CC184" s="270">
        <f t="shared" si="33"/>
        <v>446115</v>
      </c>
      <c r="CD184" s="148"/>
      <c r="CE184" s="148"/>
      <c r="CF184" s="148"/>
      <c r="CG184" s="148"/>
      <c r="CH184" s="148"/>
      <c r="CI184" s="148"/>
    </row>
    <row r="185" spans="1:87" s="282" customFormat="1">
      <c r="A185" s="280"/>
      <c r="B185" s="380" t="s">
        <v>750</v>
      </c>
      <c r="C185" s="381"/>
      <c r="D185" s="381"/>
      <c r="E185" s="381"/>
      <c r="F185" s="381"/>
      <c r="G185" s="382"/>
      <c r="H185" s="281">
        <f>SUM(H182:H184)</f>
        <v>90684547.840000004</v>
      </c>
      <c r="I185" s="281">
        <f t="shared" ref="I185:BT185" si="34">SUM(I182:I184)</f>
        <v>8223653.6200000001</v>
      </c>
      <c r="J185" s="281">
        <f t="shared" si="34"/>
        <v>24510938.939999998</v>
      </c>
      <c r="K185" s="281">
        <f t="shared" si="34"/>
        <v>3071817.64</v>
      </c>
      <c r="L185" s="281">
        <f t="shared" si="34"/>
        <v>2549325.4500000002</v>
      </c>
      <c r="M185" s="281">
        <f t="shared" si="34"/>
        <v>1148477.3999999999</v>
      </c>
      <c r="N185" s="281">
        <f t="shared" si="34"/>
        <v>300484841.25999999</v>
      </c>
      <c r="O185" s="281">
        <f t="shared" si="34"/>
        <v>10737171.039999999</v>
      </c>
      <c r="P185" s="281">
        <f t="shared" si="34"/>
        <v>1924687.96</v>
      </c>
      <c r="Q185" s="281">
        <f t="shared" si="34"/>
        <v>49963620.469999999</v>
      </c>
      <c r="R185" s="281">
        <f t="shared" si="34"/>
        <v>1770054.8</v>
      </c>
      <c r="S185" s="281">
        <f t="shared" si="34"/>
        <v>4137652.5</v>
      </c>
      <c r="T185" s="281">
        <f t="shared" si="34"/>
        <v>22656541.789999999</v>
      </c>
      <c r="U185" s="281">
        <f t="shared" si="34"/>
        <v>15180929.209999999</v>
      </c>
      <c r="V185" s="281">
        <f t="shared" si="34"/>
        <v>482359.49</v>
      </c>
      <c r="W185" s="281">
        <f t="shared" si="34"/>
        <v>3591203.75</v>
      </c>
      <c r="X185" s="281">
        <f t="shared" si="34"/>
        <v>2545128.54</v>
      </c>
      <c r="Y185" s="281">
        <f t="shared" si="34"/>
        <v>2307797.06</v>
      </c>
      <c r="Z185" s="281">
        <f t="shared" si="34"/>
        <v>80228469.909999996</v>
      </c>
      <c r="AA185" s="281">
        <f t="shared" si="34"/>
        <v>11747245.57</v>
      </c>
      <c r="AB185" s="281">
        <f t="shared" si="34"/>
        <v>2285832.34</v>
      </c>
      <c r="AC185" s="281">
        <f t="shared" si="34"/>
        <v>10220331.810000001</v>
      </c>
      <c r="AD185" s="281">
        <f t="shared" si="34"/>
        <v>1403316.46</v>
      </c>
      <c r="AE185" s="281">
        <f t="shared" si="34"/>
        <v>2188608.86</v>
      </c>
      <c r="AF185" s="281">
        <f t="shared" si="34"/>
        <v>5902328.0300000003</v>
      </c>
      <c r="AG185" s="281">
        <f t="shared" si="34"/>
        <v>1264339.02</v>
      </c>
      <c r="AH185" s="281">
        <f t="shared" si="34"/>
        <v>3494932.4800000004</v>
      </c>
      <c r="AI185" s="281">
        <f t="shared" si="34"/>
        <v>139705617.22</v>
      </c>
      <c r="AJ185" s="281">
        <f t="shared" si="34"/>
        <v>1622643.03</v>
      </c>
      <c r="AK185" s="281">
        <f t="shared" si="34"/>
        <v>1268225.6099999999</v>
      </c>
      <c r="AL185" s="281">
        <f t="shared" si="34"/>
        <v>924040.23</v>
      </c>
      <c r="AM185" s="281">
        <f t="shared" si="34"/>
        <v>1031887.64</v>
      </c>
      <c r="AN185" s="281">
        <f t="shared" si="34"/>
        <v>1696513.56</v>
      </c>
      <c r="AO185" s="281">
        <f t="shared" si="34"/>
        <v>1217690.02</v>
      </c>
      <c r="AP185" s="281">
        <f t="shared" si="34"/>
        <v>1426350.55</v>
      </c>
      <c r="AQ185" s="281">
        <f t="shared" si="34"/>
        <v>3208160.3400000003</v>
      </c>
      <c r="AR185" s="281">
        <f t="shared" si="34"/>
        <v>1497516.28</v>
      </c>
      <c r="AS185" s="281">
        <f t="shared" si="34"/>
        <v>1549513.0499999998</v>
      </c>
      <c r="AT185" s="281">
        <f t="shared" si="34"/>
        <v>1783134.18</v>
      </c>
      <c r="AU185" s="281">
        <f t="shared" si="34"/>
        <v>23415220.509999998</v>
      </c>
      <c r="AV185" s="281">
        <f t="shared" si="34"/>
        <v>467568.08</v>
      </c>
      <c r="AW185" s="281">
        <f t="shared" si="34"/>
        <v>949015.91</v>
      </c>
      <c r="AX185" s="281">
        <f t="shared" si="34"/>
        <v>1152729.8600000001</v>
      </c>
      <c r="AY185" s="281">
        <f t="shared" si="34"/>
        <v>616581.27</v>
      </c>
      <c r="AZ185" s="281">
        <f t="shared" si="34"/>
        <v>127201.83</v>
      </c>
      <c r="BA185" s="281">
        <f t="shared" si="34"/>
        <v>431859.96</v>
      </c>
      <c r="BB185" s="281">
        <f t="shared" si="34"/>
        <v>70237102.689999998</v>
      </c>
      <c r="BC185" s="281">
        <f t="shared" si="34"/>
        <v>1703686.32</v>
      </c>
      <c r="BD185" s="281">
        <f t="shared" si="34"/>
        <v>1938725.23</v>
      </c>
      <c r="BE185" s="281">
        <f t="shared" si="34"/>
        <v>3860820.34</v>
      </c>
      <c r="BF185" s="281">
        <f t="shared" si="34"/>
        <v>3815344.31</v>
      </c>
      <c r="BG185" s="281">
        <f t="shared" si="34"/>
        <v>1445809.2</v>
      </c>
      <c r="BH185" s="281">
        <f t="shared" si="34"/>
        <v>10634739.3698</v>
      </c>
      <c r="BI185" s="281">
        <f t="shared" si="34"/>
        <v>4473908.34</v>
      </c>
      <c r="BJ185" s="281">
        <f t="shared" si="34"/>
        <v>2300783.02</v>
      </c>
      <c r="BK185" s="281">
        <f t="shared" si="34"/>
        <v>627192.86</v>
      </c>
      <c r="BL185" s="281">
        <f t="shared" si="34"/>
        <v>476976.41</v>
      </c>
      <c r="BM185" s="281">
        <f t="shared" si="34"/>
        <v>65648720.950000003</v>
      </c>
      <c r="BN185" s="281">
        <f t="shared" si="34"/>
        <v>26677420.649999999</v>
      </c>
      <c r="BO185" s="281">
        <f t="shared" si="34"/>
        <v>1838654.03</v>
      </c>
      <c r="BP185" s="281">
        <f t="shared" si="34"/>
        <v>1130309.3</v>
      </c>
      <c r="BQ185" s="281">
        <f t="shared" si="34"/>
        <v>1259282.75</v>
      </c>
      <c r="BR185" s="281">
        <f t="shared" si="34"/>
        <v>2051683.97</v>
      </c>
      <c r="BS185" s="281">
        <f t="shared" si="34"/>
        <v>627290.65</v>
      </c>
      <c r="BT185" s="281">
        <f t="shared" si="34"/>
        <v>34965832.289999999</v>
      </c>
      <c r="BU185" s="281">
        <f t="shared" ref="BU185:CB185" si="35">SUM(BU182:BU184)</f>
        <v>902998.28</v>
      </c>
      <c r="BV185" s="281">
        <f t="shared" si="35"/>
        <v>1641211.4</v>
      </c>
      <c r="BW185" s="281">
        <f t="shared" si="35"/>
        <v>1727546.19</v>
      </c>
      <c r="BX185" s="281">
        <f t="shared" si="35"/>
        <v>2011228.25</v>
      </c>
      <c r="BY185" s="281">
        <f t="shared" si="35"/>
        <v>12226996.07</v>
      </c>
      <c r="BZ185" s="281">
        <f t="shared" si="35"/>
        <v>1571264.52</v>
      </c>
      <c r="CA185" s="281">
        <f t="shared" si="35"/>
        <v>1040785.39</v>
      </c>
      <c r="CB185" s="281">
        <f t="shared" si="35"/>
        <v>1004177.15</v>
      </c>
      <c r="CC185" s="281">
        <f>SUM(CC182:CC184)</f>
        <v>1106638112.2997999</v>
      </c>
      <c r="CD185" s="154"/>
      <c r="CE185" s="154"/>
      <c r="CF185" s="154"/>
      <c r="CG185" s="154"/>
      <c r="CH185" s="154"/>
      <c r="CI185" s="154"/>
    </row>
    <row r="186" spans="1:87" s="149" customFormat="1">
      <c r="A186" s="201" t="s">
        <v>1805</v>
      </c>
      <c r="B186" s="264" t="s">
        <v>35</v>
      </c>
      <c r="C186" s="265" t="s">
        <v>36</v>
      </c>
      <c r="D186" s="266">
        <v>51050</v>
      </c>
      <c r="E186" s="150" t="s">
        <v>751</v>
      </c>
      <c r="F186" s="267" t="s">
        <v>752</v>
      </c>
      <c r="G186" s="268" t="s">
        <v>753</v>
      </c>
      <c r="H186" s="269">
        <v>1598399.39</v>
      </c>
      <c r="I186" s="269">
        <v>274602.82</v>
      </c>
      <c r="J186" s="269">
        <v>925017.78</v>
      </c>
      <c r="K186" s="269">
        <v>414369.98</v>
      </c>
      <c r="L186" s="269">
        <v>234504.83</v>
      </c>
      <c r="M186" s="269">
        <v>281873.78000000003</v>
      </c>
      <c r="N186" s="269">
        <v>1516197.9</v>
      </c>
      <c r="O186" s="269">
        <v>1141330.58</v>
      </c>
      <c r="P186" s="269">
        <v>563611.84</v>
      </c>
      <c r="Q186" s="269">
        <v>1052489.8799999999</v>
      </c>
      <c r="R186" s="269">
        <v>381455.25</v>
      </c>
      <c r="S186" s="269">
        <v>441586.74</v>
      </c>
      <c r="T186" s="269">
        <v>1175015.6599999999</v>
      </c>
      <c r="U186" s="269">
        <v>2999872.95</v>
      </c>
      <c r="V186" s="269">
        <v>78217.929999999993</v>
      </c>
      <c r="W186" s="269">
        <v>439385.67</v>
      </c>
      <c r="X186" s="269">
        <v>474445.34</v>
      </c>
      <c r="Y186" s="269">
        <v>305328.94</v>
      </c>
      <c r="Z186" s="269">
        <v>2486311.29</v>
      </c>
      <c r="AA186" s="269">
        <v>816040.53</v>
      </c>
      <c r="AB186" s="269">
        <v>212474.74</v>
      </c>
      <c r="AC186" s="269">
        <v>185974.6</v>
      </c>
      <c r="AD186" s="269">
        <v>101495.56</v>
      </c>
      <c r="AE186" s="269">
        <v>630042.18000000005</v>
      </c>
      <c r="AF186" s="269">
        <v>670508.77</v>
      </c>
      <c r="AG186" s="269">
        <v>41618.78</v>
      </c>
      <c r="AH186" s="269">
        <v>116743.86</v>
      </c>
      <c r="AI186" s="269">
        <v>1713874.25</v>
      </c>
      <c r="AJ186" s="269">
        <v>504222.82</v>
      </c>
      <c r="AK186" s="269">
        <v>174817.34599999999</v>
      </c>
      <c r="AL186" s="269">
        <v>177051.55</v>
      </c>
      <c r="AM186" s="269">
        <v>234774.78</v>
      </c>
      <c r="AN186" s="269">
        <v>364460.97</v>
      </c>
      <c r="AO186" s="269">
        <v>677989.44</v>
      </c>
      <c r="AP186" s="269">
        <v>564718.06000000006</v>
      </c>
      <c r="AQ186" s="269">
        <v>414973.11</v>
      </c>
      <c r="AR186" s="269">
        <v>160763.32</v>
      </c>
      <c r="AS186" s="269">
        <v>297913.74</v>
      </c>
      <c r="AT186" s="269">
        <v>191998.88</v>
      </c>
      <c r="AU186" s="269">
        <v>601041.80000000005</v>
      </c>
      <c r="AV186" s="269">
        <v>185873.57</v>
      </c>
      <c r="AW186" s="269">
        <v>384698.63</v>
      </c>
      <c r="AX186" s="269">
        <v>344258</v>
      </c>
      <c r="AY186" s="269">
        <v>334920.45</v>
      </c>
      <c r="AZ186" s="269">
        <v>24081</v>
      </c>
      <c r="BA186" s="269">
        <v>120464</v>
      </c>
      <c r="BB186" s="269">
        <v>2259294.04</v>
      </c>
      <c r="BC186" s="269">
        <v>515286.8</v>
      </c>
      <c r="BD186" s="269">
        <v>135354.07999999999</v>
      </c>
      <c r="BE186" s="269">
        <v>431870.15</v>
      </c>
      <c r="BF186" s="269">
        <v>304695.53999999998</v>
      </c>
      <c r="BG186" s="269">
        <v>212792.95</v>
      </c>
      <c r="BH186" s="269">
        <v>823052.94</v>
      </c>
      <c r="BI186" s="269">
        <v>487466.59</v>
      </c>
      <c r="BJ186" s="269">
        <v>299495.75</v>
      </c>
      <c r="BK186" s="269">
        <v>192518.42</v>
      </c>
      <c r="BL186" s="269">
        <v>27331.4</v>
      </c>
      <c r="BM186" s="269">
        <v>3158072.75</v>
      </c>
      <c r="BN186" s="269">
        <v>1147580.74</v>
      </c>
      <c r="BO186" s="269">
        <v>284157.5</v>
      </c>
      <c r="BP186" s="269">
        <v>299325.52</v>
      </c>
      <c r="BQ186" s="269">
        <v>375176.75</v>
      </c>
      <c r="BR186" s="269">
        <v>202167.69</v>
      </c>
      <c r="BS186" s="269">
        <v>272945.15999999997</v>
      </c>
      <c r="BT186" s="269">
        <v>1317134.24</v>
      </c>
      <c r="BU186" s="269">
        <v>152366.75</v>
      </c>
      <c r="BV186" s="269">
        <v>422231.52</v>
      </c>
      <c r="BW186" s="269">
        <v>278628.36</v>
      </c>
      <c r="BX186" s="269">
        <v>223264.41</v>
      </c>
      <c r="BY186" s="269">
        <v>442438</v>
      </c>
      <c r="BZ186" s="269">
        <v>382100.93</v>
      </c>
      <c r="CA186" s="269">
        <v>191828.89</v>
      </c>
      <c r="CB186" s="269">
        <v>155950.34</v>
      </c>
      <c r="CC186" s="270">
        <f>SUM(H186:CB186)</f>
        <v>42026341.495999999</v>
      </c>
      <c r="CD186" s="148"/>
      <c r="CE186" s="148"/>
      <c r="CF186" s="148"/>
      <c r="CG186" s="148"/>
      <c r="CH186" s="148"/>
      <c r="CI186" s="148"/>
    </row>
    <row r="187" spans="1:87" s="282" customFormat="1">
      <c r="A187" s="280"/>
      <c r="B187" s="380" t="s">
        <v>754</v>
      </c>
      <c r="C187" s="381"/>
      <c r="D187" s="381"/>
      <c r="E187" s="381"/>
      <c r="F187" s="381"/>
      <c r="G187" s="382"/>
      <c r="H187" s="281">
        <f>SUM(H186)</f>
        <v>1598399.39</v>
      </c>
      <c r="I187" s="281">
        <f t="shared" ref="I187:BT187" si="36">SUM(I186)</f>
        <v>274602.82</v>
      </c>
      <c r="J187" s="281">
        <f t="shared" si="36"/>
        <v>925017.78</v>
      </c>
      <c r="K187" s="281">
        <f t="shared" si="36"/>
        <v>414369.98</v>
      </c>
      <c r="L187" s="281">
        <f t="shared" si="36"/>
        <v>234504.83</v>
      </c>
      <c r="M187" s="281">
        <f t="shared" si="36"/>
        <v>281873.78000000003</v>
      </c>
      <c r="N187" s="281">
        <f t="shared" si="36"/>
        <v>1516197.9</v>
      </c>
      <c r="O187" s="281">
        <f t="shared" si="36"/>
        <v>1141330.58</v>
      </c>
      <c r="P187" s="281">
        <f t="shared" si="36"/>
        <v>563611.84</v>
      </c>
      <c r="Q187" s="281">
        <f t="shared" si="36"/>
        <v>1052489.8799999999</v>
      </c>
      <c r="R187" s="281">
        <f t="shared" si="36"/>
        <v>381455.25</v>
      </c>
      <c r="S187" s="281">
        <f t="shared" si="36"/>
        <v>441586.74</v>
      </c>
      <c r="T187" s="281">
        <f t="shared" si="36"/>
        <v>1175015.6599999999</v>
      </c>
      <c r="U187" s="281">
        <f t="shared" si="36"/>
        <v>2999872.95</v>
      </c>
      <c r="V187" s="281">
        <f t="shared" si="36"/>
        <v>78217.929999999993</v>
      </c>
      <c r="W187" s="281">
        <f t="shared" si="36"/>
        <v>439385.67</v>
      </c>
      <c r="X187" s="281">
        <f t="shared" si="36"/>
        <v>474445.34</v>
      </c>
      <c r="Y187" s="281">
        <f t="shared" si="36"/>
        <v>305328.94</v>
      </c>
      <c r="Z187" s="281">
        <f t="shared" si="36"/>
        <v>2486311.29</v>
      </c>
      <c r="AA187" s="281">
        <f t="shared" si="36"/>
        <v>816040.53</v>
      </c>
      <c r="AB187" s="281">
        <f t="shared" si="36"/>
        <v>212474.74</v>
      </c>
      <c r="AC187" s="281">
        <f t="shared" si="36"/>
        <v>185974.6</v>
      </c>
      <c r="AD187" s="281">
        <f t="shared" si="36"/>
        <v>101495.56</v>
      </c>
      <c r="AE187" s="281">
        <f t="shared" si="36"/>
        <v>630042.18000000005</v>
      </c>
      <c r="AF187" s="281">
        <f t="shared" si="36"/>
        <v>670508.77</v>
      </c>
      <c r="AG187" s="281">
        <f t="shared" si="36"/>
        <v>41618.78</v>
      </c>
      <c r="AH187" s="281">
        <f t="shared" si="36"/>
        <v>116743.86</v>
      </c>
      <c r="AI187" s="281">
        <f t="shared" si="36"/>
        <v>1713874.25</v>
      </c>
      <c r="AJ187" s="281">
        <f t="shared" si="36"/>
        <v>504222.82</v>
      </c>
      <c r="AK187" s="281">
        <f t="shared" si="36"/>
        <v>174817.34599999999</v>
      </c>
      <c r="AL187" s="281">
        <f t="shared" si="36"/>
        <v>177051.55</v>
      </c>
      <c r="AM187" s="281">
        <f t="shared" si="36"/>
        <v>234774.78</v>
      </c>
      <c r="AN187" s="281">
        <f t="shared" si="36"/>
        <v>364460.97</v>
      </c>
      <c r="AO187" s="281">
        <f t="shared" si="36"/>
        <v>677989.44</v>
      </c>
      <c r="AP187" s="281">
        <f t="shared" si="36"/>
        <v>564718.06000000006</v>
      </c>
      <c r="AQ187" s="281">
        <f t="shared" si="36"/>
        <v>414973.11</v>
      </c>
      <c r="AR187" s="281">
        <f t="shared" si="36"/>
        <v>160763.32</v>
      </c>
      <c r="AS187" s="281">
        <f t="shared" si="36"/>
        <v>297913.74</v>
      </c>
      <c r="AT187" s="281">
        <f t="shared" si="36"/>
        <v>191998.88</v>
      </c>
      <c r="AU187" s="281">
        <f t="shared" si="36"/>
        <v>601041.80000000005</v>
      </c>
      <c r="AV187" s="281">
        <f t="shared" si="36"/>
        <v>185873.57</v>
      </c>
      <c r="AW187" s="281">
        <f t="shared" si="36"/>
        <v>384698.63</v>
      </c>
      <c r="AX187" s="281">
        <f t="shared" si="36"/>
        <v>344258</v>
      </c>
      <c r="AY187" s="281">
        <f t="shared" si="36"/>
        <v>334920.45</v>
      </c>
      <c r="AZ187" s="281">
        <f t="shared" si="36"/>
        <v>24081</v>
      </c>
      <c r="BA187" s="281">
        <f t="shared" si="36"/>
        <v>120464</v>
      </c>
      <c r="BB187" s="281">
        <f t="shared" si="36"/>
        <v>2259294.04</v>
      </c>
      <c r="BC187" s="281">
        <f t="shared" si="36"/>
        <v>515286.8</v>
      </c>
      <c r="BD187" s="281">
        <f t="shared" si="36"/>
        <v>135354.07999999999</v>
      </c>
      <c r="BE187" s="281">
        <f t="shared" si="36"/>
        <v>431870.15</v>
      </c>
      <c r="BF187" s="281">
        <f t="shared" si="36"/>
        <v>304695.53999999998</v>
      </c>
      <c r="BG187" s="281">
        <f t="shared" si="36"/>
        <v>212792.95</v>
      </c>
      <c r="BH187" s="281">
        <f t="shared" si="36"/>
        <v>823052.94</v>
      </c>
      <c r="BI187" s="281">
        <f t="shared" si="36"/>
        <v>487466.59</v>
      </c>
      <c r="BJ187" s="281">
        <f t="shared" si="36"/>
        <v>299495.75</v>
      </c>
      <c r="BK187" s="281">
        <f t="shared" si="36"/>
        <v>192518.42</v>
      </c>
      <c r="BL187" s="281">
        <f t="shared" si="36"/>
        <v>27331.4</v>
      </c>
      <c r="BM187" s="281">
        <f t="shared" si="36"/>
        <v>3158072.75</v>
      </c>
      <c r="BN187" s="281">
        <f t="shared" si="36"/>
        <v>1147580.74</v>
      </c>
      <c r="BO187" s="281">
        <f t="shared" si="36"/>
        <v>284157.5</v>
      </c>
      <c r="BP187" s="281">
        <f t="shared" si="36"/>
        <v>299325.52</v>
      </c>
      <c r="BQ187" s="281">
        <f t="shared" si="36"/>
        <v>375176.75</v>
      </c>
      <c r="BR187" s="281">
        <f t="shared" si="36"/>
        <v>202167.69</v>
      </c>
      <c r="BS187" s="281">
        <f t="shared" si="36"/>
        <v>272945.15999999997</v>
      </c>
      <c r="BT187" s="281">
        <f t="shared" si="36"/>
        <v>1317134.24</v>
      </c>
      <c r="BU187" s="281">
        <f t="shared" ref="BU187:CB187" si="37">SUM(BU186)</f>
        <v>152366.75</v>
      </c>
      <c r="BV187" s="281">
        <f t="shared" si="37"/>
        <v>422231.52</v>
      </c>
      <c r="BW187" s="281">
        <f t="shared" si="37"/>
        <v>278628.36</v>
      </c>
      <c r="BX187" s="281">
        <f t="shared" si="37"/>
        <v>223264.41</v>
      </c>
      <c r="BY187" s="281">
        <f t="shared" si="37"/>
        <v>442438</v>
      </c>
      <c r="BZ187" s="281">
        <f t="shared" si="37"/>
        <v>382100.93</v>
      </c>
      <c r="CA187" s="281">
        <f t="shared" si="37"/>
        <v>191828.89</v>
      </c>
      <c r="CB187" s="281">
        <f t="shared" si="37"/>
        <v>155950.34</v>
      </c>
      <c r="CC187" s="281">
        <f>SUM(CC186)</f>
        <v>42026341.495999999</v>
      </c>
      <c r="CD187" s="154"/>
      <c r="CE187" s="154"/>
      <c r="CF187" s="154"/>
      <c r="CG187" s="154"/>
      <c r="CH187" s="154"/>
      <c r="CI187" s="154"/>
    </row>
    <row r="188" spans="1:87" s="149" customFormat="1" ht="24" customHeight="1">
      <c r="A188" s="201" t="s">
        <v>1805</v>
      </c>
      <c r="B188" s="264" t="s">
        <v>37</v>
      </c>
      <c r="C188" s="265" t="s">
        <v>38</v>
      </c>
      <c r="D188" s="266">
        <v>51040</v>
      </c>
      <c r="E188" s="150" t="s">
        <v>755</v>
      </c>
      <c r="F188" s="267" t="s">
        <v>756</v>
      </c>
      <c r="G188" s="268" t="s">
        <v>757</v>
      </c>
      <c r="H188" s="269">
        <v>36497862.520000003</v>
      </c>
      <c r="I188" s="269">
        <v>8838981.8800000008</v>
      </c>
      <c r="J188" s="269">
        <v>9647360.7899999991</v>
      </c>
      <c r="K188" s="269">
        <v>5331569.53</v>
      </c>
      <c r="L188" s="269">
        <v>6455616.9900000002</v>
      </c>
      <c r="M188" s="269">
        <v>2104821</v>
      </c>
      <c r="N188" s="269">
        <v>99532563.780000001</v>
      </c>
      <c r="O188" s="269">
        <v>10651850.460000001</v>
      </c>
      <c r="P188" s="269">
        <v>3139699.25</v>
      </c>
      <c r="Q188" s="269">
        <v>19095588.879999999</v>
      </c>
      <c r="R188" s="269">
        <v>1885314.86</v>
      </c>
      <c r="S188" s="269">
        <v>7462004.9900000002</v>
      </c>
      <c r="T188" s="269">
        <v>12076265.859999999</v>
      </c>
      <c r="U188" s="269">
        <v>12677747.140000001</v>
      </c>
      <c r="V188" s="269">
        <v>435520</v>
      </c>
      <c r="W188" s="269">
        <v>4081623.9</v>
      </c>
      <c r="X188" s="269">
        <v>2630638.15</v>
      </c>
      <c r="Y188" s="269">
        <v>1751924.17</v>
      </c>
      <c r="Z188" s="269">
        <v>38330976.439999998</v>
      </c>
      <c r="AA188" s="269">
        <v>6271189.9900000002</v>
      </c>
      <c r="AB188" s="269">
        <v>2766786.12</v>
      </c>
      <c r="AC188" s="269">
        <v>7645846.2800000003</v>
      </c>
      <c r="AD188" s="269">
        <v>1995483.68</v>
      </c>
      <c r="AE188" s="269">
        <v>2556799.63</v>
      </c>
      <c r="AF188" s="269">
        <v>4826718</v>
      </c>
      <c r="AG188" s="269">
        <v>1832210.62</v>
      </c>
      <c r="AH188" s="269">
        <v>2830907.4</v>
      </c>
      <c r="AI188" s="269">
        <v>69421511.349999994</v>
      </c>
      <c r="AJ188" s="269">
        <v>3709416.9</v>
      </c>
      <c r="AK188" s="269">
        <v>1688129.1</v>
      </c>
      <c r="AL188" s="269">
        <v>2407591</v>
      </c>
      <c r="AM188" s="269">
        <v>1813662</v>
      </c>
      <c r="AN188" s="269">
        <v>3534326.58</v>
      </c>
      <c r="AO188" s="269">
        <v>2933305.9</v>
      </c>
      <c r="AP188" s="269">
        <v>1915496.5</v>
      </c>
      <c r="AQ188" s="269">
        <v>3923598.5</v>
      </c>
      <c r="AR188" s="269">
        <v>2033701</v>
      </c>
      <c r="AS188" s="269">
        <v>1672376.2</v>
      </c>
      <c r="AT188" s="269">
        <v>2255811</v>
      </c>
      <c r="AU188" s="269">
        <v>17941315.780000001</v>
      </c>
      <c r="AV188" s="269">
        <v>2674680.7999999998</v>
      </c>
      <c r="AW188" s="269">
        <v>1803189.89</v>
      </c>
      <c r="AX188" s="269">
        <v>1926241.52</v>
      </c>
      <c r="AY188" s="269">
        <v>1526483</v>
      </c>
      <c r="AZ188" s="269">
        <v>390697</v>
      </c>
      <c r="BA188" s="269">
        <v>1383605.65</v>
      </c>
      <c r="BB188" s="269">
        <v>38424245.890000001</v>
      </c>
      <c r="BC188" s="269">
        <v>4025523</v>
      </c>
      <c r="BD188" s="269">
        <v>2038943.5</v>
      </c>
      <c r="BE188" s="269">
        <v>3243851</v>
      </c>
      <c r="BF188" s="269">
        <v>3224052.02</v>
      </c>
      <c r="BG188" s="269">
        <v>2420232</v>
      </c>
      <c r="BH188" s="269">
        <v>4978847</v>
      </c>
      <c r="BI188" s="269">
        <v>2878639.5</v>
      </c>
      <c r="BJ188" s="269">
        <v>2032198.6</v>
      </c>
      <c r="BK188" s="269">
        <v>727427</v>
      </c>
      <c r="BL188" s="269">
        <v>746283</v>
      </c>
      <c r="BM188" s="269">
        <v>23995424.27</v>
      </c>
      <c r="BN188" s="269">
        <v>12167229</v>
      </c>
      <c r="BO188" s="269">
        <v>2382537.4</v>
      </c>
      <c r="BP188" s="269">
        <v>1474351.5</v>
      </c>
      <c r="BQ188" s="269">
        <v>3707149</v>
      </c>
      <c r="BR188" s="269">
        <v>3251993.36</v>
      </c>
      <c r="BS188" s="269">
        <v>1267640.3200000001</v>
      </c>
      <c r="BT188" s="269">
        <v>20817121.539999999</v>
      </c>
      <c r="BU188" s="269">
        <v>2153603.84</v>
      </c>
      <c r="BV188" s="269">
        <v>531521.26</v>
      </c>
      <c r="BW188" s="269">
        <v>2717132.7999999998</v>
      </c>
      <c r="BX188" s="269">
        <v>3768054.93</v>
      </c>
      <c r="BY188" s="269">
        <v>10626478.949999999</v>
      </c>
      <c r="BZ188" s="269">
        <v>1787819.71</v>
      </c>
      <c r="CA188" s="269">
        <v>977497.64</v>
      </c>
      <c r="CB188" s="269">
        <v>792434.7</v>
      </c>
      <c r="CC188" s="270">
        <f>SUM(H188:CB188)</f>
        <v>595467244.7099998</v>
      </c>
      <c r="CD188" s="148"/>
      <c r="CE188" s="148"/>
      <c r="CF188" s="148"/>
      <c r="CG188" s="148"/>
      <c r="CH188" s="148"/>
      <c r="CI188" s="148"/>
    </row>
    <row r="189" spans="1:87" s="282" customFormat="1">
      <c r="A189" s="280"/>
      <c r="B189" s="380" t="s">
        <v>758</v>
      </c>
      <c r="C189" s="381"/>
      <c r="D189" s="381"/>
      <c r="E189" s="381"/>
      <c r="F189" s="381"/>
      <c r="G189" s="382"/>
      <c r="H189" s="281">
        <f>SUM(H188)</f>
        <v>36497862.520000003</v>
      </c>
      <c r="I189" s="281">
        <f t="shared" ref="I189:BT189" si="38">SUM(I188)</f>
        <v>8838981.8800000008</v>
      </c>
      <c r="J189" s="281">
        <f t="shared" si="38"/>
        <v>9647360.7899999991</v>
      </c>
      <c r="K189" s="281">
        <f t="shared" si="38"/>
        <v>5331569.53</v>
      </c>
      <c r="L189" s="281">
        <f t="shared" si="38"/>
        <v>6455616.9900000002</v>
      </c>
      <c r="M189" s="281">
        <f t="shared" si="38"/>
        <v>2104821</v>
      </c>
      <c r="N189" s="281">
        <f t="shared" si="38"/>
        <v>99532563.780000001</v>
      </c>
      <c r="O189" s="281">
        <f t="shared" si="38"/>
        <v>10651850.460000001</v>
      </c>
      <c r="P189" s="281">
        <f t="shared" si="38"/>
        <v>3139699.25</v>
      </c>
      <c r="Q189" s="281">
        <f t="shared" si="38"/>
        <v>19095588.879999999</v>
      </c>
      <c r="R189" s="281">
        <f t="shared" si="38"/>
        <v>1885314.86</v>
      </c>
      <c r="S189" s="281">
        <f t="shared" si="38"/>
        <v>7462004.9900000002</v>
      </c>
      <c r="T189" s="281">
        <f t="shared" si="38"/>
        <v>12076265.859999999</v>
      </c>
      <c r="U189" s="281">
        <f t="shared" si="38"/>
        <v>12677747.140000001</v>
      </c>
      <c r="V189" s="281">
        <f t="shared" si="38"/>
        <v>435520</v>
      </c>
      <c r="W189" s="281">
        <f t="shared" si="38"/>
        <v>4081623.9</v>
      </c>
      <c r="X189" s="281">
        <f t="shared" si="38"/>
        <v>2630638.15</v>
      </c>
      <c r="Y189" s="281">
        <f t="shared" si="38"/>
        <v>1751924.17</v>
      </c>
      <c r="Z189" s="281">
        <f t="shared" si="38"/>
        <v>38330976.439999998</v>
      </c>
      <c r="AA189" s="281">
        <f t="shared" si="38"/>
        <v>6271189.9900000002</v>
      </c>
      <c r="AB189" s="281">
        <f t="shared" si="38"/>
        <v>2766786.12</v>
      </c>
      <c r="AC189" s="281">
        <f t="shared" si="38"/>
        <v>7645846.2800000003</v>
      </c>
      <c r="AD189" s="281">
        <f t="shared" si="38"/>
        <v>1995483.68</v>
      </c>
      <c r="AE189" s="281">
        <f t="shared" si="38"/>
        <v>2556799.63</v>
      </c>
      <c r="AF189" s="281">
        <f t="shared" si="38"/>
        <v>4826718</v>
      </c>
      <c r="AG189" s="281">
        <f t="shared" si="38"/>
        <v>1832210.62</v>
      </c>
      <c r="AH189" s="281">
        <f t="shared" si="38"/>
        <v>2830907.4</v>
      </c>
      <c r="AI189" s="281">
        <f t="shared" si="38"/>
        <v>69421511.349999994</v>
      </c>
      <c r="AJ189" s="281">
        <f t="shared" si="38"/>
        <v>3709416.9</v>
      </c>
      <c r="AK189" s="281">
        <f t="shared" si="38"/>
        <v>1688129.1</v>
      </c>
      <c r="AL189" s="281">
        <f t="shared" si="38"/>
        <v>2407591</v>
      </c>
      <c r="AM189" s="281">
        <f t="shared" si="38"/>
        <v>1813662</v>
      </c>
      <c r="AN189" s="281">
        <f t="shared" si="38"/>
        <v>3534326.58</v>
      </c>
      <c r="AO189" s="281">
        <f t="shared" si="38"/>
        <v>2933305.9</v>
      </c>
      <c r="AP189" s="281">
        <f t="shared" si="38"/>
        <v>1915496.5</v>
      </c>
      <c r="AQ189" s="281">
        <f t="shared" si="38"/>
        <v>3923598.5</v>
      </c>
      <c r="AR189" s="281">
        <f t="shared" si="38"/>
        <v>2033701</v>
      </c>
      <c r="AS189" s="281">
        <f t="shared" si="38"/>
        <v>1672376.2</v>
      </c>
      <c r="AT189" s="281">
        <f t="shared" si="38"/>
        <v>2255811</v>
      </c>
      <c r="AU189" s="281">
        <f t="shared" si="38"/>
        <v>17941315.780000001</v>
      </c>
      <c r="AV189" s="281">
        <f t="shared" si="38"/>
        <v>2674680.7999999998</v>
      </c>
      <c r="AW189" s="281">
        <f t="shared" si="38"/>
        <v>1803189.89</v>
      </c>
      <c r="AX189" s="281">
        <f t="shared" si="38"/>
        <v>1926241.52</v>
      </c>
      <c r="AY189" s="281">
        <f t="shared" si="38"/>
        <v>1526483</v>
      </c>
      <c r="AZ189" s="281">
        <f t="shared" si="38"/>
        <v>390697</v>
      </c>
      <c r="BA189" s="281">
        <f t="shared" si="38"/>
        <v>1383605.65</v>
      </c>
      <c r="BB189" s="281">
        <f t="shared" si="38"/>
        <v>38424245.890000001</v>
      </c>
      <c r="BC189" s="281">
        <f t="shared" si="38"/>
        <v>4025523</v>
      </c>
      <c r="BD189" s="281">
        <f t="shared" si="38"/>
        <v>2038943.5</v>
      </c>
      <c r="BE189" s="281">
        <f t="shared" si="38"/>
        <v>3243851</v>
      </c>
      <c r="BF189" s="281">
        <f t="shared" si="38"/>
        <v>3224052.02</v>
      </c>
      <c r="BG189" s="281">
        <f t="shared" si="38"/>
        <v>2420232</v>
      </c>
      <c r="BH189" s="281">
        <f t="shared" si="38"/>
        <v>4978847</v>
      </c>
      <c r="BI189" s="281">
        <f t="shared" si="38"/>
        <v>2878639.5</v>
      </c>
      <c r="BJ189" s="281">
        <f t="shared" si="38"/>
        <v>2032198.6</v>
      </c>
      <c r="BK189" s="281">
        <f t="shared" si="38"/>
        <v>727427</v>
      </c>
      <c r="BL189" s="281">
        <f t="shared" si="38"/>
        <v>746283</v>
      </c>
      <c r="BM189" s="281">
        <f t="shared" si="38"/>
        <v>23995424.27</v>
      </c>
      <c r="BN189" s="281">
        <f t="shared" si="38"/>
        <v>12167229</v>
      </c>
      <c r="BO189" s="281">
        <f t="shared" si="38"/>
        <v>2382537.4</v>
      </c>
      <c r="BP189" s="281">
        <f t="shared" si="38"/>
        <v>1474351.5</v>
      </c>
      <c r="BQ189" s="281">
        <f t="shared" si="38"/>
        <v>3707149</v>
      </c>
      <c r="BR189" s="281">
        <f t="shared" si="38"/>
        <v>3251993.36</v>
      </c>
      <c r="BS189" s="281">
        <f t="shared" si="38"/>
        <v>1267640.3200000001</v>
      </c>
      <c r="BT189" s="281">
        <f t="shared" si="38"/>
        <v>20817121.539999999</v>
      </c>
      <c r="BU189" s="281">
        <f t="shared" ref="BU189:CB189" si="39">SUM(BU188)</f>
        <v>2153603.84</v>
      </c>
      <c r="BV189" s="281">
        <f t="shared" si="39"/>
        <v>531521.26</v>
      </c>
      <c r="BW189" s="281">
        <f t="shared" si="39"/>
        <v>2717132.7999999998</v>
      </c>
      <c r="BX189" s="281">
        <f t="shared" si="39"/>
        <v>3768054.93</v>
      </c>
      <c r="BY189" s="281">
        <f t="shared" si="39"/>
        <v>10626478.949999999</v>
      </c>
      <c r="BZ189" s="281">
        <f t="shared" si="39"/>
        <v>1787819.71</v>
      </c>
      <c r="CA189" s="281">
        <f t="shared" si="39"/>
        <v>977497.64</v>
      </c>
      <c r="CB189" s="281">
        <f t="shared" si="39"/>
        <v>792434.7</v>
      </c>
      <c r="CC189" s="281">
        <f>SUM(CC188)</f>
        <v>595467244.7099998</v>
      </c>
      <c r="CD189" s="154"/>
      <c r="CE189" s="154"/>
      <c r="CF189" s="154"/>
      <c r="CG189" s="154"/>
      <c r="CH189" s="154"/>
      <c r="CI189" s="154"/>
    </row>
    <row r="190" spans="1:87" s="149" customFormat="1">
      <c r="A190" s="201" t="s">
        <v>1806</v>
      </c>
      <c r="B190" s="264" t="s">
        <v>39</v>
      </c>
      <c r="C190" s="265" t="s">
        <v>40</v>
      </c>
      <c r="D190" s="266">
        <v>52010</v>
      </c>
      <c r="E190" s="150" t="s">
        <v>759</v>
      </c>
      <c r="F190" s="267" t="s">
        <v>760</v>
      </c>
      <c r="G190" s="268" t="s">
        <v>761</v>
      </c>
      <c r="H190" s="269">
        <v>178355589.87</v>
      </c>
      <c r="I190" s="269">
        <v>56086861.25</v>
      </c>
      <c r="J190" s="269">
        <v>60921712.850000001</v>
      </c>
      <c r="K190" s="269">
        <v>34258025.240000002</v>
      </c>
      <c r="L190" s="269">
        <v>26831671.050000001</v>
      </c>
      <c r="M190" s="269">
        <v>7743255.1200000001</v>
      </c>
      <c r="N190" s="269">
        <v>341221528.13999999</v>
      </c>
      <c r="O190" s="269">
        <v>40280257</v>
      </c>
      <c r="P190" s="269">
        <v>18627920</v>
      </c>
      <c r="Q190" s="269">
        <v>97339167.739999995</v>
      </c>
      <c r="R190" s="269">
        <v>13815390.67</v>
      </c>
      <c r="S190" s="269">
        <v>37294788.390000001</v>
      </c>
      <c r="T190" s="269">
        <v>74636915.010000005</v>
      </c>
      <c r="U190" s="269">
        <v>59806137.600000001</v>
      </c>
      <c r="V190" s="269">
        <v>9694195.6099999994</v>
      </c>
      <c r="W190" s="269">
        <v>34349766.090000004</v>
      </c>
      <c r="X190" s="269">
        <v>26021662.649999999</v>
      </c>
      <c r="Y190" s="269">
        <v>8568440</v>
      </c>
      <c r="Z190" s="269">
        <v>231187618.81</v>
      </c>
      <c r="AA190" s="269">
        <v>73784697.030000001</v>
      </c>
      <c r="AB190" s="269">
        <v>35020310</v>
      </c>
      <c r="AC190" s="269">
        <v>70433940.319999993</v>
      </c>
      <c r="AD190" s="269">
        <v>19485230</v>
      </c>
      <c r="AE190" s="269">
        <v>35208536.780000001</v>
      </c>
      <c r="AF190" s="269">
        <v>24655716.329999998</v>
      </c>
      <c r="AG190" s="269">
        <v>11997124.66</v>
      </c>
      <c r="AH190" s="269">
        <v>9949694.5199999996</v>
      </c>
      <c r="AI190" s="269">
        <v>286766690.76999998</v>
      </c>
      <c r="AJ190" s="269">
        <v>24876010</v>
      </c>
      <c r="AK190" s="269">
        <v>15866806.279999999</v>
      </c>
      <c r="AL190" s="269">
        <v>14342823.869999999</v>
      </c>
      <c r="AM190" s="269">
        <v>15054963.550000001</v>
      </c>
      <c r="AN190" s="269">
        <v>23777238.079999998</v>
      </c>
      <c r="AO190" s="269">
        <v>18548290.640000001</v>
      </c>
      <c r="AP190" s="269">
        <v>20196216.879999999</v>
      </c>
      <c r="AQ190" s="269">
        <v>27483150</v>
      </c>
      <c r="AR190" s="269">
        <v>12918248.710000001</v>
      </c>
      <c r="AS190" s="269">
        <v>16763136.130000001</v>
      </c>
      <c r="AT190" s="269">
        <v>15960595.48</v>
      </c>
      <c r="AU190" s="269">
        <v>131356102.58</v>
      </c>
      <c r="AV190" s="269">
        <v>11587479.039999999</v>
      </c>
      <c r="AW190" s="269">
        <v>21117550</v>
      </c>
      <c r="AX190" s="269">
        <v>18319590</v>
      </c>
      <c r="AY190" s="269">
        <v>20784513.23</v>
      </c>
      <c r="AZ190" s="269">
        <v>6288810</v>
      </c>
      <c r="BA190" s="269">
        <v>10356675</v>
      </c>
      <c r="BB190" s="269">
        <v>238307146.02000001</v>
      </c>
      <c r="BC190" s="269">
        <v>18516367.460000001</v>
      </c>
      <c r="BD190" s="269">
        <v>26116500.149999999</v>
      </c>
      <c r="BE190" s="269">
        <v>40650330</v>
      </c>
      <c r="BF190" s="269">
        <v>37067950</v>
      </c>
      <c r="BG190" s="269">
        <v>27553649.399999999</v>
      </c>
      <c r="BH190" s="269">
        <v>43612645.479999997</v>
      </c>
      <c r="BI190" s="269">
        <v>41302930.509999998</v>
      </c>
      <c r="BJ190" s="269">
        <v>23470880</v>
      </c>
      <c r="BK190" s="269">
        <v>11396418.800000001</v>
      </c>
      <c r="BL190" s="269">
        <v>5002821.07</v>
      </c>
      <c r="BM190" s="269">
        <v>190788267.16</v>
      </c>
      <c r="BN190" s="269">
        <v>73663403.769999996</v>
      </c>
      <c r="BO190" s="269">
        <v>22390898.649999999</v>
      </c>
      <c r="BP190" s="269">
        <v>15992020.32</v>
      </c>
      <c r="BQ190" s="269">
        <v>27613588.710000001</v>
      </c>
      <c r="BR190" s="269">
        <v>33824250</v>
      </c>
      <c r="BS190" s="269">
        <v>18122255.48</v>
      </c>
      <c r="BT190" s="269">
        <v>109360893.54000001</v>
      </c>
      <c r="BU190" s="269">
        <v>16393028.67</v>
      </c>
      <c r="BV190" s="269">
        <v>16136075.17</v>
      </c>
      <c r="BW190" s="269">
        <v>26769843.550000001</v>
      </c>
      <c r="BX190" s="269">
        <v>28977134.199999999</v>
      </c>
      <c r="BY190" s="269">
        <v>49985096.689999998</v>
      </c>
      <c r="BZ190" s="269">
        <v>17514119.039999999</v>
      </c>
      <c r="CA190" s="269">
        <v>7101953.4199999999</v>
      </c>
      <c r="CB190" s="269">
        <v>6931137.6399999997</v>
      </c>
      <c r="CC190" s="270">
        <f t="shared" ref="CC190:CC253" si="40">SUM(H190:CB190)</f>
        <v>3524502647.8700008</v>
      </c>
      <c r="CD190" s="148"/>
      <c r="CE190" s="148"/>
      <c r="CF190" s="148"/>
      <c r="CG190" s="148"/>
      <c r="CH190" s="148"/>
      <c r="CI190" s="148"/>
    </row>
    <row r="191" spans="1:87" s="149" customFormat="1">
      <c r="A191" s="201" t="s">
        <v>1806</v>
      </c>
      <c r="B191" s="264" t="s">
        <v>39</v>
      </c>
      <c r="C191" s="265" t="s">
        <v>40</v>
      </c>
      <c r="D191" s="266">
        <v>52010</v>
      </c>
      <c r="E191" s="150" t="s">
        <v>759</v>
      </c>
      <c r="F191" s="267" t="s">
        <v>762</v>
      </c>
      <c r="G191" s="268" t="s">
        <v>763</v>
      </c>
      <c r="H191" s="269">
        <v>18722790</v>
      </c>
      <c r="I191" s="269">
        <v>885090</v>
      </c>
      <c r="J191" s="269">
        <v>1758386.45</v>
      </c>
      <c r="K191" s="269">
        <v>737660</v>
      </c>
      <c r="L191" s="269">
        <v>1401725.4</v>
      </c>
      <c r="M191" s="269">
        <v>491013.33</v>
      </c>
      <c r="N191" s="269">
        <v>25026265.710000001</v>
      </c>
      <c r="O191" s="269">
        <v>7865520</v>
      </c>
      <c r="P191" s="269">
        <v>696200</v>
      </c>
      <c r="Q191" s="269">
        <v>3031740</v>
      </c>
      <c r="R191" s="269">
        <v>2501120</v>
      </c>
      <c r="S191" s="269">
        <v>3083960</v>
      </c>
      <c r="T191" s="269">
        <v>3017705.33</v>
      </c>
      <c r="U191" s="269">
        <v>6074249.6799999997</v>
      </c>
      <c r="V191" s="269">
        <v>658980</v>
      </c>
      <c r="W191" s="269">
        <v>3931430</v>
      </c>
      <c r="X191" s="269">
        <v>1274940</v>
      </c>
      <c r="Y191" s="269">
        <v>0</v>
      </c>
      <c r="Z191" s="269">
        <v>15173810</v>
      </c>
      <c r="AA191" s="269">
        <v>3660578.16</v>
      </c>
      <c r="AB191" s="269">
        <v>2085300</v>
      </c>
      <c r="AC191" s="269">
        <v>4305299.3600000003</v>
      </c>
      <c r="AD191" s="269">
        <v>1204690</v>
      </c>
      <c r="AE191" s="269">
        <v>1908450</v>
      </c>
      <c r="AF191" s="269">
        <v>784010</v>
      </c>
      <c r="AG191" s="269">
        <v>230096.61</v>
      </c>
      <c r="AH191" s="269">
        <v>0</v>
      </c>
      <c r="AI191" s="269">
        <v>24335050.690000001</v>
      </c>
      <c r="AJ191" s="269">
        <v>0</v>
      </c>
      <c r="AK191" s="269">
        <v>0</v>
      </c>
      <c r="AL191" s="269">
        <v>609030</v>
      </c>
      <c r="AM191" s="269">
        <v>790360</v>
      </c>
      <c r="AN191" s="269">
        <v>3320291.27</v>
      </c>
      <c r="AO191" s="269">
        <v>1678090</v>
      </c>
      <c r="AP191" s="269">
        <v>2199600</v>
      </c>
      <c r="AQ191" s="269">
        <v>1600508.06</v>
      </c>
      <c r="AR191" s="269">
        <v>598490</v>
      </c>
      <c r="AS191" s="269">
        <v>824490</v>
      </c>
      <c r="AT191" s="269">
        <v>1635840</v>
      </c>
      <c r="AU191" s="269">
        <v>13932260</v>
      </c>
      <c r="AV191" s="269">
        <v>12581613.220000001</v>
      </c>
      <c r="AW191" s="269">
        <v>914100</v>
      </c>
      <c r="AX191" s="269">
        <v>865645.1</v>
      </c>
      <c r="AY191" s="269">
        <v>609627.42000000004</v>
      </c>
      <c r="AZ191" s="269">
        <v>677610</v>
      </c>
      <c r="BA191" s="269">
        <v>797370</v>
      </c>
      <c r="BB191" s="269">
        <v>0</v>
      </c>
      <c r="BC191" s="269">
        <v>0</v>
      </c>
      <c r="BD191" s="269">
        <v>587002.38</v>
      </c>
      <c r="BE191" s="269">
        <v>0</v>
      </c>
      <c r="BF191" s="269">
        <v>1813570</v>
      </c>
      <c r="BG191" s="269">
        <v>0</v>
      </c>
      <c r="BH191" s="269">
        <v>2256980</v>
      </c>
      <c r="BI191" s="269">
        <v>0</v>
      </c>
      <c r="BJ191" s="269">
        <v>969370</v>
      </c>
      <c r="BK191" s="269">
        <v>734008.2</v>
      </c>
      <c r="BL191" s="269">
        <v>0</v>
      </c>
      <c r="BM191" s="269">
        <v>22366038.510000002</v>
      </c>
      <c r="BN191" s="269">
        <v>4295100</v>
      </c>
      <c r="BO191" s="269">
        <v>812947.1</v>
      </c>
      <c r="BP191" s="269">
        <v>2250820</v>
      </c>
      <c r="BQ191" s="269">
        <v>0</v>
      </c>
      <c r="BR191" s="269">
        <v>475020</v>
      </c>
      <c r="BS191" s="269">
        <v>0</v>
      </c>
      <c r="BT191" s="269">
        <v>5394580</v>
      </c>
      <c r="BU191" s="269">
        <v>1870590</v>
      </c>
      <c r="BV191" s="269">
        <v>1103940</v>
      </c>
      <c r="BW191" s="269">
        <v>3801893.55</v>
      </c>
      <c r="BX191" s="269">
        <v>1985560</v>
      </c>
      <c r="BY191" s="269">
        <v>2987141.49</v>
      </c>
      <c r="BZ191" s="269">
        <v>962070</v>
      </c>
      <c r="CA191" s="269">
        <v>245749.03</v>
      </c>
      <c r="CB191" s="269">
        <v>0</v>
      </c>
      <c r="CC191" s="270">
        <f t="shared" si="40"/>
        <v>233393366.04999998</v>
      </c>
      <c r="CD191" s="148"/>
      <c r="CE191" s="148"/>
      <c r="CF191" s="148"/>
      <c r="CG191" s="148"/>
      <c r="CH191" s="148"/>
      <c r="CI191" s="148"/>
    </row>
    <row r="192" spans="1:87" s="149" customFormat="1">
      <c r="A192" s="201" t="s">
        <v>1806</v>
      </c>
      <c r="B192" s="264" t="s">
        <v>39</v>
      </c>
      <c r="C192" s="265" t="s">
        <v>40</v>
      </c>
      <c r="D192" s="266">
        <v>52010</v>
      </c>
      <c r="E192" s="150" t="s">
        <v>759</v>
      </c>
      <c r="F192" s="267" t="s">
        <v>764</v>
      </c>
      <c r="G192" s="268" t="s">
        <v>765</v>
      </c>
      <c r="H192" s="269">
        <v>90000</v>
      </c>
      <c r="I192" s="269">
        <v>0</v>
      </c>
      <c r="J192" s="269">
        <v>0</v>
      </c>
      <c r="K192" s="269">
        <v>0</v>
      </c>
      <c r="L192" s="269">
        <v>0</v>
      </c>
      <c r="M192" s="269">
        <v>0</v>
      </c>
      <c r="N192" s="269">
        <v>90000</v>
      </c>
      <c r="O192" s="269">
        <v>0</v>
      </c>
      <c r="P192" s="269">
        <v>0</v>
      </c>
      <c r="Q192" s="269">
        <v>90000</v>
      </c>
      <c r="R192" s="269">
        <v>0</v>
      </c>
      <c r="S192" s="269">
        <v>31500</v>
      </c>
      <c r="T192" s="269">
        <v>763087.1</v>
      </c>
      <c r="U192" s="269">
        <v>0</v>
      </c>
      <c r="V192" s="269">
        <v>0</v>
      </c>
      <c r="W192" s="269">
        <v>0</v>
      </c>
      <c r="X192" s="269">
        <v>0</v>
      </c>
      <c r="Y192" s="269">
        <v>150400</v>
      </c>
      <c r="Z192" s="269">
        <v>311400</v>
      </c>
      <c r="AA192" s="269">
        <v>0</v>
      </c>
      <c r="AB192" s="269">
        <v>0</v>
      </c>
      <c r="AC192" s="269">
        <v>100000</v>
      </c>
      <c r="AD192" s="269">
        <v>84000</v>
      </c>
      <c r="AE192" s="269">
        <v>0</v>
      </c>
      <c r="AF192" s="269">
        <v>0</v>
      </c>
      <c r="AG192" s="269">
        <v>0</v>
      </c>
      <c r="AH192" s="269">
        <v>0</v>
      </c>
      <c r="AI192" s="269">
        <v>80000</v>
      </c>
      <c r="AJ192" s="269">
        <v>0</v>
      </c>
      <c r="AK192" s="269">
        <v>0</v>
      </c>
      <c r="AL192" s="269">
        <v>0</v>
      </c>
      <c r="AM192" s="269">
        <v>0</v>
      </c>
      <c r="AN192" s="269">
        <v>0</v>
      </c>
      <c r="AO192" s="269">
        <v>0</v>
      </c>
      <c r="AP192" s="269">
        <v>0</v>
      </c>
      <c r="AQ192" s="269">
        <v>0</v>
      </c>
      <c r="AR192" s="269">
        <v>0</v>
      </c>
      <c r="AS192" s="269">
        <v>0</v>
      </c>
      <c r="AT192" s="269">
        <v>0</v>
      </c>
      <c r="AU192" s="269">
        <v>82064.52</v>
      </c>
      <c r="AV192" s="269">
        <v>0</v>
      </c>
      <c r="AW192" s="269">
        <v>0</v>
      </c>
      <c r="AX192" s="269">
        <v>0</v>
      </c>
      <c r="AY192" s="269">
        <v>0</v>
      </c>
      <c r="AZ192" s="269">
        <v>0</v>
      </c>
      <c r="BA192" s="269">
        <v>0</v>
      </c>
      <c r="BB192" s="269">
        <v>113800</v>
      </c>
      <c r="BC192" s="269">
        <v>0</v>
      </c>
      <c r="BD192" s="269">
        <v>0</v>
      </c>
      <c r="BE192" s="269">
        <v>0</v>
      </c>
      <c r="BF192" s="269">
        <v>0</v>
      </c>
      <c r="BG192" s="269">
        <v>0</v>
      </c>
      <c r="BH192" s="269">
        <v>0</v>
      </c>
      <c r="BI192" s="269">
        <v>0</v>
      </c>
      <c r="BJ192" s="269">
        <v>0</v>
      </c>
      <c r="BK192" s="269">
        <v>0</v>
      </c>
      <c r="BL192" s="269">
        <v>0</v>
      </c>
      <c r="BM192" s="269">
        <v>80000</v>
      </c>
      <c r="BN192" s="269">
        <v>0</v>
      </c>
      <c r="BO192" s="269">
        <v>0</v>
      </c>
      <c r="BP192" s="269">
        <v>0</v>
      </c>
      <c r="BQ192" s="269">
        <v>0</v>
      </c>
      <c r="BR192" s="269">
        <v>0</v>
      </c>
      <c r="BS192" s="269">
        <v>0</v>
      </c>
      <c r="BT192" s="269">
        <v>90000</v>
      </c>
      <c r="BU192" s="269">
        <v>0</v>
      </c>
      <c r="BV192" s="269">
        <v>0</v>
      </c>
      <c r="BW192" s="269">
        <v>0</v>
      </c>
      <c r="BX192" s="269">
        <v>0</v>
      </c>
      <c r="BY192" s="269">
        <v>0</v>
      </c>
      <c r="BZ192" s="269">
        <v>0</v>
      </c>
      <c r="CA192" s="269">
        <v>0</v>
      </c>
      <c r="CB192" s="269">
        <v>0</v>
      </c>
      <c r="CC192" s="270">
        <f t="shared" si="40"/>
        <v>2156251.62</v>
      </c>
      <c r="CD192" s="148"/>
      <c r="CE192" s="148"/>
      <c r="CF192" s="148"/>
      <c r="CG192" s="148"/>
      <c r="CH192" s="148"/>
      <c r="CI192" s="148"/>
    </row>
    <row r="193" spans="1:87" s="149" customFormat="1">
      <c r="A193" s="201" t="s">
        <v>1806</v>
      </c>
      <c r="B193" s="264" t="s">
        <v>39</v>
      </c>
      <c r="C193" s="265" t="s">
        <v>40</v>
      </c>
      <c r="D193" s="266">
        <v>52010</v>
      </c>
      <c r="E193" s="150" t="s">
        <v>759</v>
      </c>
      <c r="F193" s="267" t="s">
        <v>766</v>
      </c>
      <c r="G193" s="268" t="s">
        <v>767</v>
      </c>
      <c r="H193" s="269">
        <v>11506202.91</v>
      </c>
      <c r="I193" s="269">
        <v>2977143.54</v>
      </c>
      <c r="J193" s="269">
        <v>2540429.5499999998</v>
      </c>
      <c r="K193" s="269">
        <v>2213793.54</v>
      </c>
      <c r="L193" s="269">
        <v>1276100</v>
      </c>
      <c r="M193" s="269">
        <v>113400</v>
      </c>
      <c r="N193" s="269">
        <v>15296815.279999999</v>
      </c>
      <c r="O193" s="269">
        <v>2200200</v>
      </c>
      <c r="P193" s="269">
        <v>725200</v>
      </c>
      <c r="Q193" s="269">
        <v>3739065.06</v>
      </c>
      <c r="R193" s="269">
        <v>818066.67</v>
      </c>
      <c r="S193" s="269">
        <v>1608600</v>
      </c>
      <c r="T193" s="269">
        <v>3691209.68</v>
      </c>
      <c r="U193" s="269">
        <v>3228159.9</v>
      </c>
      <c r="V193" s="269">
        <v>0</v>
      </c>
      <c r="W193" s="269">
        <v>2149900</v>
      </c>
      <c r="X193" s="269">
        <v>1115100</v>
      </c>
      <c r="Y193" s="269">
        <v>154400</v>
      </c>
      <c r="Z193" s="269">
        <v>13707902.470000001</v>
      </c>
      <c r="AA193" s="269">
        <v>2359376.7400000002</v>
      </c>
      <c r="AB193" s="269">
        <v>2268000</v>
      </c>
      <c r="AC193" s="269">
        <v>3617308.71</v>
      </c>
      <c r="AD193" s="269">
        <v>634200</v>
      </c>
      <c r="AE193" s="269">
        <v>1946700</v>
      </c>
      <c r="AF193" s="269">
        <v>922600</v>
      </c>
      <c r="AG193" s="269">
        <v>112000</v>
      </c>
      <c r="AH193" s="269">
        <v>112677.42</v>
      </c>
      <c r="AI193" s="269">
        <v>15924526.720000001</v>
      </c>
      <c r="AJ193" s="269">
        <v>1412903.33</v>
      </c>
      <c r="AK193" s="269">
        <v>806400</v>
      </c>
      <c r="AL193" s="269">
        <v>825300</v>
      </c>
      <c r="AM193" s="269">
        <v>784700</v>
      </c>
      <c r="AN193" s="269">
        <v>1210300</v>
      </c>
      <c r="AO193" s="269">
        <v>0</v>
      </c>
      <c r="AP193" s="269">
        <v>967400</v>
      </c>
      <c r="AQ193" s="269">
        <v>1348200</v>
      </c>
      <c r="AR193" s="269">
        <v>478800</v>
      </c>
      <c r="AS193" s="269">
        <v>931816.67</v>
      </c>
      <c r="AT193" s="269">
        <v>898800</v>
      </c>
      <c r="AU193" s="269">
        <v>9041373.8800000008</v>
      </c>
      <c r="AV193" s="269">
        <v>1265600</v>
      </c>
      <c r="AW193" s="269">
        <v>1261287.1000000001</v>
      </c>
      <c r="AX193" s="269">
        <v>1062366.67</v>
      </c>
      <c r="AY193" s="269">
        <v>1142400</v>
      </c>
      <c r="AZ193" s="269">
        <v>249900</v>
      </c>
      <c r="BA193" s="269">
        <v>494900</v>
      </c>
      <c r="BB193" s="269">
        <v>12717812.57</v>
      </c>
      <c r="BC193" s="269">
        <v>604800</v>
      </c>
      <c r="BD193" s="269">
        <v>1300100</v>
      </c>
      <c r="BE193" s="269">
        <v>1836748.4</v>
      </c>
      <c r="BF193" s="269">
        <v>2141200</v>
      </c>
      <c r="BG193" s="269">
        <v>1076175.28</v>
      </c>
      <c r="BH193" s="269">
        <v>2042600</v>
      </c>
      <c r="BI193" s="269">
        <v>1856577.42</v>
      </c>
      <c r="BJ193" s="269">
        <v>1201200</v>
      </c>
      <c r="BK193" s="269">
        <v>592200</v>
      </c>
      <c r="BL193" s="269">
        <v>297825.8</v>
      </c>
      <c r="BM193" s="269">
        <v>11994116.119999999</v>
      </c>
      <c r="BN193" s="269">
        <v>0</v>
      </c>
      <c r="BO193" s="269">
        <v>989100</v>
      </c>
      <c r="BP193" s="269">
        <v>1049646.23</v>
      </c>
      <c r="BQ193" s="269">
        <v>1563683.33</v>
      </c>
      <c r="BR193" s="269">
        <v>1753003.23</v>
      </c>
      <c r="BS193" s="269">
        <v>938700</v>
      </c>
      <c r="BT193" s="269">
        <v>6738146.6600000001</v>
      </c>
      <c r="BU193" s="269">
        <v>1026900</v>
      </c>
      <c r="BV193" s="269">
        <v>848264.52</v>
      </c>
      <c r="BW193" s="269">
        <v>1222900</v>
      </c>
      <c r="BX193" s="269">
        <v>1216600</v>
      </c>
      <c r="BY193" s="269">
        <v>2365505.4900000002</v>
      </c>
      <c r="BZ193" s="269">
        <v>940370.97</v>
      </c>
      <c r="CA193" s="269">
        <v>171950</v>
      </c>
      <c r="CB193" s="269">
        <v>128550</v>
      </c>
      <c r="CC193" s="270">
        <f t="shared" si="40"/>
        <v>179756201.86000001</v>
      </c>
      <c r="CD193" s="148"/>
      <c r="CE193" s="148"/>
      <c r="CF193" s="148"/>
      <c r="CG193" s="148"/>
      <c r="CH193" s="148"/>
      <c r="CI193" s="148"/>
    </row>
    <row r="194" spans="1:87" s="149" customFormat="1">
      <c r="A194" s="201" t="s">
        <v>1806</v>
      </c>
      <c r="B194" s="264" t="s">
        <v>39</v>
      </c>
      <c r="C194" s="265" t="s">
        <v>40</v>
      </c>
      <c r="D194" s="266">
        <v>52010</v>
      </c>
      <c r="E194" s="150" t="s">
        <v>759</v>
      </c>
      <c r="F194" s="267" t="s">
        <v>768</v>
      </c>
      <c r="G194" s="268" t="s">
        <v>769</v>
      </c>
      <c r="H194" s="269">
        <v>1320896.77</v>
      </c>
      <c r="I194" s="269">
        <v>117190.31</v>
      </c>
      <c r="J194" s="269">
        <v>90100</v>
      </c>
      <c r="K194" s="269">
        <v>39393.54</v>
      </c>
      <c r="L194" s="269">
        <v>138680.65</v>
      </c>
      <c r="M194" s="269">
        <v>89100</v>
      </c>
      <c r="N194" s="269">
        <v>3316811.93</v>
      </c>
      <c r="O194" s="269">
        <v>0</v>
      </c>
      <c r="P194" s="269">
        <v>0</v>
      </c>
      <c r="Q194" s="269">
        <v>178200</v>
      </c>
      <c r="R194" s="269">
        <v>89600</v>
      </c>
      <c r="S194" s="269">
        <v>379800</v>
      </c>
      <c r="T194" s="269">
        <v>0</v>
      </c>
      <c r="U194" s="269">
        <v>445500</v>
      </c>
      <c r="V194" s="269">
        <v>296100</v>
      </c>
      <c r="W194" s="269">
        <v>0</v>
      </c>
      <c r="X194" s="269">
        <v>0</v>
      </c>
      <c r="Y194" s="269">
        <v>0</v>
      </c>
      <c r="Z194" s="269">
        <v>3516814.84</v>
      </c>
      <c r="AA194" s="269">
        <v>267300</v>
      </c>
      <c r="AB194" s="269">
        <v>178200</v>
      </c>
      <c r="AC194" s="269">
        <v>237600</v>
      </c>
      <c r="AD194" s="269">
        <v>0</v>
      </c>
      <c r="AE194" s="269">
        <v>89100</v>
      </c>
      <c r="AF194" s="269">
        <v>0</v>
      </c>
      <c r="AG194" s="269">
        <v>0</v>
      </c>
      <c r="AH194" s="269">
        <v>0</v>
      </c>
      <c r="AI194" s="269">
        <v>1425600</v>
      </c>
      <c r="AJ194" s="269">
        <v>99000</v>
      </c>
      <c r="AK194" s="269">
        <v>50400</v>
      </c>
      <c r="AL194" s="269">
        <v>0</v>
      </c>
      <c r="AM194" s="269">
        <v>0</v>
      </c>
      <c r="AN194" s="269">
        <v>0</v>
      </c>
      <c r="AO194" s="269">
        <v>1069366.67</v>
      </c>
      <c r="AP194" s="269">
        <v>89100</v>
      </c>
      <c r="AQ194" s="269">
        <v>89100</v>
      </c>
      <c r="AR194" s="269">
        <v>0</v>
      </c>
      <c r="AS194" s="269">
        <v>0</v>
      </c>
      <c r="AT194" s="269">
        <v>0</v>
      </c>
      <c r="AU194" s="269">
        <v>61960</v>
      </c>
      <c r="AV194" s="269">
        <v>0</v>
      </c>
      <c r="AW194" s="269">
        <v>0</v>
      </c>
      <c r="AX194" s="269">
        <v>0</v>
      </c>
      <c r="AY194" s="269">
        <v>0</v>
      </c>
      <c r="AZ194" s="269">
        <v>0</v>
      </c>
      <c r="BA194" s="269">
        <v>0</v>
      </c>
      <c r="BB194" s="269">
        <v>1079100</v>
      </c>
      <c r="BC194" s="269">
        <v>100800</v>
      </c>
      <c r="BD194" s="269">
        <v>69300</v>
      </c>
      <c r="BE194" s="269">
        <v>0</v>
      </c>
      <c r="BF194" s="269">
        <v>509800</v>
      </c>
      <c r="BG194" s="269">
        <v>19800</v>
      </c>
      <c r="BH194" s="269">
        <v>195500</v>
      </c>
      <c r="BI194" s="269">
        <v>69300</v>
      </c>
      <c r="BJ194" s="269">
        <v>89100</v>
      </c>
      <c r="BK194" s="269">
        <v>89100</v>
      </c>
      <c r="BL194" s="269">
        <v>0</v>
      </c>
      <c r="BM194" s="269">
        <v>1027390</v>
      </c>
      <c r="BN194" s="269">
        <v>4457900.53</v>
      </c>
      <c r="BO194" s="269">
        <v>0</v>
      </c>
      <c r="BP194" s="269">
        <v>100800</v>
      </c>
      <c r="BQ194" s="269">
        <v>100800</v>
      </c>
      <c r="BR194" s="269">
        <v>0</v>
      </c>
      <c r="BS194" s="269">
        <v>151200</v>
      </c>
      <c r="BT194" s="269">
        <v>356400</v>
      </c>
      <c r="BU194" s="269">
        <v>0</v>
      </c>
      <c r="BV194" s="269">
        <v>0</v>
      </c>
      <c r="BW194" s="269">
        <v>89100</v>
      </c>
      <c r="BX194" s="269">
        <v>0</v>
      </c>
      <c r="BY194" s="269">
        <v>178200</v>
      </c>
      <c r="BZ194" s="269">
        <v>0</v>
      </c>
      <c r="CA194" s="269">
        <v>0</v>
      </c>
      <c r="CB194" s="269">
        <v>0</v>
      </c>
      <c r="CC194" s="270">
        <f t="shared" si="40"/>
        <v>22358505.240000002</v>
      </c>
      <c r="CD194" s="148"/>
      <c r="CE194" s="148"/>
      <c r="CF194" s="148"/>
      <c r="CG194" s="148"/>
      <c r="CH194" s="148"/>
      <c r="CI194" s="148"/>
    </row>
    <row r="195" spans="1:87" s="149" customFormat="1">
      <c r="A195" s="201" t="s">
        <v>1806</v>
      </c>
      <c r="B195" s="264" t="s">
        <v>39</v>
      </c>
      <c r="C195" s="265" t="s">
        <v>40</v>
      </c>
      <c r="D195" s="266">
        <v>52010</v>
      </c>
      <c r="E195" s="150" t="s">
        <v>759</v>
      </c>
      <c r="F195" s="267" t="s">
        <v>770</v>
      </c>
      <c r="G195" s="268" t="s">
        <v>771</v>
      </c>
      <c r="H195" s="269">
        <v>0</v>
      </c>
      <c r="I195" s="269">
        <v>0</v>
      </c>
      <c r="J195" s="269">
        <v>0</v>
      </c>
      <c r="K195" s="269">
        <v>0</v>
      </c>
      <c r="L195" s="269">
        <v>480280.65</v>
      </c>
      <c r="M195" s="269">
        <v>0</v>
      </c>
      <c r="N195" s="269">
        <v>65222.04</v>
      </c>
      <c r="O195" s="269">
        <v>586964</v>
      </c>
      <c r="P195" s="269">
        <v>0</v>
      </c>
      <c r="Q195" s="269">
        <v>14271.66</v>
      </c>
      <c r="R195" s="269">
        <v>0</v>
      </c>
      <c r="S195" s="269">
        <v>11806.74</v>
      </c>
      <c r="T195" s="269">
        <v>0</v>
      </c>
      <c r="U195" s="269">
        <v>0</v>
      </c>
      <c r="V195" s="269">
        <v>0</v>
      </c>
      <c r="W195" s="269">
        <v>0</v>
      </c>
      <c r="X195" s="269">
        <v>0</v>
      </c>
      <c r="Y195" s="269">
        <v>0</v>
      </c>
      <c r="Z195" s="269">
        <v>58524.3</v>
      </c>
      <c r="AA195" s="269">
        <v>0</v>
      </c>
      <c r="AB195" s="269">
        <v>0</v>
      </c>
      <c r="AC195" s="269">
        <v>3659.4</v>
      </c>
      <c r="AD195" s="269">
        <v>0</v>
      </c>
      <c r="AE195" s="269">
        <v>0</v>
      </c>
      <c r="AF195" s="269">
        <v>0</v>
      </c>
      <c r="AG195" s="269">
        <v>0</v>
      </c>
      <c r="AH195" s="269">
        <v>0</v>
      </c>
      <c r="AI195" s="269">
        <v>0</v>
      </c>
      <c r="AJ195" s="269">
        <v>0</v>
      </c>
      <c r="AK195" s="269">
        <v>0</v>
      </c>
      <c r="AL195" s="269">
        <v>0</v>
      </c>
      <c r="AM195" s="269">
        <v>0</v>
      </c>
      <c r="AN195" s="269">
        <v>0</v>
      </c>
      <c r="AO195" s="269">
        <v>0</v>
      </c>
      <c r="AP195" s="269">
        <v>15384.54</v>
      </c>
      <c r="AQ195" s="269">
        <v>12701.22</v>
      </c>
      <c r="AR195" s="269">
        <v>0</v>
      </c>
      <c r="AS195" s="269">
        <v>0</v>
      </c>
      <c r="AT195" s="269">
        <v>0</v>
      </c>
      <c r="AU195" s="269">
        <v>13079.41</v>
      </c>
      <c r="AV195" s="269">
        <v>0</v>
      </c>
      <c r="AW195" s="269">
        <v>0</v>
      </c>
      <c r="AX195" s="269">
        <v>0</v>
      </c>
      <c r="AY195" s="269">
        <v>50400</v>
      </c>
      <c r="AZ195" s="269">
        <v>0</v>
      </c>
      <c r="BA195" s="269">
        <v>0</v>
      </c>
      <c r="BB195" s="269">
        <v>26845.35</v>
      </c>
      <c r="BC195" s="269">
        <v>0</v>
      </c>
      <c r="BD195" s="269">
        <v>0</v>
      </c>
      <c r="BE195" s="269">
        <v>309302</v>
      </c>
      <c r="BF195" s="269">
        <v>0</v>
      </c>
      <c r="BG195" s="269">
        <v>0</v>
      </c>
      <c r="BH195" s="269">
        <v>0</v>
      </c>
      <c r="BI195" s="269">
        <v>19677.900000000001</v>
      </c>
      <c r="BJ195" s="269">
        <v>0</v>
      </c>
      <c r="BK195" s="269">
        <v>0</v>
      </c>
      <c r="BL195" s="269">
        <v>0</v>
      </c>
      <c r="BM195" s="269">
        <v>43489.38</v>
      </c>
      <c r="BN195" s="269">
        <v>31500</v>
      </c>
      <c r="BO195" s="269">
        <v>0</v>
      </c>
      <c r="BP195" s="269">
        <v>0</v>
      </c>
      <c r="BQ195" s="269">
        <v>19830</v>
      </c>
      <c r="BR195" s="269">
        <v>0</v>
      </c>
      <c r="BS195" s="269">
        <v>0</v>
      </c>
      <c r="BT195" s="269">
        <v>13100.52</v>
      </c>
      <c r="BU195" s="269">
        <v>0</v>
      </c>
      <c r="BV195" s="269">
        <v>0</v>
      </c>
      <c r="BW195" s="269">
        <v>0</v>
      </c>
      <c r="BX195" s="269">
        <v>0</v>
      </c>
      <c r="BY195" s="269">
        <v>0</v>
      </c>
      <c r="BZ195" s="269">
        <v>0</v>
      </c>
      <c r="CA195" s="269">
        <v>0</v>
      </c>
      <c r="CB195" s="269">
        <v>90800</v>
      </c>
      <c r="CC195" s="270">
        <f t="shared" si="40"/>
        <v>1866839.1099999996</v>
      </c>
      <c r="CD195" s="148"/>
      <c r="CE195" s="148"/>
      <c r="CF195" s="148"/>
      <c r="CG195" s="148"/>
      <c r="CH195" s="148"/>
      <c r="CI195" s="148"/>
    </row>
    <row r="196" spans="1:87" s="149" customFormat="1">
      <c r="A196" s="201" t="s">
        <v>1806</v>
      </c>
      <c r="B196" s="264" t="s">
        <v>39</v>
      </c>
      <c r="C196" s="265" t="s">
        <v>40</v>
      </c>
      <c r="D196" s="266">
        <v>52010</v>
      </c>
      <c r="E196" s="150" t="s">
        <v>759</v>
      </c>
      <c r="F196" s="267" t="s">
        <v>772</v>
      </c>
      <c r="G196" s="268" t="s">
        <v>773</v>
      </c>
      <c r="H196" s="269">
        <v>0</v>
      </c>
      <c r="I196" s="269">
        <v>0</v>
      </c>
      <c r="J196" s="269">
        <v>0</v>
      </c>
      <c r="K196" s="269">
        <v>0</v>
      </c>
      <c r="L196" s="269">
        <v>0</v>
      </c>
      <c r="M196" s="269">
        <v>0</v>
      </c>
      <c r="N196" s="269">
        <v>0</v>
      </c>
      <c r="O196" s="269">
        <v>63300</v>
      </c>
      <c r="P196" s="269">
        <v>0</v>
      </c>
      <c r="Q196" s="269">
        <v>0</v>
      </c>
      <c r="R196" s="269">
        <v>0</v>
      </c>
      <c r="S196" s="269">
        <v>0</v>
      </c>
      <c r="T196" s="269">
        <v>0</v>
      </c>
      <c r="U196" s="269">
        <v>0</v>
      </c>
      <c r="V196" s="269">
        <v>0</v>
      </c>
      <c r="W196" s="269">
        <v>0</v>
      </c>
      <c r="X196" s="269">
        <v>0</v>
      </c>
      <c r="Y196" s="269">
        <v>0</v>
      </c>
      <c r="Z196" s="269">
        <v>41743.440000000002</v>
      </c>
      <c r="AA196" s="269">
        <v>0</v>
      </c>
      <c r="AB196" s="269">
        <v>0</v>
      </c>
      <c r="AC196" s="269">
        <v>0</v>
      </c>
      <c r="AD196" s="269">
        <v>0</v>
      </c>
      <c r="AE196" s="269">
        <v>0</v>
      </c>
      <c r="AF196" s="269">
        <v>0</v>
      </c>
      <c r="AG196" s="269">
        <v>0</v>
      </c>
      <c r="AH196" s="269">
        <v>0</v>
      </c>
      <c r="AI196" s="269">
        <v>0</v>
      </c>
      <c r="AJ196" s="269">
        <v>0</v>
      </c>
      <c r="AK196" s="269">
        <v>0</v>
      </c>
      <c r="AL196" s="269">
        <v>0</v>
      </c>
      <c r="AM196" s="269">
        <v>0</v>
      </c>
      <c r="AN196" s="269">
        <v>0</v>
      </c>
      <c r="AO196" s="269">
        <v>0</v>
      </c>
      <c r="AP196" s="269">
        <v>0</v>
      </c>
      <c r="AQ196" s="269">
        <v>0</v>
      </c>
      <c r="AR196" s="269">
        <v>0</v>
      </c>
      <c r="AS196" s="269">
        <v>0</v>
      </c>
      <c r="AT196" s="269">
        <v>0</v>
      </c>
      <c r="AU196" s="269">
        <v>18476.04</v>
      </c>
      <c r="AV196" s="269">
        <v>0</v>
      </c>
      <c r="AW196" s="269">
        <v>0</v>
      </c>
      <c r="AX196" s="269">
        <v>0</v>
      </c>
      <c r="AY196" s="269">
        <v>0</v>
      </c>
      <c r="AZ196" s="269">
        <v>0</v>
      </c>
      <c r="BA196" s="269">
        <v>0</v>
      </c>
      <c r="BB196" s="269">
        <v>0</v>
      </c>
      <c r="BC196" s="269">
        <v>0</v>
      </c>
      <c r="BD196" s="269">
        <v>0</v>
      </c>
      <c r="BE196" s="269">
        <v>0</v>
      </c>
      <c r="BF196" s="269">
        <v>0</v>
      </c>
      <c r="BG196" s="269">
        <v>0</v>
      </c>
      <c r="BH196" s="269">
        <v>0</v>
      </c>
      <c r="BI196" s="269">
        <v>0</v>
      </c>
      <c r="BJ196" s="269">
        <v>0</v>
      </c>
      <c r="BK196" s="269">
        <v>0</v>
      </c>
      <c r="BL196" s="269">
        <v>0</v>
      </c>
      <c r="BM196" s="269">
        <v>0</v>
      </c>
      <c r="BN196" s="269">
        <v>0</v>
      </c>
      <c r="BO196" s="269">
        <v>0</v>
      </c>
      <c r="BP196" s="269">
        <v>0</v>
      </c>
      <c r="BQ196" s="269">
        <v>0</v>
      </c>
      <c r="BR196" s="269">
        <v>0</v>
      </c>
      <c r="BS196" s="269">
        <v>0</v>
      </c>
      <c r="BT196" s="269">
        <v>0</v>
      </c>
      <c r="BU196" s="269">
        <v>0</v>
      </c>
      <c r="BV196" s="269">
        <v>0</v>
      </c>
      <c r="BW196" s="269">
        <v>0</v>
      </c>
      <c r="BX196" s="269">
        <v>0</v>
      </c>
      <c r="BY196" s="269">
        <v>0</v>
      </c>
      <c r="BZ196" s="269">
        <v>0</v>
      </c>
      <c r="CA196" s="269">
        <v>0</v>
      </c>
      <c r="CB196" s="269">
        <v>0</v>
      </c>
      <c r="CC196" s="270">
        <f t="shared" si="40"/>
        <v>123519.48000000001</v>
      </c>
      <c r="CD196" s="148"/>
      <c r="CE196" s="148"/>
      <c r="CF196" s="148"/>
      <c r="CG196" s="148"/>
      <c r="CH196" s="148"/>
      <c r="CI196" s="148"/>
    </row>
    <row r="197" spans="1:87" s="149" customFormat="1">
      <c r="A197" s="201" t="s">
        <v>1806</v>
      </c>
      <c r="B197" s="264" t="s">
        <v>39</v>
      </c>
      <c r="C197" s="265" t="s">
        <v>40</v>
      </c>
      <c r="D197" s="266">
        <v>52010</v>
      </c>
      <c r="E197" s="150" t="s">
        <v>759</v>
      </c>
      <c r="F197" s="267" t="s">
        <v>774</v>
      </c>
      <c r="G197" s="268" t="s">
        <v>775</v>
      </c>
      <c r="H197" s="269">
        <v>27534</v>
      </c>
      <c r="I197" s="269">
        <v>0</v>
      </c>
      <c r="J197" s="269">
        <v>0</v>
      </c>
      <c r="K197" s="269">
        <v>0</v>
      </c>
      <c r="L197" s="269">
        <v>0</v>
      </c>
      <c r="M197" s="269">
        <v>0</v>
      </c>
      <c r="N197" s="269">
        <v>0</v>
      </c>
      <c r="O197" s="269">
        <v>0</v>
      </c>
      <c r="P197" s="269">
        <v>0</v>
      </c>
      <c r="Q197" s="269">
        <v>0</v>
      </c>
      <c r="R197" s="269">
        <v>0</v>
      </c>
      <c r="S197" s="269">
        <v>0</v>
      </c>
      <c r="T197" s="269">
        <v>0</v>
      </c>
      <c r="U197" s="269">
        <v>0</v>
      </c>
      <c r="V197" s="269">
        <v>0</v>
      </c>
      <c r="W197" s="269">
        <v>0</v>
      </c>
      <c r="X197" s="269">
        <v>0</v>
      </c>
      <c r="Y197" s="269">
        <v>0</v>
      </c>
      <c r="Z197" s="269">
        <v>0</v>
      </c>
      <c r="AA197" s="269">
        <v>0</v>
      </c>
      <c r="AB197" s="269">
        <v>0</v>
      </c>
      <c r="AC197" s="269">
        <v>0</v>
      </c>
      <c r="AD197" s="269">
        <v>0</v>
      </c>
      <c r="AE197" s="269">
        <v>0</v>
      </c>
      <c r="AF197" s="269">
        <v>0</v>
      </c>
      <c r="AG197" s="269">
        <v>0</v>
      </c>
      <c r="AH197" s="269">
        <v>0</v>
      </c>
      <c r="AI197" s="269">
        <v>0</v>
      </c>
      <c r="AJ197" s="269">
        <v>0</v>
      </c>
      <c r="AK197" s="269">
        <v>0</v>
      </c>
      <c r="AL197" s="269">
        <v>0</v>
      </c>
      <c r="AM197" s="269">
        <v>0</v>
      </c>
      <c r="AN197" s="269">
        <v>0</v>
      </c>
      <c r="AO197" s="269">
        <v>0</v>
      </c>
      <c r="AP197" s="269">
        <v>0</v>
      </c>
      <c r="AQ197" s="269">
        <v>0</v>
      </c>
      <c r="AR197" s="269">
        <v>0</v>
      </c>
      <c r="AS197" s="269">
        <v>0</v>
      </c>
      <c r="AT197" s="269">
        <v>0</v>
      </c>
      <c r="AU197" s="269">
        <v>0</v>
      </c>
      <c r="AV197" s="269">
        <v>0</v>
      </c>
      <c r="AW197" s="269">
        <v>0</v>
      </c>
      <c r="AX197" s="269">
        <v>0</v>
      </c>
      <c r="AY197" s="269">
        <v>0</v>
      </c>
      <c r="AZ197" s="269">
        <v>0</v>
      </c>
      <c r="BA197" s="269">
        <v>0</v>
      </c>
      <c r="BB197" s="269">
        <v>0</v>
      </c>
      <c r="BC197" s="269">
        <v>0</v>
      </c>
      <c r="BD197" s="269">
        <v>0</v>
      </c>
      <c r="BE197" s="269">
        <v>0</v>
      </c>
      <c r="BF197" s="269">
        <v>0</v>
      </c>
      <c r="BG197" s="269">
        <v>0</v>
      </c>
      <c r="BH197" s="269">
        <v>0</v>
      </c>
      <c r="BI197" s="269">
        <v>0</v>
      </c>
      <c r="BJ197" s="269">
        <v>0</v>
      </c>
      <c r="BK197" s="269">
        <v>0</v>
      </c>
      <c r="BL197" s="269">
        <v>0</v>
      </c>
      <c r="BM197" s="269">
        <v>0</v>
      </c>
      <c r="BN197" s="269">
        <v>19516.8</v>
      </c>
      <c r="BO197" s="269">
        <v>0</v>
      </c>
      <c r="BP197" s="269">
        <v>0</v>
      </c>
      <c r="BQ197" s="269">
        <v>0</v>
      </c>
      <c r="BR197" s="269">
        <v>0</v>
      </c>
      <c r="BS197" s="269">
        <v>0</v>
      </c>
      <c r="BT197" s="269">
        <v>0</v>
      </c>
      <c r="BU197" s="269">
        <v>0</v>
      </c>
      <c r="BV197" s="269">
        <v>0</v>
      </c>
      <c r="BW197" s="269">
        <v>0</v>
      </c>
      <c r="BX197" s="269">
        <v>0</v>
      </c>
      <c r="BY197" s="269">
        <v>0</v>
      </c>
      <c r="BZ197" s="269">
        <v>0</v>
      </c>
      <c r="CA197" s="269">
        <v>0</v>
      </c>
      <c r="CB197" s="269">
        <v>0</v>
      </c>
      <c r="CC197" s="270">
        <f t="shared" si="40"/>
        <v>47050.8</v>
      </c>
      <c r="CD197" s="148"/>
      <c r="CE197" s="148"/>
      <c r="CF197" s="148"/>
      <c r="CG197" s="148"/>
      <c r="CH197" s="148"/>
      <c r="CI197" s="148"/>
    </row>
    <row r="198" spans="1:87" s="149" customFormat="1">
      <c r="A198" s="201" t="s">
        <v>1806</v>
      </c>
      <c r="B198" s="264" t="s">
        <v>39</v>
      </c>
      <c r="C198" s="265" t="s">
        <v>40</v>
      </c>
      <c r="D198" s="266">
        <v>52010</v>
      </c>
      <c r="E198" s="150" t="s">
        <v>759</v>
      </c>
      <c r="F198" s="267" t="s">
        <v>776</v>
      </c>
      <c r="G198" s="268" t="s">
        <v>777</v>
      </c>
      <c r="H198" s="269">
        <v>0</v>
      </c>
      <c r="I198" s="269">
        <v>0</v>
      </c>
      <c r="J198" s="269">
        <v>0</v>
      </c>
      <c r="K198" s="269">
        <v>0</v>
      </c>
      <c r="L198" s="269">
        <v>0</v>
      </c>
      <c r="M198" s="269">
        <v>0</v>
      </c>
      <c r="N198" s="269">
        <v>0</v>
      </c>
      <c r="O198" s="269">
        <v>0</v>
      </c>
      <c r="P198" s="269">
        <v>0</v>
      </c>
      <c r="Q198" s="269">
        <v>0</v>
      </c>
      <c r="R198" s="269">
        <v>0</v>
      </c>
      <c r="S198" s="269">
        <v>0</v>
      </c>
      <c r="T198" s="269">
        <v>0</v>
      </c>
      <c r="U198" s="269">
        <v>0</v>
      </c>
      <c r="V198" s="269">
        <v>0</v>
      </c>
      <c r="W198" s="269">
        <v>0</v>
      </c>
      <c r="X198" s="269">
        <v>0</v>
      </c>
      <c r="Y198" s="269">
        <v>0</v>
      </c>
      <c r="Z198" s="269">
        <v>0</v>
      </c>
      <c r="AA198" s="269">
        <v>0</v>
      </c>
      <c r="AB198" s="269">
        <v>0</v>
      </c>
      <c r="AC198" s="269">
        <v>0</v>
      </c>
      <c r="AD198" s="269">
        <v>0</v>
      </c>
      <c r="AE198" s="269">
        <v>0</v>
      </c>
      <c r="AF198" s="269">
        <v>0</v>
      </c>
      <c r="AG198" s="269">
        <v>0</v>
      </c>
      <c r="AH198" s="269">
        <v>0</v>
      </c>
      <c r="AI198" s="269">
        <v>0</v>
      </c>
      <c r="AJ198" s="269">
        <v>0</v>
      </c>
      <c r="AK198" s="269">
        <v>0</v>
      </c>
      <c r="AL198" s="269">
        <v>0</v>
      </c>
      <c r="AM198" s="269">
        <v>0</v>
      </c>
      <c r="AN198" s="269">
        <v>0</v>
      </c>
      <c r="AO198" s="269">
        <v>0</v>
      </c>
      <c r="AP198" s="269">
        <v>0</v>
      </c>
      <c r="AQ198" s="269">
        <v>0</v>
      </c>
      <c r="AR198" s="269">
        <v>0</v>
      </c>
      <c r="AS198" s="269">
        <v>0</v>
      </c>
      <c r="AT198" s="269">
        <v>0</v>
      </c>
      <c r="AU198" s="269">
        <v>0</v>
      </c>
      <c r="AV198" s="269">
        <v>0</v>
      </c>
      <c r="AW198" s="269">
        <v>0</v>
      </c>
      <c r="AX198" s="269">
        <v>0</v>
      </c>
      <c r="AY198" s="269">
        <v>0</v>
      </c>
      <c r="AZ198" s="269">
        <v>0</v>
      </c>
      <c r="BA198" s="269">
        <v>0</v>
      </c>
      <c r="BB198" s="269">
        <v>0</v>
      </c>
      <c r="BC198" s="269">
        <v>0</v>
      </c>
      <c r="BD198" s="269">
        <v>0</v>
      </c>
      <c r="BE198" s="269">
        <v>0</v>
      </c>
      <c r="BF198" s="269">
        <v>0</v>
      </c>
      <c r="BG198" s="269">
        <v>0</v>
      </c>
      <c r="BH198" s="269">
        <v>0</v>
      </c>
      <c r="BI198" s="269">
        <v>0</v>
      </c>
      <c r="BJ198" s="269">
        <v>0</v>
      </c>
      <c r="BK198" s="269">
        <v>0</v>
      </c>
      <c r="BL198" s="269">
        <v>0</v>
      </c>
      <c r="BM198" s="269">
        <v>0</v>
      </c>
      <c r="BN198" s="269">
        <v>0</v>
      </c>
      <c r="BO198" s="269">
        <v>0</v>
      </c>
      <c r="BP198" s="269">
        <v>0</v>
      </c>
      <c r="BQ198" s="269">
        <v>0</v>
      </c>
      <c r="BR198" s="269">
        <v>0</v>
      </c>
      <c r="BS198" s="269">
        <v>0</v>
      </c>
      <c r="BT198" s="269">
        <v>0</v>
      </c>
      <c r="BU198" s="269">
        <v>0</v>
      </c>
      <c r="BV198" s="269">
        <v>0</v>
      </c>
      <c r="BW198" s="269">
        <v>0</v>
      </c>
      <c r="BX198" s="269">
        <v>0</v>
      </c>
      <c r="BY198" s="269">
        <v>0</v>
      </c>
      <c r="BZ198" s="269">
        <v>0</v>
      </c>
      <c r="CA198" s="269">
        <v>0</v>
      </c>
      <c r="CB198" s="269">
        <v>0</v>
      </c>
      <c r="CC198" s="270">
        <f t="shared" si="40"/>
        <v>0</v>
      </c>
      <c r="CD198" s="148"/>
      <c r="CE198" s="148"/>
      <c r="CF198" s="148"/>
      <c r="CG198" s="148"/>
      <c r="CH198" s="148"/>
      <c r="CI198" s="148"/>
    </row>
    <row r="199" spans="1:87" s="149" customFormat="1">
      <c r="A199" s="201" t="s">
        <v>1806</v>
      </c>
      <c r="B199" s="264" t="s">
        <v>39</v>
      </c>
      <c r="C199" s="265" t="s">
        <v>40</v>
      </c>
      <c r="D199" s="266">
        <v>52010</v>
      </c>
      <c r="E199" s="150" t="s">
        <v>759</v>
      </c>
      <c r="F199" s="267" t="s">
        <v>778</v>
      </c>
      <c r="G199" s="268" t="s">
        <v>779</v>
      </c>
      <c r="H199" s="269">
        <v>7641690</v>
      </c>
      <c r="I199" s="269">
        <v>1975490</v>
      </c>
      <c r="J199" s="269">
        <v>1323810</v>
      </c>
      <c r="K199" s="269">
        <v>1142874</v>
      </c>
      <c r="L199" s="269">
        <v>685620</v>
      </c>
      <c r="M199" s="269">
        <v>0</v>
      </c>
      <c r="N199" s="269">
        <v>13139447.1</v>
      </c>
      <c r="O199" s="269">
        <v>1245030</v>
      </c>
      <c r="P199" s="269">
        <v>1734880</v>
      </c>
      <c r="Q199" s="269">
        <v>3051810</v>
      </c>
      <c r="R199" s="269">
        <v>889360</v>
      </c>
      <c r="S199" s="269">
        <v>1453500</v>
      </c>
      <c r="T199" s="269">
        <v>1659510</v>
      </c>
      <c r="U199" s="269">
        <v>1676010</v>
      </c>
      <c r="V199" s="269">
        <v>720840</v>
      </c>
      <c r="W199" s="269">
        <v>772500</v>
      </c>
      <c r="X199" s="269">
        <v>1736430</v>
      </c>
      <c r="Y199" s="269">
        <v>0</v>
      </c>
      <c r="Z199" s="269">
        <v>10384280</v>
      </c>
      <c r="AA199" s="269">
        <v>193000</v>
      </c>
      <c r="AB199" s="269">
        <v>1796000</v>
      </c>
      <c r="AC199" s="269">
        <v>2672190</v>
      </c>
      <c r="AD199" s="269">
        <v>434040</v>
      </c>
      <c r="AE199" s="269">
        <v>1574460</v>
      </c>
      <c r="AF199" s="269">
        <v>650970</v>
      </c>
      <c r="AG199" s="269">
        <v>0</v>
      </c>
      <c r="AH199" s="269">
        <v>0</v>
      </c>
      <c r="AI199" s="269">
        <v>16627360</v>
      </c>
      <c r="AJ199" s="269">
        <v>2164200</v>
      </c>
      <c r="AK199" s="269">
        <v>2226240</v>
      </c>
      <c r="AL199" s="269">
        <v>373860</v>
      </c>
      <c r="AM199" s="269">
        <v>378180</v>
      </c>
      <c r="AN199" s="269">
        <v>2167770</v>
      </c>
      <c r="AO199" s="269">
        <v>0</v>
      </c>
      <c r="AP199" s="269">
        <v>216720</v>
      </c>
      <c r="AQ199" s="269">
        <v>1139580</v>
      </c>
      <c r="AR199" s="269">
        <v>355230</v>
      </c>
      <c r="AS199" s="269">
        <v>591480</v>
      </c>
      <c r="AT199" s="269">
        <v>870530</v>
      </c>
      <c r="AU199" s="269">
        <v>7273968</v>
      </c>
      <c r="AV199" s="269">
        <v>0</v>
      </c>
      <c r="AW199" s="269">
        <v>827400</v>
      </c>
      <c r="AX199" s="269">
        <v>1597740</v>
      </c>
      <c r="AY199" s="269">
        <v>365610</v>
      </c>
      <c r="AZ199" s="269">
        <v>205320</v>
      </c>
      <c r="BA199" s="269">
        <v>641880</v>
      </c>
      <c r="BB199" s="269">
        <v>16830062.579999998</v>
      </c>
      <c r="BC199" s="269">
        <v>1003410</v>
      </c>
      <c r="BD199" s="269">
        <v>1040649.6</v>
      </c>
      <c r="BE199" s="269">
        <v>1427600</v>
      </c>
      <c r="BF199" s="269">
        <v>1026540</v>
      </c>
      <c r="BG199" s="269">
        <v>964440</v>
      </c>
      <c r="BH199" s="269">
        <v>1779000</v>
      </c>
      <c r="BI199" s="269">
        <v>2608920</v>
      </c>
      <c r="BJ199" s="269">
        <v>1721070</v>
      </c>
      <c r="BK199" s="269">
        <v>927400</v>
      </c>
      <c r="BL199" s="269">
        <v>0</v>
      </c>
      <c r="BM199" s="269">
        <v>11314260</v>
      </c>
      <c r="BN199" s="269">
        <v>1675470</v>
      </c>
      <c r="BO199" s="269">
        <v>1362588.39</v>
      </c>
      <c r="BP199" s="269">
        <v>941580</v>
      </c>
      <c r="BQ199" s="269">
        <v>956610</v>
      </c>
      <c r="BR199" s="269">
        <v>1775070</v>
      </c>
      <c r="BS199" s="269">
        <v>0</v>
      </c>
      <c r="BT199" s="269">
        <v>2792280</v>
      </c>
      <c r="BU199" s="269">
        <v>594360</v>
      </c>
      <c r="BV199" s="269">
        <v>972990</v>
      </c>
      <c r="BW199" s="269">
        <v>966076.52</v>
      </c>
      <c r="BX199" s="269">
        <v>1291500</v>
      </c>
      <c r="BY199" s="269">
        <v>1574460</v>
      </c>
      <c r="BZ199" s="269">
        <v>697340</v>
      </c>
      <c r="CA199" s="269">
        <v>0</v>
      </c>
      <c r="CB199" s="269">
        <v>0</v>
      </c>
      <c r="CC199" s="270">
        <f t="shared" si="40"/>
        <v>152820486.18999997</v>
      </c>
      <c r="CD199" s="148"/>
      <c r="CE199" s="148"/>
      <c r="CF199" s="148"/>
      <c r="CG199" s="148"/>
      <c r="CH199" s="148"/>
      <c r="CI199" s="148"/>
    </row>
    <row r="200" spans="1:87" s="149" customFormat="1">
      <c r="A200" s="201" t="s">
        <v>1806</v>
      </c>
      <c r="B200" s="264" t="s">
        <v>39</v>
      </c>
      <c r="C200" s="265" t="s">
        <v>40</v>
      </c>
      <c r="D200" s="266">
        <v>52010</v>
      </c>
      <c r="E200" s="150" t="s">
        <v>759</v>
      </c>
      <c r="F200" s="267" t="s">
        <v>780</v>
      </c>
      <c r="G200" s="268" t="s">
        <v>781</v>
      </c>
      <c r="H200" s="269">
        <v>9108360</v>
      </c>
      <c r="I200" s="269">
        <v>1314670</v>
      </c>
      <c r="J200" s="269">
        <v>974610</v>
      </c>
      <c r="K200" s="269">
        <v>422160</v>
      </c>
      <c r="L200" s="269">
        <v>710620</v>
      </c>
      <c r="M200" s="269">
        <v>0</v>
      </c>
      <c r="N200" s="269">
        <v>13231800</v>
      </c>
      <c r="O200" s="269">
        <v>1914570</v>
      </c>
      <c r="P200" s="269">
        <v>188570</v>
      </c>
      <c r="Q200" s="269">
        <v>1175130</v>
      </c>
      <c r="R200" s="269">
        <v>1608589.68</v>
      </c>
      <c r="S200" s="269">
        <v>1367010</v>
      </c>
      <c r="T200" s="269">
        <v>1796990</v>
      </c>
      <c r="U200" s="269">
        <v>1411860</v>
      </c>
      <c r="V200" s="269">
        <v>0</v>
      </c>
      <c r="W200" s="269">
        <v>1749420</v>
      </c>
      <c r="X200" s="269">
        <v>405720</v>
      </c>
      <c r="Y200" s="269">
        <v>0</v>
      </c>
      <c r="Z200" s="269">
        <v>5779590</v>
      </c>
      <c r="AA200" s="269">
        <v>178220</v>
      </c>
      <c r="AB200" s="269">
        <v>1410730</v>
      </c>
      <c r="AC200" s="269">
        <v>2505650</v>
      </c>
      <c r="AD200" s="269">
        <v>810270</v>
      </c>
      <c r="AE200" s="269">
        <v>546300</v>
      </c>
      <c r="AF200" s="269">
        <v>418920</v>
      </c>
      <c r="AG200" s="269">
        <v>0</v>
      </c>
      <c r="AH200" s="269">
        <v>0</v>
      </c>
      <c r="AI200" s="269">
        <v>11248930</v>
      </c>
      <c r="AJ200" s="269">
        <v>0</v>
      </c>
      <c r="AK200" s="269">
        <v>0</v>
      </c>
      <c r="AL200" s="269">
        <v>1280340</v>
      </c>
      <c r="AM200" s="269">
        <v>0</v>
      </c>
      <c r="AN200" s="269">
        <v>729870</v>
      </c>
      <c r="AO200" s="269">
        <v>231030</v>
      </c>
      <c r="AP200" s="269">
        <v>1071720</v>
      </c>
      <c r="AQ200" s="269">
        <v>594810</v>
      </c>
      <c r="AR200" s="269">
        <v>1025460</v>
      </c>
      <c r="AS200" s="269">
        <v>609210</v>
      </c>
      <c r="AT200" s="269">
        <v>650830</v>
      </c>
      <c r="AU200" s="269">
        <v>9593280</v>
      </c>
      <c r="AV200" s="269">
        <v>1249260</v>
      </c>
      <c r="AW200" s="269">
        <v>613460</v>
      </c>
      <c r="AX200" s="269">
        <v>413550</v>
      </c>
      <c r="AY200" s="269">
        <v>794160</v>
      </c>
      <c r="AZ200" s="269">
        <v>170040</v>
      </c>
      <c r="BA200" s="269">
        <v>184200</v>
      </c>
      <c r="BB200" s="269">
        <v>0</v>
      </c>
      <c r="BC200" s="269">
        <v>0</v>
      </c>
      <c r="BD200" s="269">
        <v>192805.8</v>
      </c>
      <c r="BE200" s="269">
        <v>0</v>
      </c>
      <c r="BF200" s="269">
        <v>762930</v>
      </c>
      <c r="BG200" s="269">
        <v>0</v>
      </c>
      <c r="BH200" s="269">
        <v>1011450</v>
      </c>
      <c r="BI200" s="269">
        <v>0</v>
      </c>
      <c r="BJ200" s="269">
        <v>819630</v>
      </c>
      <c r="BK200" s="269">
        <v>665050</v>
      </c>
      <c r="BL200" s="269">
        <v>0</v>
      </c>
      <c r="BM200" s="269">
        <v>8132130</v>
      </c>
      <c r="BN200" s="269">
        <v>815014.51</v>
      </c>
      <c r="BO200" s="269">
        <v>482880</v>
      </c>
      <c r="BP200" s="269">
        <v>623610</v>
      </c>
      <c r="BQ200" s="269">
        <v>0</v>
      </c>
      <c r="BR200" s="269">
        <v>654930</v>
      </c>
      <c r="BS200" s="269">
        <v>1393020</v>
      </c>
      <c r="BT200" s="269">
        <v>1643820</v>
      </c>
      <c r="BU200" s="269">
        <v>1440180</v>
      </c>
      <c r="BV200" s="269">
        <v>1067310</v>
      </c>
      <c r="BW200" s="269">
        <v>594630</v>
      </c>
      <c r="BX200" s="269">
        <v>979830</v>
      </c>
      <c r="BY200" s="269">
        <v>414270</v>
      </c>
      <c r="BZ200" s="269">
        <v>368170</v>
      </c>
      <c r="CA200" s="269">
        <v>0</v>
      </c>
      <c r="CB200" s="269">
        <v>0</v>
      </c>
      <c r="CC200" s="270">
        <f t="shared" si="40"/>
        <v>101551569.99000001</v>
      </c>
      <c r="CD200" s="148"/>
      <c r="CE200" s="148"/>
      <c r="CF200" s="148"/>
      <c r="CG200" s="148"/>
      <c r="CH200" s="148"/>
      <c r="CI200" s="148"/>
    </row>
    <row r="201" spans="1:87" s="149" customFormat="1">
      <c r="A201" s="201" t="s">
        <v>1806</v>
      </c>
      <c r="B201" s="264" t="s">
        <v>39</v>
      </c>
      <c r="C201" s="265" t="s">
        <v>40</v>
      </c>
      <c r="D201" s="266">
        <v>52010</v>
      </c>
      <c r="E201" s="150" t="s">
        <v>759</v>
      </c>
      <c r="F201" s="267" t="s">
        <v>782</v>
      </c>
      <c r="G201" s="268" t="s">
        <v>783</v>
      </c>
      <c r="H201" s="269">
        <v>2558742</v>
      </c>
      <c r="I201" s="269">
        <v>0</v>
      </c>
      <c r="J201" s="269">
        <v>280260</v>
      </c>
      <c r="K201" s="269">
        <v>0</v>
      </c>
      <c r="L201" s="269">
        <v>0</v>
      </c>
      <c r="M201" s="269">
        <v>0</v>
      </c>
      <c r="N201" s="269">
        <v>5654850.3899999997</v>
      </c>
      <c r="O201" s="269">
        <v>694890</v>
      </c>
      <c r="P201" s="269">
        <v>0</v>
      </c>
      <c r="Q201" s="269">
        <v>1022280</v>
      </c>
      <c r="R201" s="269">
        <v>453740</v>
      </c>
      <c r="S201" s="269">
        <v>182430</v>
      </c>
      <c r="T201" s="269">
        <v>130860</v>
      </c>
      <c r="U201" s="269">
        <v>363208.06</v>
      </c>
      <c r="V201" s="269">
        <v>0</v>
      </c>
      <c r="W201" s="269">
        <v>0</v>
      </c>
      <c r="X201" s="269">
        <v>183060</v>
      </c>
      <c r="Y201" s="269">
        <v>0</v>
      </c>
      <c r="Z201" s="269">
        <v>3018124.81</v>
      </c>
      <c r="AA201" s="269">
        <v>1857250</v>
      </c>
      <c r="AB201" s="269">
        <v>0</v>
      </c>
      <c r="AC201" s="269">
        <v>736490</v>
      </c>
      <c r="AD201" s="269">
        <v>215210</v>
      </c>
      <c r="AE201" s="269">
        <v>0</v>
      </c>
      <c r="AF201" s="269">
        <v>48730</v>
      </c>
      <c r="AG201" s="269">
        <v>727501</v>
      </c>
      <c r="AH201" s="269">
        <v>0</v>
      </c>
      <c r="AI201" s="269">
        <v>5630238.4699999997</v>
      </c>
      <c r="AJ201" s="269">
        <v>0</v>
      </c>
      <c r="AK201" s="269">
        <v>162000</v>
      </c>
      <c r="AL201" s="269">
        <v>0</v>
      </c>
      <c r="AM201" s="269">
        <v>0</v>
      </c>
      <c r="AN201" s="269">
        <v>0</v>
      </c>
      <c r="AO201" s="269">
        <v>0</v>
      </c>
      <c r="AP201" s="269">
        <v>0</v>
      </c>
      <c r="AQ201" s="269">
        <v>0</v>
      </c>
      <c r="AR201" s="269">
        <v>0</v>
      </c>
      <c r="AS201" s="269">
        <v>0</v>
      </c>
      <c r="AT201" s="269">
        <v>0</v>
      </c>
      <c r="AU201" s="269">
        <v>3921630</v>
      </c>
      <c r="AV201" s="269">
        <v>0</v>
      </c>
      <c r="AW201" s="269">
        <v>0</v>
      </c>
      <c r="AX201" s="269">
        <v>181710</v>
      </c>
      <c r="AY201" s="269">
        <v>229320</v>
      </c>
      <c r="AZ201" s="269">
        <v>0</v>
      </c>
      <c r="BA201" s="269">
        <v>0</v>
      </c>
      <c r="BB201" s="269">
        <v>9347260.3399999999</v>
      </c>
      <c r="BC201" s="269">
        <v>0</v>
      </c>
      <c r="BD201" s="269">
        <v>166590</v>
      </c>
      <c r="BE201" s="269">
        <v>0</v>
      </c>
      <c r="BF201" s="269">
        <v>162000</v>
      </c>
      <c r="BG201" s="269">
        <v>0</v>
      </c>
      <c r="BH201" s="269">
        <v>169110</v>
      </c>
      <c r="BI201" s="269">
        <v>0</v>
      </c>
      <c r="BJ201" s="269">
        <v>0</v>
      </c>
      <c r="BK201" s="269">
        <v>0</v>
      </c>
      <c r="BL201" s="269">
        <v>0</v>
      </c>
      <c r="BM201" s="269">
        <v>3264532.67</v>
      </c>
      <c r="BN201" s="269">
        <v>616340</v>
      </c>
      <c r="BO201" s="269">
        <v>184900</v>
      </c>
      <c r="BP201" s="269">
        <v>0</v>
      </c>
      <c r="BQ201" s="269">
        <v>0</v>
      </c>
      <c r="BR201" s="269">
        <v>417690</v>
      </c>
      <c r="BS201" s="269">
        <v>0</v>
      </c>
      <c r="BT201" s="269">
        <v>903708</v>
      </c>
      <c r="BU201" s="269">
        <v>198720</v>
      </c>
      <c r="BV201" s="269">
        <v>0</v>
      </c>
      <c r="BW201" s="269">
        <v>0</v>
      </c>
      <c r="BX201" s="269">
        <v>0</v>
      </c>
      <c r="BY201" s="269">
        <v>0</v>
      </c>
      <c r="BZ201" s="269">
        <v>0</v>
      </c>
      <c r="CA201" s="269">
        <v>0</v>
      </c>
      <c r="CB201" s="269">
        <v>0</v>
      </c>
      <c r="CC201" s="270">
        <f t="shared" si="40"/>
        <v>43683375.740000002</v>
      </c>
      <c r="CD201" s="148"/>
      <c r="CE201" s="148"/>
      <c r="CF201" s="148"/>
      <c r="CG201" s="148"/>
      <c r="CH201" s="148"/>
      <c r="CI201" s="148"/>
    </row>
    <row r="202" spans="1:87" s="149" customFormat="1">
      <c r="A202" s="201" t="s">
        <v>1806</v>
      </c>
      <c r="B202" s="264" t="s">
        <v>39</v>
      </c>
      <c r="C202" s="265" t="s">
        <v>40</v>
      </c>
      <c r="D202" s="266">
        <v>52010</v>
      </c>
      <c r="E202" s="150" t="s">
        <v>759</v>
      </c>
      <c r="F202" s="267" t="s">
        <v>784</v>
      </c>
      <c r="G202" s="268" t="s">
        <v>785</v>
      </c>
      <c r="H202" s="269">
        <v>5882373</v>
      </c>
      <c r="I202" s="269">
        <v>502346</v>
      </c>
      <c r="J202" s="269">
        <v>2112750</v>
      </c>
      <c r="K202" s="269">
        <v>537480</v>
      </c>
      <c r="L202" s="269">
        <v>357450</v>
      </c>
      <c r="M202" s="269">
        <v>181440</v>
      </c>
      <c r="N202" s="269">
        <v>6528593.8700000001</v>
      </c>
      <c r="O202" s="269">
        <v>0</v>
      </c>
      <c r="P202" s="269">
        <v>315820</v>
      </c>
      <c r="Q202" s="269">
        <v>1296295</v>
      </c>
      <c r="R202" s="269">
        <v>506766.58</v>
      </c>
      <c r="S202" s="269">
        <v>189360</v>
      </c>
      <c r="T202" s="269">
        <v>242550</v>
      </c>
      <c r="U202" s="269">
        <v>130500</v>
      </c>
      <c r="V202" s="269">
        <v>408060</v>
      </c>
      <c r="W202" s="269">
        <v>402360</v>
      </c>
      <c r="X202" s="269">
        <v>266310</v>
      </c>
      <c r="Y202" s="269">
        <v>200640</v>
      </c>
      <c r="Z202" s="269">
        <v>4750073.2699999996</v>
      </c>
      <c r="AA202" s="269">
        <v>1993548.52</v>
      </c>
      <c r="AB202" s="269">
        <v>361710</v>
      </c>
      <c r="AC202" s="269">
        <v>1620380</v>
      </c>
      <c r="AD202" s="269">
        <v>641900</v>
      </c>
      <c r="AE202" s="269">
        <v>0</v>
      </c>
      <c r="AF202" s="269">
        <v>190205.32</v>
      </c>
      <c r="AG202" s="269">
        <v>342349.32</v>
      </c>
      <c r="AH202" s="269">
        <v>435650</v>
      </c>
      <c r="AI202" s="269">
        <v>7761472.2599999998</v>
      </c>
      <c r="AJ202" s="269">
        <v>0</v>
      </c>
      <c r="AK202" s="269">
        <v>0</v>
      </c>
      <c r="AL202" s="269">
        <v>176130</v>
      </c>
      <c r="AM202" s="269">
        <v>218160</v>
      </c>
      <c r="AN202" s="269">
        <v>411930</v>
      </c>
      <c r="AO202" s="269">
        <v>226710</v>
      </c>
      <c r="AP202" s="269">
        <v>388080</v>
      </c>
      <c r="AQ202" s="269">
        <v>698490</v>
      </c>
      <c r="AR202" s="269">
        <v>615600</v>
      </c>
      <c r="AS202" s="269">
        <v>443550</v>
      </c>
      <c r="AT202" s="269">
        <v>457200</v>
      </c>
      <c r="AU202" s="269">
        <v>4369941.29</v>
      </c>
      <c r="AV202" s="269">
        <v>459990</v>
      </c>
      <c r="AW202" s="269">
        <v>596340</v>
      </c>
      <c r="AX202" s="269">
        <v>603990</v>
      </c>
      <c r="AY202" s="269">
        <v>442890</v>
      </c>
      <c r="AZ202" s="269">
        <v>438570</v>
      </c>
      <c r="BA202" s="269">
        <v>542052</v>
      </c>
      <c r="BB202" s="269">
        <v>0</v>
      </c>
      <c r="BC202" s="269">
        <v>773730</v>
      </c>
      <c r="BD202" s="269">
        <v>579510</v>
      </c>
      <c r="BE202" s="269">
        <v>591390</v>
      </c>
      <c r="BF202" s="269">
        <v>397080</v>
      </c>
      <c r="BG202" s="269">
        <v>62540</v>
      </c>
      <c r="BH202" s="269">
        <v>556056</v>
      </c>
      <c r="BI202" s="269">
        <v>463860</v>
      </c>
      <c r="BJ202" s="269">
        <v>396450</v>
      </c>
      <c r="BK202" s="269">
        <v>177570</v>
      </c>
      <c r="BL202" s="269">
        <v>203040</v>
      </c>
      <c r="BM202" s="269">
        <v>3713341.29</v>
      </c>
      <c r="BN202" s="269">
        <v>1620100.87</v>
      </c>
      <c r="BO202" s="269">
        <v>610972.57999999996</v>
      </c>
      <c r="BP202" s="269">
        <v>571640</v>
      </c>
      <c r="BQ202" s="269">
        <v>381090</v>
      </c>
      <c r="BR202" s="269">
        <v>547920</v>
      </c>
      <c r="BS202" s="269">
        <v>595710</v>
      </c>
      <c r="BT202" s="269">
        <v>3656849</v>
      </c>
      <c r="BU202" s="269">
        <v>570580</v>
      </c>
      <c r="BV202" s="269">
        <v>321419.34999999998</v>
      </c>
      <c r="BW202" s="269">
        <v>827693.33</v>
      </c>
      <c r="BX202" s="269">
        <v>627130</v>
      </c>
      <c r="BY202" s="269">
        <v>2795415.48</v>
      </c>
      <c r="BZ202" s="269">
        <v>784250</v>
      </c>
      <c r="CA202" s="269">
        <v>162000</v>
      </c>
      <c r="CB202" s="269">
        <v>324000</v>
      </c>
      <c r="CC202" s="270">
        <f t="shared" si="40"/>
        <v>71559344.329999998</v>
      </c>
      <c r="CD202" s="148"/>
      <c r="CE202" s="148"/>
      <c r="CF202" s="148"/>
      <c r="CG202" s="148"/>
      <c r="CH202" s="148"/>
      <c r="CI202" s="148"/>
    </row>
    <row r="203" spans="1:87" s="149" customFormat="1">
      <c r="A203" s="201" t="s">
        <v>1806</v>
      </c>
      <c r="B203" s="264" t="s">
        <v>39</v>
      </c>
      <c r="C203" s="265" t="s">
        <v>40</v>
      </c>
      <c r="D203" s="266">
        <v>52010</v>
      </c>
      <c r="E203" s="150" t="s">
        <v>759</v>
      </c>
      <c r="F203" s="267" t="s">
        <v>786</v>
      </c>
      <c r="G203" s="268" t="s">
        <v>787</v>
      </c>
      <c r="H203" s="269">
        <v>34852.74</v>
      </c>
      <c r="I203" s="269">
        <v>2805</v>
      </c>
      <c r="J203" s="269">
        <v>7860</v>
      </c>
      <c r="K203" s="269">
        <v>0</v>
      </c>
      <c r="L203" s="269">
        <v>3570</v>
      </c>
      <c r="M203" s="269">
        <v>7199.5</v>
      </c>
      <c r="N203" s="269">
        <v>31435.16</v>
      </c>
      <c r="O203" s="269">
        <v>0</v>
      </c>
      <c r="P203" s="269">
        <v>11200</v>
      </c>
      <c r="Q203" s="269">
        <v>3990</v>
      </c>
      <c r="R203" s="269">
        <v>0</v>
      </c>
      <c r="S203" s="269">
        <v>0</v>
      </c>
      <c r="T203" s="269">
        <v>0</v>
      </c>
      <c r="U203" s="269">
        <v>25110</v>
      </c>
      <c r="V203" s="269">
        <v>0</v>
      </c>
      <c r="W203" s="269">
        <v>380300</v>
      </c>
      <c r="X203" s="269">
        <v>0</v>
      </c>
      <c r="Y203" s="269">
        <v>0</v>
      </c>
      <c r="Z203" s="269">
        <v>1300</v>
      </c>
      <c r="AA203" s="269">
        <v>0</v>
      </c>
      <c r="AB203" s="269">
        <v>0</v>
      </c>
      <c r="AC203" s="269">
        <v>18222.759999999998</v>
      </c>
      <c r="AD203" s="269">
        <v>0</v>
      </c>
      <c r="AE203" s="269">
        <v>14110</v>
      </c>
      <c r="AF203" s="269">
        <v>0</v>
      </c>
      <c r="AG203" s="269">
        <v>0</v>
      </c>
      <c r="AH203" s="269">
        <v>2940</v>
      </c>
      <c r="AI203" s="269">
        <v>5700</v>
      </c>
      <c r="AJ203" s="269">
        <v>349206.67</v>
      </c>
      <c r="AK203" s="269">
        <v>0</v>
      </c>
      <c r="AL203" s="269">
        <v>1209.19</v>
      </c>
      <c r="AM203" s="269">
        <v>5730</v>
      </c>
      <c r="AN203" s="269">
        <v>0</v>
      </c>
      <c r="AO203" s="269">
        <v>52710</v>
      </c>
      <c r="AP203" s="269">
        <v>17731</v>
      </c>
      <c r="AQ203" s="269">
        <v>0</v>
      </c>
      <c r="AR203" s="269">
        <v>0</v>
      </c>
      <c r="AS203" s="269">
        <v>151200</v>
      </c>
      <c r="AT203" s="269">
        <v>3570</v>
      </c>
      <c r="AU203" s="269">
        <v>0</v>
      </c>
      <c r="AV203" s="269">
        <v>0</v>
      </c>
      <c r="AW203" s="269">
        <v>0</v>
      </c>
      <c r="AX203" s="269">
        <v>3210</v>
      </c>
      <c r="AY203" s="269">
        <v>0</v>
      </c>
      <c r="AZ203" s="269">
        <v>0</v>
      </c>
      <c r="BA203" s="269">
        <v>840</v>
      </c>
      <c r="BB203" s="269">
        <v>13155</v>
      </c>
      <c r="BC203" s="269">
        <v>3390</v>
      </c>
      <c r="BD203" s="269">
        <v>0</v>
      </c>
      <c r="BE203" s="269">
        <v>0</v>
      </c>
      <c r="BF203" s="269">
        <v>0</v>
      </c>
      <c r="BG203" s="269">
        <v>0</v>
      </c>
      <c r="BH203" s="269">
        <v>0</v>
      </c>
      <c r="BI203" s="269">
        <v>0</v>
      </c>
      <c r="BJ203" s="269">
        <v>0</v>
      </c>
      <c r="BK203" s="269">
        <v>0</v>
      </c>
      <c r="BL203" s="269">
        <v>0</v>
      </c>
      <c r="BM203" s="269">
        <v>6270</v>
      </c>
      <c r="BN203" s="269">
        <v>0</v>
      </c>
      <c r="BO203" s="269">
        <v>0</v>
      </c>
      <c r="BP203" s="269">
        <v>0</v>
      </c>
      <c r="BQ203" s="269">
        <v>0</v>
      </c>
      <c r="BR203" s="269">
        <v>0</v>
      </c>
      <c r="BS203" s="269">
        <v>0</v>
      </c>
      <c r="BT203" s="269">
        <v>0</v>
      </c>
      <c r="BU203" s="269">
        <v>0</v>
      </c>
      <c r="BV203" s="269">
        <v>129.03</v>
      </c>
      <c r="BW203" s="269">
        <v>232.33</v>
      </c>
      <c r="BX203" s="269">
        <v>0</v>
      </c>
      <c r="BY203" s="269">
        <v>0</v>
      </c>
      <c r="BZ203" s="269">
        <v>0</v>
      </c>
      <c r="CA203" s="269">
        <v>0</v>
      </c>
      <c r="CB203" s="269">
        <v>0</v>
      </c>
      <c r="CC203" s="270">
        <f t="shared" si="40"/>
        <v>1159178.3800000001</v>
      </c>
      <c r="CD203" s="148"/>
      <c r="CE203" s="148"/>
      <c r="CF203" s="148"/>
      <c r="CG203" s="148"/>
      <c r="CH203" s="148"/>
      <c r="CI203" s="148"/>
    </row>
    <row r="204" spans="1:87" s="149" customFormat="1">
      <c r="A204" s="201" t="s">
        <v>1806</v>
      </c>
      <c r="B204" s="264" t="s">
        <v>39</v>
      </c>
      <c r="C204" s="265" t="s">
        <v>40</v>
      </c>
      <c r="D204" s="266">
        <v>52010</v>
      </c>
      <c r="E204" s="150" t="s">
        <v>759</v>
      </c>
      <c r="F204" s="267" t="s">
        <v>788</v>
      </c>
      <c r="G204" s="268" t="s">
        <v>789</v>
      </c>
      <c r="H204" s="269">
        <v>0</v>
      </c>
      <c r="I204" s="269">
        <v>0</v>
      </c>
      <c r="J204" s="269">
        <v>660</v>
      </c>
      <c r="K204" s="269">
        <v>0</v>
      </c>
      <c r="L204" s="269">
        <v>0</v>
      </c>
      <c r="M204" s="269">
        <v>0</v>
      </c>
      <c r="N204" s="269">
        <v>0</v>
      </c>
      <c r="O204" s="269">
        <v>0</v>
      </c>
      <c r="P204" s="269">
        <v>0</v>
      </c>
      <c r="Q204" s="269">
        <v>735</v>
      </c>
      <c r="R204" s="269">
        <v>0</v>
      </c>
      <c r="S204" s="269">
        <v>0</v>
      </c>
      <c r="T204" s="269">
        <v>10800</v>
      </c>
      <c r="U204" s="269">
        <v>267.42</v>
      </c>
      <c r="V204" s="269">
        <v>0</v>
      </c>
      <c r="W204" s="269">
        <v>143070</v>
      </c>
      <c r="X204" s="269">
        <v>0</v>
      </c>
      <c r="Y204" s="269">
        <v>0</v>
      </c>
      <c r="Z204" s="269">
        <v>0</v>
      </c>
      <c r="AA204" s="269">
        <v>34218.800000000003</v>
      </c>
      <c r="AB204" s="269">
        <v>0</v>
      </c>
      <c r="AC204" s="269">
        <v>0</v>
      </c>
      <c r="AD204" s="269">
        <v>972.1</v>
      </c>
      <c r="AE204" s="269">
        <v>0</v>
      </c>
      <c r="AF204" s="269">
        <v>0</v>
      </c>
      <c r="AG204" s="269">
        <v>5787.83</v>
      </c>
      <c r="AH204" s="269">
        <v>0</v>
      </c>
      <c r="AI204" s="269">
        <v>18589.7</v>
      </c>
      <c r="AJ204" s="269">
        <v>0</v>
      </c>
      <c r="AK204" s="269">
        <v>0</v>
      </c>
      <c r="AL204" s="269">
        <v>0</v>
      </c>
      <c r="AM204" s="269">
        <v>0</v>
      </c>
      <c r="AN204" s="269">
        <v>8563.7099999999991</v>
      </c>
      <c r="AO204" s="269">
        <v>0</v>
      </c>
      <c r="AP204" s="269">
        <v>0</v>
      </c>
      <c r="AQ204" s="269">
        <v>0</v>
      </c>
      <c r="AR204" s="269">
        <v>0</v>
      </c>
      <c r="AS204" s="269">
        <v>0</v>
      </c>
      <c r="AT204" s="269">
        <v>0</v>
      </c>
      <c r="AU204" s="269">
        <v>19195</v>
      </c>
      <c r="AV204" s="269">
        <v>0</v>
      </c>
      <c r="AW204" s="269">
        <v>0</v>
      </c>
      <c r="AX204" s="269">
        <v>1972.18</v>
      </c>
      <c r="AY204" s="269">
        <v>0</v>
      </c>
      <c r="AZ204" s="269">
        <v>0</v>
      </c>
      <c r="BA204" s="269">
        <v>5265</v>
      </c>
      <c r="BB204" s="269">
        <v>0</v>
      </c>
      <c r="BC204" s="269">
        <v>0</v>
      </c>
      <c r="BD204" s="269">
        <v>0</v>
      </c>
      <c r="BE204" s="269">
        <v>0</v>
      </c>
      <c r="BF204" s="269">
        <v>0</v>
      </c>
      <c r="BG204" s="269">
        <v>0</v>
      </c>
      <c r="BH204" s="269">
        <v>0</v>
      </c>
      <c r="BI204" s="269">
        <v>0</v>
      </c>
      <c r="BJ204" s="269">
        <v>0</v>
      </c>
      <c r="BK204" s="269">
        <v>0</v>
      </c>
      <c r="BL204" s="269">
        <v>0</v>
      </c>
      <c r="BM204" s="269">
        <v>0</v>
      </c>
      <c r="BN204" s="269">
        <v>0</v>
      </c>
      <c r="BO204" s="269">
        <v>1096.46</v>
      </c>
      <c r="BP204" s="269">
        <v>0</v>
      </c>
      <c r="BQ204" s="269">
        <v>0</v>
      </c>
      <c r="BR204" s="269">
        <v>0</v>
      </c>
      <c r="BS204" s="269">
        <v>13123.71</v>
      </c>
      <c r="BT204" s="269">
        <v>0</v>
      </c>
      <c r="BU204" s="269">
        <v>0</v>
      </c>
      <c r="BV204" s="269">
        <v>0</v>
      </c>
      <c r="BW204" s="269">
        <v>0</v>
      </c>
      <c r="BX204" s="269">
        <v>620</v>
      </c>
      <c r="BY204" s="269">
        <v>19159.52</v>
      </c>
      <c r="BZ204" s="269">
        <v>0</v>
      </c>
      <c r="CA204" s="269">
        <v>0</v>
      </c>
      <c r="CB204" s="269">
        <v>0</v>
      </c>
      <c r="CC204" s="270">
        <f t="shared" si="40"/>
        <v>284096.43000000005</v>
      </c>
      <c r="CD204" s="148"/>
      <c r="CE204" s="148"/>
      <c r="CF204" s="148"/>
      <c r="CG204" s="148"/>
      <c r="CH204" s="148"/>
      <c r="CI204" s="148"/>
    </row>
    <row r="205" spans="1:87" s="149" customFormat="1">
      <c r="A205" s="201" t="s">
        <v>1806</v>
      </c>
      <c r="B205" s="264" t="s">
        <v>39</v>
      </c>
      <c r="C205" s="265" t="s">
        <v>40</v>
      </c>
      <c r="D205" s="266">
        <v>52010</v>
      </c>
      <c r="E205" s="150" t="s">
        <v>759</v>
      </c>
      <c r="F205" s="267" t="s">
        <v>790</v>
      </c>
      <c r="G205" s="268" t="s">
        <v>791</v>
      </c>
      <c r="H205" s="269">
        <v>0</v>
      </c>
      <c r="I205" s="269">
        <v>0</v>
      </c>
      <c r="J205" s="269">
        <v>0</v>
      </c>
      <c r="K205" s="269">
        <v>0</v>
      </c>
      <c r="L205" s="269">
        <v>0</v>
      </c>
      <c r="M205" s="269">
        <v>0</v>
      </c>
      <c r="N205" s="269">
        <v>0</v>
      </c>
      <c r="O205" s="269">
        <v>0</v>
      </c>
      <c r="P205" s="269">
        <v>0</v>
      </c>
      <c r="Q205" s="269">
        <v>0</v>
      </c>
      <c r="R205" s="269">
        <v>0</v>
      </c>
      <c r="S205" s="269">
        <v>0</v>
      </c>
      <c r="T205" s="269">
        <v>0</v>
      </c>
      <c r="U205" s="269">
        <v>0</v>
      </c>
      <c r="V205" s="269">
        <v>0</v>
      </c>
      <c r="W205" s="269">
        <v>0</v>
      </c>
      <c r="X205" s="269">
        <v>0</v>
      </c>
      <c r="Y205" s="269">
        <v>0</v>
      </c>
      <c r="Z205" s="269">
        <v>0</v>
      </c>
      <c r="AA205" s="269">
        <v>0</v>
      </c>
      <c r="AB205" s="269">
        <v>0</v>
      </c>
      <c r="AC205" s="269">
        <v>0</v>
      </c>
      <c r="AD205" s="269">
        <v>0</v>
      </c>
      <c r="AE205" s="269">
        <v>0</v>
      </c>
      <c r="AF205" s="269">
        <v>0</v>
      </c>
      <c r="AG205" s="269">
        <v>0</v>
      </c>
      <c r="AH205" s="269">
        <v>0</v>
      </c>
      <c r="AI205" s="269">
        <v>0</v>
      </c>
      <c r="AJ205" s="269">
        <v>0</v>
      </c>
      <c r="AK205" s="269">
        <v>0</v>
      </c>
      <c r="AL205" s="269">
        <v>0</v>
      </c>
      <c r="AM205" s="269">
        <v>0</v>
      </c>
      <c r="AN205" s="269">
        <v>0</v>
      </c>
      <c r="AO205" s="269">
        <v>0</v>
      </c>
      <c r="AP205" s="269">
        <v>0</v>
      </c>
      <c r="AQ205" s="269">
        <v>0</v>
      </c>
      <c r="AR205" s="269">
        <v>0</v>
      </c>
      <c r="AS205" s="269">
        <v>0</v>
      </c>
      <c r="AT205" s="269">
        <v>0</v>
      </c>
      <c r="AU205" s="269">
        <v>0</v>
      </c>
      <c r="AV205" s="269">
        <v>0</v>
      </c>
      <c r="AW205" s="269">
        <v>0</v>
      </c>
      <c r="AX205" s="269">
        <v>0</v>
      </c>
      <c r="AY205" s="269">
        <v>0</v>
      </c>
      <c r="AZ205" s="269">
        <v>0</v>
      </c>
      <c r="BA205" s="269">
        <v>0</v>
      </c>
      <c r="BB205" s="269">
        <v>0</v>
      </c>
      <c r="BC205" s="269">
        <v>0</v>
      </c>
      <c r="BD205" s="269">
        <v>0</v>
      </c>
      <c r="BE205" s="269">
        <v>0</v>
      </c>
      <c r="BF205" s="269">
        <v>0</v>
      </c>
      <c r="BG205" s="269">
        <v>0</v>
      </c>
      <c r="BH205" s="269">
        <v>0</v>
      </c>
      <c r="BI205" s="269">
        <v>0</v>
      </c>
      <c r="BJ205" s="269">
        <v>0</v>
      </c>
      <c r="BK205" s="269">
        <v>0</v>
      </c>
      <c r="BL205" s="269">
        <v>0</v>
      </c>
      <c r="BM205" s="269">
        <v>7543.8</v>
      </c>
      <c r="BN205" s="269">
        <v>0</v>
      </c>
      <c r="BO205" s="269">
        <v>0</v>
      </c>
      <c r="BP205" s="269">
        <v>0</v>
      </c>
      <c r="BQ205" s="269">
        <v>0</v>
      </c>
      <c r="BR205" s="269">
        <v>0</v>
      </c>
      <c r="BS205" s="269">
        <v>0</v>
      </c>
      <c r="BT205" s="269">
        <v>0</v>
      </c>
      <c r="BU205" s="269">
        <v>0</v>
      </c>
      <c r="BV205" s="269">
        <v>0</v>
      </c>
      <c r="BW205" s="269">
        <v>0</v>
      </c>
      <c r="BX205" s="269">
        <v>0</v>
      </c>
      <c r="BY205" s="269">
        <v>0</v>
      </c>
      <c r="BZ205" s="269">
        <v>0</v>
      </c>
      <c r="CA205" s="269">
        <v>0</v>
      </c>
      <c r="CB205" s="269">
        <v>0</v>
      </c>
      <c r="CC205" s="270">
        <f t="shared" si="40"/>
        <v>7543.8</v>
      </c>
      <c r="CD205" s="148"/>
      <c r="CE205" s="148"/>
      <c r="CF205" s="148"/>
      <c r="CG205" s="148"/>
      <c r="CH205" s="148"/>
      <c r="CI205" s="148"/>
    </row>
    <row r="206" spans="1:87" s="149" customFormat="1">
      <c r="A206" s="201" t="s">
        <v>1806</v>
      </c>
      <c r="B206" s="264" t="s">
        <v>39</v>
      </c>
      <c r="C206" s="265" t="s">
        <v>40</v>
      </c>
      <c r="D206" s="266">
        <v>52010</v>
      </c>
      <c r="E206" s="150" t="s">
        <v>759</v>
      </c>
      <c r="F206" s="267" t="s">
        <v>792</v>
      </c>
      <c r="G206" s="268" t="s">
        <v>793</v>
      </c>
      <c r="H206" s="269">
        <v>0</v>
      </c>
      <c r="I206" s="269">
        <v>0</v>
      </c>
      <c r="J206" s="269">
        <v>0</v>
      </c>
      <c r="K206" s="269">
        <v>0</v>
      </c>
      <c r="L206" s="269">
        <v>0</v>
      </c>
      <c r="M206" s="269">
        <v>0</v>
      </c>
      <c r="N206" s="269">
        <v>0</v>
      </c>
      <c r="O206" s="269">
        <v>0</v>
      </c>
      <c r="P206" s="269">
        <v>0</v>
      </c>
      <c r="Q206" s="269">
        <v>0</v>
      </c>
      <c r="R206" s="269">
        <v>0</v>
      </c>
      <c r="S206" s="269">
        <v>0</v>
      </c>
      <c r="T206" s="269">
        <v>0</v>
      </c>
      <c r="U206" s="269">
        <v>0</v>
      </c>
      <c r="V206" s="269">
        <v>0</v>
      </c>
      <c r="W206" s="269">
        <v>0</v>
      </c>
      <c r="X206" s="269">
        <v>0</v>
      </c>
      <c r="Y206" s="269">
        <v>0</v>
      </c>
      <c r="Z206" s="269">
        <v>0</v>
      </c>
      <c r="AA206" s="269">
        <v>0</v>
      </c>
      <c r="AB206" s="269">
        <v>0</v>
      </c>
      <c r="AC206" s="269">
        <v>0</v>
      </c>
      <c r="AD206" s="269">
        <v>0</v>
      </c>
      <c r="AE206" s="269">
        <v>0</v>
      </c>
      <c r="AF206" s="269">
        <v>0</v>
      </c>
      <c r="AG206" s="269">
        <v>0</v>
      </c>
      <c r="AH206" s="269">
        <v>0</v>
      </c>
      <c r="AI206" s="269">
        <v>0</v>
      </c>
      <c r="AJ206" s="269">
        <v>0</v>
      </c>
      <c r="AK206" s="269">
        <v>0</v>
      </c>
      <c r="AL206" s="269">
        <v>0</v>
      </c>
      <c r="AM206" s="269">
        <v>0</v>
      </c>
      <c r="AN206" s="269">
        <v>0</v>
      </c>
      <c r="AO206" s="269">
        <v>0</v>
      </c>
      <c r="AP206" s="269">
        <v>0</v>
      </c>
      <c r="AQ206" s="269">
        <v>0</v>
      </c>
      <c r="AR206" s="269">
        <v>0</v>
      </c>
      <c r="AS206" s="269">
        <v>0</v>
      </c>
      <c r="AT206" s="269">
        <v>0</v>
      </c>
      <c r="AU206" s="269">
        <v>0</v>
      </c>
      <c r="AV206" s="269">
        <v>0</v>
      </c>
      <c r="AW206" s="269">
        <v>0</v>
      </c>
      <c r="AX206" s="269">
        <v>0</v>
      </c>
      <c r="AY206" s="269">
        <v>0</v>
      </c>
      <c r="AZ206" s="269">
        <v>0</v>
      </c>
      <c r="BA206" s="269">
        <v>0</v>
      </c>
      <c r="BB206" s="269">
        <v>0</v>
      </c>
      <c r="BC206" s="269">
        <v>0</v>
      </c>
      <c r="BD206" s="269">
        <v>0</v>
      </c>
      <c r="BE206" s="269">
        <v>0</v>
      </c>
      <c r="BF206" s="269">
        <v>0</v>
      </c>
      <c r="BG206" s="269">
        <v>0</v>
      </c>
      <c r="BH206" s="269">
        <v>0</v>
      </c>
      <c r="BI206" s="269">
        <v>0</v>
      </c>
      <c r="BJ206" s="269">
        <v>0</v>
      </c>
      <c r="BK206" s="269">
        <v>0</v>
      </c>
      <c r="BL206" s="269">
        <v>0</v>
      </c>
      <c r="BM206" s="269">
        <v>0</v>
      </c>
      <c r="BN206" s="269">
        <v>0</v>
      </c>
      <c r="BO206" s="269">
        <v>0</v>
      </c>
      <c r="BP206" s="269">
        <v>0</v>
      </c>
      <c r="BQ206" s="269">
        <v>0</v>
      </c>
      <c r="BR206" s="269">
        <v>0</v>
      </c>
      <c r="BS206" s="269">
        <v>0</v>
      </c>
      <c r="BT206" s="269">
        <v>0</v>
      </c>
      <c r="BU206" s="269">
        <v>0</v>
      </c>
      <c r="BV206" s="269">
        <v>0</v>
      </c>
      <c r="BW206" s="269">
        <v>0</v>
      </c>
      <c r="BX206" s="269">
        <v>0</v>
      </c>
      <c r="BY206" s="269">
        <v>0</v>
      </c>
      <c r="BZ206" s="269">
        <v>0</v>
      </c>
      <c r="CA206" s="269">
        <v>0</v>
      </c>
      <c r="CB206" s="269">
        <v>0</v>
      </c>
      <c r="CC206" s="270">
        <f t="shared" si="40"/>
        <v>0</v>
      </c>
      <c r="CD206" s="148"/>
      <c r="CE206" s="148"/>
      <c r="CF206" s="148"/>
      <c r="CG206" s="148"/>
      <c r="CH206" s="148"/>
      <c r="CI206" s="148"/>
    </row>
    <row r="207" spans="1:87" s="149" customFormat="1">
      <c r="A207" s="201" t="s">
        <v>1806</v>
      </c>
      <c r="B207" s="264" t="s">
        <v>39</v>
      </c>
      <c r="C207" s="265" t="s">
        <v>40</v>
      </c>
      <c r="D207" s="266">
        <v>52010</v>
      </c>
      <c r="E207" s="150" t="s">
        <v>759</v>
      </c>
      <c r="F207" s="267" t="s">
        <v>794</v>
      </c>
      <c r="G207" s="268" t="s">
        <v>795</v>
      </c>
      <c r="H207" s="269">
        <v>37180</v>
      </c>
      <c r="I207" s="269">
        <v>0</v>
      </c>
      <c r="J207" s="269">
        <v>0</v>
      </c>
      <c r="K207" s="269">
        <v>0</v>
      </c>
      <c r="L207" s="269">
        <v>0</v>
      </c>
      <c r="M207" s="269">
        <v>0</v>
      </c>
      <c r="N207" s="269">
        <v>332803.63</v>
      </c>
      <c r="O207" s="269">
        <v>0</v>
      </c>
      <c r="P207" s="269">
        <v>0</v>
      </c>
      <c r="Q207" s="269">
        <v>0</v>
      </c>
      <c r="R207" s="269">
        <v>0</v>
      </c>
      <c r="S207" s="269">
        <v>0</v>
      </c>
      <c r="T207" s="269">
        <v>0</v>
      </c>
      <c r="U207" s="269">
        <v>0</v>
      </c>
      <c r="V207" s="269">
        <v>0</v>
      </c>
      <c r="W207" s="269">
        <v>0</v>
      </c>
      <c r="X207" s="269">
        <v>0</v>
      </c>
      <c r="Y207" s="269">
        <v>0</v>
      </c>
      <c r="Z207" s="269">
        <v>94623.33</v>
      </c>
      <c r="AA207" s="269">
        <v>8000</v>
      </c>
      <c r="AB207" s="269">
        <v>0</v>
      </c>
      <c r="AC207" s="269">
        <v>0</v>
      </c>
      <c r="AD207" s="269">
        <v>0</v>
      </c>
      <c r="AE207" s="269">
        <v>0</v>
      </c>
      <c r="AF207" s="269">
        <v>0</v>
      </c>
      <c r="AG207" s="269">
        <v>0</v>
      </c>
      <c r="AH207" s="269">
        <v>0</v>
      </c>
      <c r="AI207" s="269">
        <v>251912.34</v>
      </c>
      <c r="AJ207" s="269">
        <v>0</v>
      </c>
      <c r="AK207" s="269">
        <v>0</v>
      </c>
      <c r="AL207" s="269">
        <v>0</v>
      </c>
      <c r="AM207" s="269">
        <v>0</v>
      </c>
      <c r="AN207" s="269">
        <v>0</v>
      </c>
      <c r="AO207" s="269">
        <v>0</v>
      </c>
      <c r="AP207" s="269">
        <v>0</v>
      </c>
      <c r="AQ207" s="269">
        <v>0</v>
      </c>
      <c r="AR207" s="269">
        <v>0</v>
      </c>
      <c r="AS207" s="269">
        <v>0</v>
      </c>
      <c r="AT207" s="269">
        <v>0</v>
      </c>
      <c r="AU207" s="269">
        <v>52774.2</v>
      </c>
      <c r="AV207" s="269">
        <v>0</v>
      </c>
      <c r="AW207" s="269">
        <v>0</v>
      </c>
      <c r="AX207" s="269">
        <v>0</v>
      </c>
      <c r="AY207" s="269">
        <v>0</v>
      </c>
      <c r="AZ207" s="269">
        <v>0</v>
      </c>
      <c r="BA207" s="269">
        <v>0</v>
      </c>
      <c r="BB207" s="269">
        <v>130365</v>
      </c>
      <c r="BC207" s="269">
        <v>0</v>
      </c>
      <c r="BD207" s="269">
        <v>0</v>
      </c>
      <c r="BE207" s="269">
        <v>0</v>
      </c>
      <c r="BF207" s="269">
        <v>0</v>
      </c>
      <c r="BG207" s="269">
        <v>0</v>
      </c>
      <c r="BH207" s="269">
        <v>0</v>
      </c>
      <c r="BI207" s="269">
        <v>0</v>
      </c>
      <c r="BJ207" s="269">
        <v>0</v>
      </c>
      <c r="BK207" s="269">
        <v>0</v>
      </c>
      <c r="BL207" s="269">
        <v>0</v>
      </c>
      <c r="BM207" s="269">
        <v>22401</v>
      </c>
      <c r="BN207" s="269">
        <v>37164.519999999997</v>
      </c>
      <c r="BO207" s="269">
        <v>0</v>
      </c>
      <c r="BP207" s="269">
        <v>0</v>
      </c>
      <c r="BQ207" s="269">
        <v>0</v>
      </c>
      <c r="BR207" s="269">
        <v>0</v>
      </c>
      <c r="BS207" s="269">
        <v>0</v>
      </c>
      <c r="BT207" s="269">
        <v>0</v>
      </c>
      <c r="BU207" s="269">
        <v>9000</v>
      </c>
      <c r="BV207" s="269">
        <v>0</v>
      </c>
      <c r="BW207" s="269">
        <v>0</v>
      </c>
      <c r="BX207" s="269">
        <v>0</v>
      </c>
      <c r="BY207" s="269">
        <v>0</v>
      </c>
      <c r="BZ207" s="269">
        <v>0</v>
      </c>
      <c r="CA207" s="269">
        <v>0</v>
      </c>
      <c r="CB207" s="269">
        <v>0</v>
      </c>
      <c r="CC207" s="270">
        <f t="shared" si="40"/>
        <v>976224.02</v>
      </c>
      <c r="CD207" s="148"/>
      <c r="CE207" s="148"/>
      <c r="CF207" s="148"/>
      <c r="CG207" s="148"/>
      <c r="CH207" s="148"/>
      <c r="CI207" s="148"/>
    </row>
    <row r="208" spans="1:87" s="149" customFormat="1">
      <c r="A208" s="201" t="s">
        <v>1806</v>
      </c>
      <c r="B208" s="264" t="s">
        <v>39</v>
      </c>
      <c r="C208" s="265" t="s">
        <v>40</v>
      </c>
      <c r="D208" s="266">
        <v>52010</v>
      </c>
      <c r="E208" s="150" t="s">
        <v>759</v>
      </c>
      <c r="F208" s="267" t="s">
        <v>796</v>
      </c>
      <c r="G208" s="268" t="s">
        <v>797</v>
      </c>
      <c r="H208" s="269">
        <v>100930</v>
      </c>
      <c r="I208" s="269">
        <v>0</v>
      </c>
      <c r="J208" s="269">
        <v>0</v>
      </c>
      <c r="K208" s="269">
        <v>0</v>
      </c>
      <c r="L208" s="269">
        <v>0</v>
      </c>
      <c r="M208" s="269">
        <v>0</v>
      </c>
      <c r="N208" s="269">
        <v>0</v>
      </c>
      <c r="O208" s="269">
        <v>0</v>
      </c>
      <c r="P208" s="269">
        <v>0</v>
      </c>
      <c r="Q208" s="269">
        <v>0</v>
      </c>
      <c r="R208" s="269">
        <v>0</v>
      </c>
      <c r="S208" s="269">
        <v>0</v>
      </c>
      <c r="T208" s="269">
        <v>0</v>
      </c>
      <c r="U208" s="269">
        <v>0</v>
      </c>
      <c r="V208" s="269">
        <v>0</v>
      </c>
      <c r="W208" s="269">
        <v>0</v>
      </c>
      <c r="X208" s="269">
        <v>0</v>
      </c>
      <c r="Y208" s="269">
        <v>0</v>
      </c>
      <c r="Z208" s="269">
        <v>0</v>
      </c>
      <c r="AA208" s="269">
        <v>0</v>
      </c>
      <c r="AB208" s="269">
        <v>0</v>
      </c>
      <c r="AC208" s="269">
        <v>0</v>
      </c>
      <c r="AD208" s="269">
        <v>0</v>
      </c>
      <c r="AE208" s="269">
        <v>0</v>
      </c>
      <c r="AF208" s="269">
        <v>0</v>
      </c>
      <c r="AG208" s="269">
        <v>0</v>
      </c>
      <c r="AH208" s="269">
        <v>0</v>
      </c>
      <c r="AI208" s="269">
        <v>53685</v>
      </c>
      <c r="AJ208" s="269">
        <v>0</v>
      </c>
      <c r="AK208" s="269">
        <v>0</v>
      </c>
      <c r="AL208" s="269">
        <v>0</v>
      </c>
      <c r="AM208" s="269">
        <v>0</v>
      </c>
      <c r="AN208" s="269">
        <v>0</v>
      </c>
      <c r="AO208" s="269">
        <v>0</v>
      </c>
      <c r="AP208" s="269">
        <v>0</v>
      </c>
      <c r="AQ208" s="269">
        <v>0</v>
      </c>
      <c r="AR208" s="269">
        <v>0</v>
      </c>
      <c r="AS208" s="269">
        <v>0</v>
      </c>
      <c r="AT208" s="269">
        <v>0</v>
      </c>
      <c r="AU208" s="269">
        <v>0</v>
      </c>
      <c r="AV208" s="269">
        <v>0</v>
      </c>
      <c r="AW208" s="269">
        <v>0</v>
      </c>
      <c r="AX208" s="269">
        <v>0</v>
      </c>
      <c r="AY208" s="269">
        <v>0</v>
      </c>
      <c r="AZ208" s="269">
        <v>0</v>
      </c>
      <c r="BA208" s="269">
        <v>0</v>
      </c>
      <c r="BB208" s="269">
        <v>0</v>
      </c>
      <c r="BC208" s="269">
        <v>0</v>
      </c>
      <c r="BD208" s="269">
        <v>0</v>
      </c>
      <c r="BE208" s="269">
        <v>0</v>
      </c>
      <c r="BF208" s="269">
        <v>0</v>
      </c>
      <c r="BG208" s="269">
        <v>0</v>
      </c>
      <c r="BH208" s="269">
        <v>0</v>
      </c>
      <c r="BI208" s="269">
        <v>0</v>
      </c>
      <c r="BJ208" s="269">
        <v>0</v>
      </c>
      <c r="BK208" s="269">
        <v>0</v>
      </c>
      <c r="BL208" s="269">
        <v>0</v>
      </c>
      <c r="BM208" s="269">
        <v>13905</v>
      </c>
      <c r="BN208" s="269">
        <v>0</v>
      </c>
      <c r="BO208" s="269">
        <v>0</v>
      </c>
      <c r="BP208" s="269">
        <v>400</v>
      </c>
      <c r="BQ208" s="269">
        <v>0</v>
      </c>
      <c r="BR208" s="269">
        <v>0</v>
      </c>
      <c r="BS208" s="269">
        <v>0</v>
      </c>
      <c r="BT208" s="269">
        <v>0</v>
      </c>
      <c r="BU208" s="269">
        <v>0</v>
      </c>
      <c r="BV208" s="269">
        <v>0</v>
      </c>
      <c r="BW208" s="269">
        <v>0</v>
      </c>
      <c r="BX208" s="269">
        <v>0</v>
      </c>
      <c r="BY208" s="269">
        <v>0</v>
      </c>
      <c r="BZ208" s="269">
        <v>0</v>
      </c>
      <c r="CA208" s="269">
        <v>0</v>
      </c>
      <c r="CB208" s="269">
        <v>0</v>
      </c>
      <c r="CC208" s="270">
        <f t="shared" si="40"/>
        <v>168920</v>
      </c>
      <c r="CD208" s="148"/>
      <c r="CE208" s="148"/>
      <c r="CF208" s="148"/>
      <c r="CG208" s="148"/>
      <c r="CH208" s="148"/>
      <c r="CI208" s="148"/>
    </row>
    <row r="209" spans="1:87" s="149" customFormat="1">
      <c r="A209" s="201" t="s">
        <v>1806</v>
      </c>
      <c r="B209" s="264" t="s">
        <v>39</v>
      </c>
      <c r="C209" s="265" t="s">
        <v>40</v>
      </c>
      <c r="D209" s="266"/>
      <c r="E209" s="150"/>
      <c r="F209" s="267" t="s">
        <v>798</v>
      </c>
      <c r="G209" s="289" t="s">
        <v>799</v>
      </c>
      <c r="H209" s="269">
        <v>4600969.8600000003</v>
      </c>
      <c r="I209" s="269">
        <v>454296.77</v>
      </c>
      <c r="J209" s="269">
        <v>631312.9</v>
      </c>
      <c r="K209" s="269">
        <v>0</v>
      </c>
      <c r="L209" s="269">
        <v>0</v>
      </c>
      <c r="M209" s="269">
        <v>139500</v>
      </c>
      <c r="N209" s="269">
        <v>6813138.8600000003</v>
      </c>
      <c r="O209" s="269">
        <v>0</v>
      </c>
      <c r="P209" s="269">
        <v>84000</v>
      </c>
      <c r="Q209" s="269">
        <v>1149387.1000000001</v>
      </c>
      <c r="R209" s="269">
        <v>0</v>
      </c>
      <c r="S209" s="269">
        <v>0</v>
      </c>
      <c r="T209" s="269">
        <v>0</v>
      </c>
      <c r="U209" s="269">
        <v>1121606.67</v>
      </c>
      <c r="V209" s="269">
        <v>0</v>
      </c>
      <c r="W209" s="269">
        <v>0</v>
      </c>
      <c r="X209" s="269">
        <v>0</v>
      </c>
      <c r="Y209" s="269">
        <v>0</v>
      </c>
      <c r="Z209" s="269">
        <v>0</v>
      </c>
      <c r="AA209" s="269">
        <v>853927.1</v>
      </c>
      <c r="AB209" s="269">
        <v>430200</v>
      </c>
      <c r="AC209" s="269">
        <v>892186.68</v>
      </c>
      <c r="AD209" s="269">
        <v>16800</v>
      </c>
      <c r="AE209" s="269">
        <v>240300</v>
      </c>
      <c r="AF209" s="269">
        <v>165010</v>
      </c>
      <c r="AG209" s="269">
        <v>332500</v>
      </c>
      <c r="AH209" s="269">
        <v>28000</v>
      </c>
      <c r="AI209" s="269">
        <v>5497719.9900000002</v>
      </c>
      <c r="AJ209" s="269">
        <v>0</v>
      </c>
      <c r="AK209" s="269">
        <v>0</v>
      </c>
      <c r="AL209" s="269">
        <v>100800</v>
      </c>
      <c r="AM209" s="269">
        <v>151200</v>
      </c>
      <c r="AN209" s="269">
        <v>100800</v>
      </c>
      <c r="AO209" s="269">
        <v>63000</v>
      </c>
      <c r="AP209" s="269">
        <v>139500</v>
      </c>
      <c r="AQ209" s="269">
        <v>240300</v>
      </c>
      <c r="AR209" s="269">
        <v>100800</v>
      </c>
      <c r="AS209" s="269">
        <v>0</v>
      </c>
      <c r="AT209" s="269">
        <v>101100</v>
      </c>
      <c r="AU209" s="269">
        <v>1496797.86</v>
      </c>
      <c r="AV209" s="269">
        <v>0</v>
      </c>
      <c r="AW209" s="269">
        <v>50400</v>
      </c>
      <c r="AX209" s="269">
        <v>50400</v>
      </c>
      <c r="AY209" s="269">
        <v>0</v>
      </c>
      <c r="AZ209" s="269">
        <v>50400</v>
      </c>
      <c r="BA209" s="269">
        <v>134400</v>
      </c>
      <c r="BB209" s="269">
        <v>3543474.66</v>
      </c>
      <c r="BC209" s="269">
        <v>0</v>
      </c>
      <c r="BD209" s="269">
        <v>602900</v>
      </c>
      <c r="BE209" s="269">
        <v>0</v>
      </c>
      <c r="BF209" s="269">
        <v>0</v>
      </c>
      <c r="BG209" s="269">
        <v>598311.82999999996</v>
      </c>
      <c r="BH209" s="269">
        <v>122700</v>
      </c>
      <c r="BI209" s="269">
        <v>376506.45</v>
      </c>
      <c r="BJ209" s="269">
        <v>240300</v>
      </c>
      <c r="BK209" s="269">
        <v>240300</v>
      </c>
      <c r="BL209" s="269">
        <v>0</v>
      </c>
      <c r="BM209" s="269">
        <v>3116344.84</v>
      </c>
      <c r="BN209" s="269">
        <v>0</v>
      </c>
      <c r="BO209" s="269">
        <v>0</v>
      </c>
      <c r="BP209" s="269">
        <v>0</v>
      </c>
      <c r="BQ209" s="269">
        <v>0</v>
      </c>
      <c r="BR209" s="269">
        <v>201600</v>
      </c>
      <c r="BS209" s="269">
        <v>0</v>
      </c>
      <c r="BT209" s="269">
        <v>1433313.34</v>
      </c>
      <c r="BU209" s="269">
        <v>50400</v>
      </c>
      <c r="BV209" s="269">
        <v>151200</v>
      </c>
      <c r="BW209" s="269">
        <v>139500</v>
      </c>
      <c r="BX209" s="269">
        <v>151200</v>
      </c>
      <c r="BY209" s="269">
        <v>540279.15</v>
      </c>
      <c r="BZ209" s="269">
        <v>50400</v>
      </c>
      <c r="CA209" s="269">
        <v>151852.42000000001</v>
      </c>
      <c r="CB209" s="269">
        <v>0</v>
      </c>
      <c r="CC209" s="270">
        <f t="shared" si="40"/>
        <v>37941336.479999997</v>
      </c>
      <c r="CD209" s="148"/>
      <c r="CE209" s="148"/>
      <c r="CF209" s="148"/>
      <c r="CG209" s="148"/>
      <c r="CH209" s="148"/>
      <c r="CI209" s="148"/>
    </row>
    <row r="210" spans="1:87" s="149" customFormat="1">
      <c r="A210" s="201" t="s">
        <v>1806</v>
      </c>
      <c r="B210" s="264" t="s">
        <v>39</v>
      </c>
      <c r="C210" s="265" t="s">
        <v>40</v>
      </c>
      <c r="D210" s="293"/>
      <c r="E210" s="150"/>
      <c r="F210" s="279" t="s">
        <v>800</v>
      </c>
      <c r="G210" s="294" t="s">
        <v>801</v>
      </c>
      <c r="H210" s="269">
        <v>63000</v>
      </c>
      <c r="I210" s="269">
        <v>0</v>
      </c>
      <c r="J210" s="269">
        <v>0</v>
      </c>
      <c r="K210" s="269">
        <v>0</v>
      </c>
      <c r="L210" s="269">
        <v>0</v>
      </c>
      <c r="M210" s="269">
        <v>0</v>
      </c>
      <c r="N210" s="269">
        <v>108500</v>
      </c>
      <c r="O210" s="269">
        <v>0</v>
      </c>
      <c r="P210" s="269">
        <v>0</v>
      </c>
      <c r="Q210" s="269">
        <v>31500</v>
      </c>
      <c r="R210" s="269">
        <v>0</v>
      </c>
      <c r="S210" s="269">
        <v>0</v>
      </c>
      <c r="T210" s="269">
        <v>0</v>
      </c>
      <c r="U210" s="269">
        <v>0</v>
      </c>
      <c r="V210" s="269">
        <v>0</v>
      </c>
      <c r="W210" s="269">
        <v>0</v>
      </c>
      <c r="X210" s="269">
        <v>0</v>
      </c>
      <c r="Y210" s="269">
        <v>0</v>
      </c>
      <c r="Z210" s="269">
        <v>0</v>
      </c>
      <c r="AA210" s="269">
        <v>0</v>
      </c>
      <c r="AB210" s="269">
        <v>0</v>
      </c>
      <c r="AC210" s="269">
        <v>1250</v>
      </c>
      <c r="AD210" s="269">
        <v>0</v>
      </c>
      <c r="AE210" s="269">
        <v>0</v>
      </c>
      <c r="AF210" s="269">
        <v>0</v>
      </c>
      <c r="AG210" s="269">
        <v>0</v>
      </c>
      <c r="AH210" s="269">
        <v>0</v>
      </c>
      <c r="AI210" s="269">
        <v>127693.55</v>
      </c>
      <c r="AJ210" s="269">
        <v>0</v>
      </c>
      <c r="AK210" s="269">
        <v>0</v>
      </c>
      <c r="AL210" s="269">
        <v>0</v>
      </c>
      <c r="AM210" s="269">
        <v>0</v>
      </c>
      <c r="AN210" s="269">
        <v>0</v>
      </c>
      <c r="AO210" s="269">
        <v>0</v>
      </c>
      <c r="AP210" s="269">
        <v>0</v>
      </c>
      <c r="AQ210" s="269">
        <v>0</v>
      </c>
      <c r="AR210" s="269">
        <v>0</v>
      </c>
      <c r="AS210" s="269">
        <v>0</v>
      </c>
      <c r="AT210" s="269">
        <v>0</v>
      </c>
      <c r="AU210" s="269">
        <v>139533.32999999999</v>
      </c>
      <c r="AV210" s="269">
        <v>0</v>
      </c>
      <c r="AW210" s="269">
        <v>0</v>
      </c>
      <c r="AX210" s="269">
        <v>0</v>
      </c>
      <c r="AY210" s="269">
        <v>0</v>
      </c>
      <c r="AZ210" s="269">
        <v>0</v>
      </c>
      <c r="BA210" s="269">
        <v>0</v>
      </c>
      <c r="BB210" s="269">
        <v>114709.68</v>
      </c>
      <c r="BC210" s="269">
        <v>0</v>
      </c>
      <c r="BD210" s="269">
        <v>0</v>
      </c>
      <c r="BE210" s="269">
        <v>0</v>
      </c>
      <c r="BF210" s="269">
        <v>0</v>
      </c>
      <c r="BG210" s="269">
        <v>0</v>
      </c>
      <c r="BH210" s="269">
        <v>0</v>
      </c>
      <c r="BI210" s="269">
        <v>0</v>
      </c>
      <c r="BJ210" s="269">
        <v>0</v>
      </c>
      <c r="BK210" s="269">
        <v>0</v>
      </c>
      <c r="BL210" s="269">
        <v>0</v>
      </c>
      <c r="BM210" s="269">
        <v>84000</v>
      </c>
      <c r="BN210" s="269">
        <v>0</v>
      </c>
      <c r="BO210" s="269">
        <v>0</v>
      </c>
      <c r="BP210" s="269">
        <v>0</v>
      </c>
      <c r="BQ210" s="269">
        <v>0</v>
      </c>
      <c r="BR210" s="269">
        <v>0</v>
      </c>
      <c r="BS210" s="269">
        <v>0</v>
      </c>
      <c r="BT210" s="269">
        <v>49466.67</v>
      </c>
      <c r="BU210" s="269">
        <v>0</v>
      </c>
      <c r="BV210" s="269">
        <v>0</v>
      </c>
      <c r="BW210" s="269">
        <v>0</v>
      </c>
      <c r="BX210" s="269">
        <v>0</v>
      </c>
      <c r="BY210" s="269">
        <v>0</v>
      </c>
      <c r="BZ210" s="269">
        <v>0</v>
      </c>
      <c r="CA210" s="269">
        <v>0</v>
      </c>
      <c r="CB210" s="269">
        <v>0</v>
      </c>
      <c r="CC210" s="270">
        <f t="shared" si="40"/>
        <v>719653.2300000001</v>
      </c>
      <c r="CD210" s="148"/>
      <c r="CE210" s="148"/>
      <c r="CF210" s="148"/>
      <c r="CG210" s="148"/>
      <c r="CH210" s="148"/>
      <c r="CI210" s="148"/>
    </row>
    <row r="211" spans="1:87" s="282" customFormat="1">
      <c r="A211" s="280"/>
      <c r="B211" s="380" t="s">
        <v>806</v>
      </c>
      <c r="C211" s="381"/>
      <c r="D211" s="381"/>
      <c r="E211" s="381"/>
      <c r="F211" s="381"/>
      <c r="G211" s="382"/>
      <c r="H211" s="281">
        <f>SUM(H190:H210)</f>
        <v>240051111.15000004</v>
      </c>
      <c r="I211" s="281">
        <f t="shared" ref="I211:BT211" si="41">SUM(I190:I210)</f>
        <v>64315892.870000005</v>
      </c>
      <c r="J211" s="281">
        <f t="shared" si="41"/>
        <v>70641891.75</v>
      </c>
      <c r="K211" s="281">
        <f t="shared" si="41"/>
        <v>39351386.32</v>
      </c>
      <c r="L211" s="281">
        <f t="shared" si="41"/>
        <v>31885717.749999996</v>
      </c>
      <c r="M211" s="281">
        <f t="shared" si="41"/>
        <v>8764907.9499999993</v>
      </c>
      <c r="N211" s="281">
        <f t="shared" si="41"/>
        <v>430857212.11000001</v>
      </c>
      <c r="O211" s="281">
        <f t="shared" si="41"/>
        <v>54850731</v>
      </c>
      <c r="P211" s="281">
        <f t="shared" si="41"/>
        <v>22383790</v>
      </c>
      <c r="Q211" s="281">
        <f t="shared" si="41"/>
        <v>112123571.55999999</v>
      </c>
      <c r="R211" s="281">
        <f t="shared" si="41"/>
        <v>20682633.599999998</v>
      </c>
      <c r="S211" s="281">
        <f t="shared" si="41"/>
        <v>45602755.130000003</v>
      </c>
      <c r="T211" s="281">
        <f t="shared" si="41"/>
        <v>85949627.120000005</v>
      </c>
      <c r="U211" s="281">
        <f t="shared" si="41"/>
        <v>74282609.330000013</v>
      </c>
      <c r="V211" s="281">
        <f t="shared" si="41"/>
        <v>11778175.609999999</v>
      </c>
      <c r="W211" s="281">
        <f t="shared" si="41"/>
        <v>43878746.090000004</v>
      </c>
      <c r="X211" s="281">
        <f t="shared" si="41"/>
        <v>31003222.649999999</v>
      </c>
      <c r="Y211" s="281">
        <f t="shared" si="41"/>
        <v>9073880</v>
      </c>
      <c r="Z211" s="281">
        <f t="shared" si="41"/>
        <v>288025805.26999998</v>
      </c>
      <c r="AA211" s="281">
        <f t="shared" si="41"/>
        <v>85190116.349999979</v>
      </c>
      <c r="AB211" s="281">
        <f t="shared" si="41"/>
        <v>43550450</v>
      </c>
      <c r="AC211" s="281">
        <f t="shared" si="41"/>
        <v>87144177.230000004</v>
      </c>
      <c r="AD211" s="281">
        <f t="shared" si="41"/>
        <v>23527312.100000001</v>
      </c>
      <c r="AE211" s="281">
        <f t="shared" si="41"/>
        <v>41527956.780000001</v>
      </c>
      <c r="AF211" s="281">
        <f t="shared" si="41"/>
        <v>27836161.649999999</v>
      </c>
      <c r="AG211" s="281">
        <f t="shared" si="41"/>
        <v>13747359.42</v>
      </c>
      <c r="AH211" s="281">
        <f t="shared" si="41"/>
        <v>10528961.939999999</v>
      </c>
      <c r="AI211" s="281">
        <f t="shared" si="41"/>
        <v>375755169.49000001</v>
      </c>
      <c r="AJ211" s="281">
        <f t="shared" si="41"/>
        <v>28901320</v>
      </c>
      <c r="AK211" s="281">
        <f t="shared" si="41"/>
        <v>19111846.280000001</v>
      </c>
      <c r="AL211" s="281">
        <f t="shared" si="41"/>
        <v>17709493.059999999</v>
      </c>
      <c r="AM211" s="281">
        <f t="shared" si="41"/>
        <v>17383293.550000001</v>
      </c>
      <c r="AN211" s="281">
        <f t="shared" si="41"/>
        <v>31726763.059999999</v>
      </c>
      <c r="AO211" s="281">
        <f t="shared" si="41"/>
        <v>21869197.310000002</v>
      </c>
      <c r="AP211" s="281">
        <f t="shared" si="41"/>
        <v>25301452.419999998</v>
      </c>
      <c r="AQ211" s="281">
        <f t="shared" si="41"/>
        <v>33206839.279999997</v>
      </c>
      <c r="AR211" s="281">
        <f t="shared" si="41"/>
        <v>16092628.710000001</v>
      </c>
      <c r="AS211" s="281">
        <f t="shared" si="41"/>
        <v>20314882.800000004</v>
      </c>
      <c r="AT211" s="281">
        <f t="shared" si="41"/>
        <v>20578465.48</v>
      </c>
      <c r="AU211" s="281">
        <f t="shared" si="41"/>
        <v>181372436.10999998</v>
      </c>
      <c r="AV211" s="281">
        <f t="shared" si="41"/>
        <v>27143942.259999998</v>
      </c>
      <c r="AW211" s="281">
        <f t="shared" si="41"/>
        <v>25380537.100000001</v>
      </c>
      <c r="AX211" s="281">
        <f t="shared" si="41"/>
        <v>23100173.950000003</v>
      </c>
      <c r="AY211" s="281">
        <f t="shared" si="41"/>
        <v>24418920.650000002</v>
      </c>
      <c r="AZ211" s="281">
        <f t="shared" si="41"/>
        <v>8080650</v>
      </c>
      <c r="BA211" s="281">
        <f t="shared" si="41"/>
        <v>13157582</v>
      </c>
      <c r="BB211" s="281">
        <f t="shared" si="41"/>
        <v>282223731.19999999</v>
      </c>
      <c r="BC211" s="281">
        <f t="shared" si="41"/>
        <v>21002497.460000001</v>
      </c>
      <c r="BD211" s="281">
        <f t="shared" si="41"/>
        <v>30655357.93</v>
      </c>
      <c r="BE211" s="281">
        <f t="shared" si="41"/>
        <v>44815370.399999999</v>
      </c>
      <c r="BF211" s="281">
        <f t="shared" si="41"/>
        <v>43881070</v>
      </c>
      <c r="BG211" s="281">
        <f t="shared" si="41"/>
        <v>30274916.509999998</v>
      </c>
      <c r="BH211" s="281">
        <f t="shared" si="41"/>
        <v>51746041.479999997</v>
      </c>
      <c r="BI211" s="281">
        <f t="shared" si="41"/>
        <v>46697772.280000001</v>
      </c>
      <c r="BJ211" s="281">
        <f t="shared" si="41"/>
        <v>28908000</v>
      </c>
      <c r="BK211" s="281">
        <f t="shared" si="41"/>
        <v>14822047</v>
      </c>
      <c r="BL211" s="281">
        <f t="shared" si="41"/>
        <v>5503686.8700000001</v>
      </c>
      <c r="BM211" s="281">
        <f t="shared" si="41"/>
        <v>255974029.76999998</v>
      </c>
      <c r="BN211" s="281">
        <f t="shared" si="41"/>
        <v>87231511</v>
      </c>
      <c r="BO211" s="281">
        <f t="shared" si="41"/>
        <v>26835383.18</v>
      </c>
      <c r="BP211" s="281">
        <f t="shared" si="41"/>
        <v>21530516.550000001</v>
      </c>
      <c r="BQ211" s="281">
        <f t="shared" si="41"/>
        <v>30635602.039999999</v>
      </c>
      <c r="BR211" s="281">
        <f t="shared" si="41"/>
        <v>39649483.229999997</v>
      </c>
      <c r="BS211" s="281">
        <f t="shared" si="41"/>
        <v>21214009.190000001</v>
      </c>
      <c r="BT211" s="281">
        <f t="shared" si="41"/>
        <v>132432557.73</v>
      </c>
      <c r="BU211" s="281">
        <f t="shared" ref="BU211:CB211" si="42">SUM(BU190:BU210)</f>
        <v>22153758.670000002</v>
      </c>
      <c r="BV211" s="281">
        <f t="shared" si="42"/>
        <v>20601328.070000004</v>
      </c>
      <c r="BW211" s="281">
        <f t="shared" si="42"/>
        <v>34411869.280000001</v>
      </c>
      <c r="BX211" s="281">
        <f t="shared" si="42"/>
        <v>35229574.200000003</v>
      </c>
      <c r="BY211" s="281">
        <f t="shared" si="42"/>
        <v>60859527.82</v>
      </c>
      <c r="BZ211" s="281">
        <f t="shared" si="42"/>
        <v>21316720.009999998</v>
      </c>
      <c r="CA211" s="281">
        <f t="shared" si="42"/>
        <v>7833504.8700000001</v>
      </c>
      <c r="CB211" s="281">
        <f t="shared" si="42"/>
        <v>7474487.6399999997</v>
      </c>
      <c r="CC211" s="281">
        <f>SUM(CC190:CC210)</f>
        <v>4375076110.6200008</v>
      </c>
      <c r="CD211" s="154"/>
      <c r="CE211" s="154"/>
      <c r="CF211" s="154"/>
      <c r="CG211" s="154"/>
      <c r="CH211" s="154"/>
      <c r="CI211" s="154"/>
    </row>
    <row r="212" spans="1:87" s="149" customFormat="1" ht="24.75" customHeight="1">
      <c r="A212" s="201" t="s">
        <v>1806</v>
      </c>
      <c r="B212" s="264" t="s">
        <v>41</v>
      </c>
      <c r="C212" s="265" t="s">
        <v>807</v>
      </c>
      <c r="D212" s="266">
        <v>52030</v>
      </c>
      <c r="E212" s="150" t="s">
        <v>808</v>
      </c>
      <c r="F212" s="267" t="s">
        <v>809</v>
      </c>
      <c r="G212" s="268" t="s">
        <v>810</v>
      </c>
      <c r="H212" s="269">
        <v>16637711.09</v>
      </c>
      <c r="I212" s="269">
        <v>7131284.0800000001</v>
      </c>
      <c r="J212" s="269">
        <v>11245506.08</v>
      </c>
      <c r="K212" s="269">
        <v>4709110.92</v>
      </c>
      <c r="L212" s="269">
        <v>2410137.44</v>
      </c>
      <c r="M212" s="269">
        <v>3346284.16</v>
      </c>
      <c r="N212" s="269">
        <v>59366160.439999998</v>
      </c>
      <c r="O212" s="269">
        <v>2352111</v>
      </c>
      <c r="P212" s="269">
        <v>1310828</v>
      </c>
      <c r="Q212" s="269">
        <v>36963341</v>
      </c>
      <c r="R212" s="269">
        <v>502420</v>
      </c>
      <c r="S212" s="269">
        <v>1055205.3700000001</v>
      </c>
      <c r="T212" s="269">
        <v>7990927</v>
      </c>
      <c r="U212" s="269">
        <v>8502856.25</v>
      </c>
      <c r="V212" s="269">
        <v>63840</v>
      </c>
      <c r="W212" s="269">
        <v>591605.78</v>
      </c>
      <c r="X212" s="269">
        <v>1127485.45</v>
      </c>
      <c r="Y212" s="269">
        <v>2270939.84</v>
      </c>
      <c r="Z212" s="269">
        <v>7879116.0700000003</v>
      </c>
      <c r="AA212" s="269">
        <v>11039102.210000001</v>
      </c>
      <c r="AB212" s="269">
        <v>1981969.89</v>
      </c>
      <c r="AC212" s="269">
        <v>10200561.93</v>
      </c>
      <c r="AD212" s="269">
        <v>2078865.51</v>
      </c>
      <c r="AE212" s="269">
        <v>1961711</v>
      </c>
      <c r="AF212" s="269">
        <v>4002119.4</v>
      </c>
      <c r="AG212" s="269">
        <v>2252037.62</v>
      </c>
      <c r="AH212" s="269">
        <v>1937560</v>
      </c>
      <c r="AI212" s="269">
        <v>36275619</v>
      </c>
      <c r="AJ212" s="269">
        <v>3052524.51</v>
      </c>
      <c r="AK212" s="269">
        <v>2539148.2799999998</v>
      </c>
      <c r="AL212" s="269">
        <v>1372082.7</v>
      </c>
      <c r="AM212" s="269">
        <v>1015276.48</v>
      </c>
      <c r="AN212" s="269">
        <v>2619721.36</v>
      </c>
      <c r="AO212" s="269">
        <v>2043488.35</v>
      </c>
      <c r="AP212" s="269">
        <v>1893649.16</v>
      </c>
      <c r="AQ212" s="269">
        <v>3252640.51</v>
      </c>
      <c r="AR212" s="269">
        <v>849514.01</v>
      </c>
      <c r="AS212" s="269">
        <v>1817910.75</v>
      </c>
      <c r="AT212" s="269">
        <v>2061246</v>
      </c>
      <c r="AU212" s="269">
        <v>9966700.4000000004</v>
      </c>
      <c r="AV212" s="269">
        <v>882210</v>
      </c>
      <c r="AW212" s="269">
        <v>1567259</v>
      </c>
      <c r="AX212" s="269">
        <v>1201045</v>
      </c>
      <c r="AY212" s="269">
        <v>742440</v>
      </c>
      <c r="AZ212" s="269">
        <v>454468</v>
      </c>
      <c r="BA212" s="269">
        <v>724562</v>
      </c>
      <c r="BB212" s="269">
        <v>10655914.75</v>
      </c>
      <c r="BC212" s="269">
        <v>2225979.9500000002</v>
      </c>
      <c r="BD212" s="269">
        <v>0</v>
      </c>
      <c r="BE212" s="269">
        <v>6631699</v>
      </c>
      <c r="BF212" s="269">
        <v>2935651.51</v>
      </c>
      <c r="BG212" s="269">
        <v>2060465</v>
      </c>
      <c r="BH212" s="269">
        <v>7158806.8899999997</v>
      </c>
      <c r="BI212" s="269">
        <v>6041742</v>
      </c>
      <c r="BJ212" s="269">
        <v>2060819</v>
      </c>
      <c r="BK212" s="269">
        <v>1045281</v>
      </c>
      <c r="BL212" s="269">
        <v>524323.44999999995</v>
      </c>
      <c r="BM212" s="269">
        <v>17862811</v>
      </c>
      <c r="BN212" s="269">
        <v>7319312.2199999997</v>
      </c>
      <c r="BO212" s="269">
        <v>4175022.52</v>
      </c>
      <c r="BP212" s="269">
        <v>853164</v>
      </c>
      <c r="BQ212" s="269">
        <v>440404</v>
      </c>
      <c r="BR212" s="269">
        <v>726104.94</v>
      </c>
      <c r="BS212" s="269">
        <v>0</v>
      </c>
      <c r="BT212" s="269">
        <v>1167602</v>
      </c>
      <c r="BU212" s="269">
        <v>850080.27</v>
      </c>
      <c r="BV212" s="269">
        <v>1721339</v>
      </c>
      <c r="BW212" s="269">
        <v>3301834</v>
      </c>
      <c r="BX212" s="269">
        <v>6506293.4100000001</v>
      </c>
      <c r="BY212" s="269">
        <v>9439616.8000000007</v>
      </c>
      <c r="BZ212" s="269">
        <v>2599467.4700000002</v>
      </c>
      <c r="CA212" s="269">
        <v>2039055</v>
      </c>
      <c r="CB212" s="269">
        <v>3664761</v>
      </c>
      <c r="CC212" s="270">
        <f t="shared" si="40"/>
        <v>389249853.21999991</v>
      </c>
      <c r="CD212" s="148"/>
      <c r="CE212" s="148"/>
      <c r="CF212" s="148"/>
      <c r="CG212" s="148"/>
      <c r="CH212" s="148"/>
      <c r="CI212" s="148"/>
    </row>
    <row r="213" spans="1:87" s="149" customFormat="1" ht="25.5" customHeight="1">
      <c r="A213" s="201" t="s">
        <v>1806</v>
      </c>
      <c r="B213" s="264" t="s">
        <v>41</v>
      </c>
      <c r="C213" s="265" t="s">
        <v>807</v>
      </c>
      <c r="D213" s="266">
        <v>52030</v>
      </c>
      <c r="E213" s="150" t="s">
        <v>808</v>
      </c>
      <c r="F213" s="267" t="s">
        <v>811</v>
      </c>
      <c r="G213" s="268" t="s">
        <v>812</v>
      </c>
      <c r="H213" s="269">
        <v>0</v>
      </c>
      <c r="I213" s="269">
        <v>808782.02</v>
      </c>
      <c r="J213" s="269">
        <v>950927.77</v>
      </c>
      <c r="K213" s="269">
        <v>0</v>
      </c>
      <c r="L213" s="269">
        <v>286172</v>
      </c>
      <c r="M213" s="269">
        <v>1855094.99</v>
      </c>
      <c r="N213" s="269">
        <v>19022534.859999999</v>
      </c>
      <c r="O213" s="269">
        <v>148290</v>
      </c>
      <c r="P213" s="269">
        <v>785120</v>
      </c>
      <c r="Q213" s="269">
        <v>427800</v>
      </c>
      <c r="R213" s="269">
        <v>0</v>
      </c>
      <c r="S213" s="269">
        <v>626816.77</v>
      </c>
      <c r="T213" s="269">
        <v>1579650</v>
      </c>
      <c r="U213" s="269">
        <v>1337646.57</v>
      </c>
      <c r="V213" s="269">
        <v>15960</v>
      </c>
      <c r="W213" s="269">
        <v>28019</v>
      </c>
      <c r="X213" s="269">
        <v>0</v>
      </c>
      <c r="Y213" s="269">
        <v>1133401</v>
      </c>
      <c r="Z213" s="269">
        <v>546644.51</v>
      </c>
      <c r="AA213" s="269">
        <v>442158.7</v>
      </c>
      <c r="AB213" s="269">
        <v>292209.48</v>
      </c>
      <c r="AC213" s="269">
        <v>2776841.49</v>
      </c>
      <c r="AD213" s="269">
        <v>1322641.29</v>
      </c>
      <c r="AE213" s="269">
        <v>266915</v>
      </c>
      <c r="AF213" s="269">
        <v>1655761</v>
      </c>
      <c r="AG213" s="269">
        <v>759924.1</v>
      </c>
      <c r="AH213" s="269">
        <v>224022.5</v>
      </c>
      <c r="AI213" s="269">
        <v>7011036</v>
      </c>
      <c r="AJ213" s="269">
        <v>0</v>
      </c>
      <c r="AK213" s="269">
        <v>0</v>
      </c>
      <c r="AL213" s="269">
        <v>1369835.26</v>
      </c>
      <c r="AM213" s="269">
        <v>58532.6</v>
      </c>
      <c r="AN213" s="269">
        <v>837665.28000000003</v>
      </c>
      <c r="AO213" s="269">
        <v>610666.27</v>
      </c>
      <c r="AP213" s="269">
        <v>997737.29</v>
      </c>
      <c r="AQ213" s="269">
        <v>730782.5</v>
      </c>
      <c r="AR213" s="269">
        <v>781412.9</v>
      </c>
      <c r="AS213" s="269">
        <v>313248.49</v>
      </c>
      <c r="AT213" s="269">
        <v>413782</v>
      </c>
      <c r="AU213" s="269">
        <v>2154004.9</v>
      </c>
      <c r="AV213" s="269">
        <v>1874512</v>
      </c>
      <c r="AW213" s="269">
        <v>682627</v>
      </c>
      <c r="AX213" s="269">
        <v>1063125</v>
      </c>
      <c r="AY213" s="269">
        <v>519474.33</v>
      </c>
      <c r="AZ213" s="269">
        <v>490664</v>
      </c>
      <c r="BA213" s="269">
        <v>569898</v>
      </c>
      <c r="BB213" s="269">
        <v>0</v>
      </c>
      <c r="BC213" s="269">
        <v>535796.85</v>
      </c>
      <c r="BD213" s="269">
        <v>1054661.6200000001</v>
      </c>
      <c r="BE213" s="269">
        <v>0</v>
      </c>
      <c r="BF213" s="269">
        <v>0</v>
      </c>
      <c r="BG213" s="269">
        <v>3752</v>
      </c>
      <c r="BH213" s="269">
        <v>1874598.3798</v>
      </c>
      <c r="BI213" s="269">
        <v>0</v>
      </c>
      <c r="BJ213" s="269">
        <v>1810145</v>
      </c>
      <c r="BK213" s="269">
        <v>0</v>
      </c>
      <c r="BL213" s="269">
        <v>393863</v>
      </c>
      <c r="BM213" s="269">
        <v>7819161.4000000004</v>
      </c>
      <c r="BN213" s="269">
        <v>1025394.1</v>
      </c>
      <c r="BO213" s="269">
        <v>1353030</v>
      </c>
      <c r="BP213" s="269">
        <v>152591</v>
      </c>
      <c r="BQ213" s="269">
        <v>0</v>
      </c>
      <c r="BR213" s="269">
        <v>573199</v>
      </c>
      <c r="BS213" s="269">
        <v>834816.6</v>
      </c>
      <c r="BT213" s="269">
        <v>5815704</v>
      </c>
      <c r="BU213" s="269">
        <v>1339392.83</v>
      </c>
      <c r="BV213" s="269">
        <v>2067055</v>
      </c>
      <c r="BW213" s="269">
        <v>3018896</v>
      </c>
      <c r="BX213" s="269">
        <v>1902515.7</v>
      </c>
      <c r="BY213" s="269">
        <v>354467</v>
      </c>
      <c r="BZ213" s="269">
        <v>1182095</v>
      </c>
      <c r="CA213" s="269">
        <v>2525325</v>
      </c>
      <c r="CB213" s="269">
        <v>389378</v>
      </c>
      <c r="CC213" s="270">
        <f t="shared" si="40"/>
        <v>93798174.349799991</v>
      </c>
      <c r="CD213" s="148"/>
      <c r="CE213" s="148"/>
      <c r="CF213" s="148"/>
      <c r="CG213" s="148"/>
      <c r="CH213" s="148"/>
      <c r="CI213" s="148"/>
    </row>
    <row r="214" spans="1:87" s="149" customFormat="1" ht="25.5" customHeight="1">
      <c r="A214" s="201" t="s">
        <v>1806</v>
      </c>
      <c r="B214" s="264" t="s">
        <v>41</v>
      </c>
      <c r="C214" s="265" t="s">
        <v>807</v>
      </c>
      <c r="D214" s="266">
        <v>52020</v>
      </c>
      <c r="E214" s="150" t="s">
        <v>813</v>
      </c>
      <c r="F214" s="267" t="s">
        <v>814</v>
      </c>
      <c r="G214" s="268" t="s">
        <v>815</v>
      </c>
      <c r="H214" s="269">
        <v>52083009</v>
      </c>
      <c r="I214" s="269">
        <v>10013096.4</v>
      </c>
      <c r="J214" s="269">
        <v>13477858.75</v>
      </c>
      <c r="K214" s="269">
        <v>6985670.9000000004</v>
      </c>
      <c r="L214" s="269">
        <v>4836693.25</v>
      </c>
      <c r="M214" s="269">
        <v>613738.65</v>
      </c>
      <c r="N214" s="269">
        <v>51453442.640000001</v>
      </c>
      <c r="O214" s="269">
        <v>8756196.3499999996</v>
      </c>
      <c r="P214" s="269">
        <v>666707</v>
      </c>
      <c r="Q214" s="269">
        <v>25359820</v>
      </c>
      <c r="R214" s="269">
        <v>3061121.84</v>
      </c>
      <c r="S214" s="269">
        <v>7378717.6200000001</v>
      </c>
      <c r="T214" s="269">
        <v>16173024</v>
      </c>
      <c r="U214" s="269">
        <v>8623245.6999999993</v>
      </c>
      <c r="V214" s="269">
        <v>1382490</v>
      </c>
      <c r="W214" s="269">
        <v>3518058.02</v>
      </c>
      <c r="X214" s="269">
        <v>5190043.41</v>
      </c>
      <c r="Y214" s="269">
        <v>743998</v>
      </c>
      <c r="Z214" s="269">
        <v>38685772.43</v>
      </c>
      <c r="AA214" s="269">
        <v>9402901.1400000006</v>
      </c>
      <c r="AB214" s="269">
        <v>4926328.16</v>
      </c>
      <c r="AC214" s="269">
        <v>11596959</v>
      </c>
      <c r="AD214" s="269">
        <v>2674330.52</v>
      </c>
      <c r="AE214" s="269">
        <v>5958720</v>
      </c>
      <c r="AF214" s="269">
        <v>4368240</v>
      </c>
      <c r="AG214" s="269">
        <v>2276521.02</v>
      </c>
      <c r="AH214" s="269">
        <v>1805429</v>
      </c>
      <c r="AI214" s="269">
        <v>55656895</v>
      </c>
      <c r="AJ214" s="269">
        <v>4326816.13</v>
      </c>
      <c r="AK214" s="269">
        <v>2228544.25</v>
      </c>
      <c r="AL214" s="269">
        <v>1412655.79</v>
      </c>
      <c r="AM214" s="269">
        <v>2580644.64</v>
      </c>
      <c r="AN214" s="269">
        <v>2720535</v>
      </c>
      <c r="AO214" s="269">
        <v>2816388.54</v>
      </c>
      <c r="AP214" s="269">
        <v>1660598</v>
      </c>
      <c r="AQ214" s="269">
        <v>3866750.74</v>
      </c>
      <c r="AR214" s="269">
        <v>2279840.9700000002</v>
      </c>
      <c r="AS214" s="269">
        <v>2323242.09</v>
      </c>
      <c r="AT214" s="269">
        <v>1555294.79</v>
      </c>
      <c r="AU214" s="269">
        <v>15121441.539999999</v>
      </c>
      <c r="AV214" s="269">
        <v>517246</v>
      </c>
      <c r="AW214" s="269">
        <v>2399957.4500000002</v>
      </c>
      <c r="AX214" s="269">
        <v>2204332</v>
      </c>
      <c r="AY214" s="269">
        <v>2422810.9700000002</v>
      </c>
      <c r="AZ214" s="269">
        <v>304894</v>
      </c>
      <c r="BA214" s="269">
        <v>2974090</v>
      </c>
      <c r="BB214" s="269">
        <v>48387566.369999997</v>
      </c>
      <c r="BC214" s="269">
        <v>4219042.55</v>
      </c>
      <c r="BD214" s="269">
        <v>3988436.78</v>
      </c>
      <c r="BE214" s="269">
        <v>10233405</v>
      </c>
      <c r="BF214" s="269">
        <v>9384195</v>
      </c>
      <c r="BG214" s="269">
        <v>4793743</v>
      </c>
      <c r="BH214" s="269">
        <v>6707666.9400000004</v>
      </c>
      <c r="BI214" s="269">
        <v>8156570</v>
      </c>
      <c r="BJ214" s="269">
        <v>3073054</v>
      </c>
      <c r="BK214" s="269">
        <v>1342920.2</v>
      </c>
      <c r="BL214" s="269">
        <v>736237</v>
      </c>
      <c r="BM214" s="269">
        <v>14029891.529999999</v>
      </c>
      <c r="BN214" s="269">
        <v>17887579.460000001</v>
      </c>
      <c r="BO214" s="269">
        <v>0</v>
      </c>
      <c r="BP214" s="269">
        <v>1064383</v>
      </c>
      <c r="BQ214" s="269">
        <v>3286346.9</v>
      </c>
      <c r="BR214" s="269">
        <v>3038420.84</v>
      </c>
      <c r="BS214" s="269">
        <v>0</v>
      </c>
      <c r="BT214" s="269">
        <v>39070879.740000002</v>
      </c>
      <c r="BU214" s="269">
        <v>1261858.2</v>
      </c>
      <c r="BV214" s="269">
        <v>1598910</v>
      </c>
      <c r="BW214" s="269">
        <v>434609.7</v>
      </c>
      <c r="BX214" s="269">
        <v>2983938.19</v>
      </c>
      <c r="BY214" s="269">
        <v>8712606.1999999993</v>
      </c>
      <c r="BZ214" s="269">
        <v>2137640</v>
      </c>
      <c r="CA214" s="269">
        <v>0</v>
      </c>
      <c r="CB214" s="269">
        <v>365392</v>
      </c>
      <c r="CC214" s="270">
        <f t="shared" si="40"/>
        <v>608280403.30000031</v>
      </c>
      <c r="CD214" s="148"/>
      <c r="CE214" s="148"/>
      <c r="CF214" s="148"/>
      <c r="CG214" s="148"/>
      <c r="CH214" s="148"/>
      <c r="CI214" s="148"/>
    </row>
    <row r="215" spans="1:87" s="149" customFormat="1" ht="25.5" customHeight="1">
      <c r="A215" s="201" t="s">
        <v>1806</v>
      </c>
      <c r="B215" s="264" t="s">
        <v>41</v>
      </c>
      <c r="C215" s="265" t="s">
        <v>807</v>
      </c>
      <c r="D215" s="266">
        <v>52020</v>
      </c>
      <c r="E215" s="150" t="s">
        <v>813</v>
      </c>
      <c r="F215" s="267" t="s">
        <v>816</v>
      </c>
      <c r="G215" s="268" t="s">
        <v>817</v>
      </c>
      <c r="H215" s="269">
        <v>18799155</v>
      </c>
      <c r="I215" s="269">
        <v>4465388.74</v>
      </c>
      <c r="J215" s="269">
        <v>3547364.09</v>
      </c>
      <c r="K215" s="269">
        <v>1359220</v>
      </c>
      <c r="L215" s="269">
        <v>1281010.1499999999</v>
      </c>
      <c r="M215" s="269">
        <v>352036.5</v>
      </c>
      <c r="N215" s="269">
        <v>31946126.010000002</v>
      </c>
      <c r="O215" s="269">
        <v>4752445</v>
      </c>
      <c r="P215" s="269">
        <v>2695431</v>
      </c>
      <c r="Q215" s="269">
        <v>0</v>
      </c>
      <c r="R215" s="269">
        <v>1599281</v>
      </c>
      <c r="S215" s="269">
        <v>6095484.5499999998</v>
      </c>
      <c r="T215" s="269">
        <v>6087245</v>
      </c>
      <c r="U215" s="269">
        <v>5914850</v>
      </c>
      <c r="V215" s="269">
        <v>555570</v>
      </c>
      <c r="W215" s="269">
        <v>1862559.82</v>
      </c>
      <c r="X215" s="269">
        <v>551900</v>
      </c>
      <c r="Y215" s="269">
        <v>397756</v>
      </c>
      <c r="Z215" s="269">
        <v>18287307.920000002</v>
      </c>
      <c r="AA215" s="269">
        <v>1465317.27</v>
      </c>
      <c r="AB215" s="269">
        <v>1612689.44</v>
      </c>
      <c r="AC215" s="269">
        <v>5354006</v>
      </c>
      <c r="AD215" s="269">
        <v>1878708.38</v>
      </c>
      <c r="AE215" s="269">
        <v>663060</v>
      </c>
      <c r="AF215" s="269">
        <v>1947137.44</v>
      </c>
      <c r="AG215" s="269">
        <v>552889.57999999996</v>
      </c>
      <c r="AH215" s="269">
        <v>1300626</v>
      </c>
      <c r="AI215" s="269">
        <v>19374529</v>
      </c>
      <c r="AJ215" s="269">
        <v>0</v>
      </c>
      <c r="AK215" s="269">
        <v>0</v>
      </c>
      <c r="AL215" s="269">
        <v>1206379.55</v>
      </c>
      <c r="AM215" s="269">
        <v>862843.21</v>
      </c>
      <c r="AN215" s="269">
        <v>1623297.21</v>
      </c>
      <c r="AO215" s="269">
        <v>2514031.9</v>
      </c>
      <c r="AP215" s="269">
        <v>1857052</v>
      </c>
      <c r="AQ215" s="269">
        <v>1853310</v>
      </c>
      <c r="AR215" s="269">
        <v>1828532.39</v>
      </c>
      <c r="AS215" s="269">
        <v>1490310.31</v>
      </c>
      <c r="AT215" s="269">
        <v>1214125.21</v>
      </c>
      <c r="AU215" s="269">
        <v>10453367.119999999</v>
      </c>
      <c r="AV215" s="269">
        <v>2923193</v>
      </c>
      <c r="AW215" s="269">
        <v>1642449.43</v>
      </c>
      <c r="AX215" s="269">
        <v>1566441.22</v>
      </c>
      <c r="AY215" s="269">
        <v>1647812.25</v>
      </c>
      <c r="AZ215" s="269">
        <v>1725061</v>
      </c>
      <c r="BA215" s="269">
        <v>765211.35</v>
      </c>
      <c r="BB215" s="269">
        <v>0</v>
      </c>
      <c r="BC215" s="269">
        <v>1910614.91</v>
      </c>
      <c r="BD215" s="269">
        <v>1697480</v>
      </c>
      <c r="BE215" s="269">
        <v>0</v>
      </c>
      <c r="BF215" s="269">
        <v>0</v>
      </c>
      <c r="BG215" s="269">
        <v>0</v>
      </c>
      <c r="BH215" s="269">
        <v>3495678.91</v>
      </c>
      <c r="BI215" s="269">
        <v>0</v>
      </c>
      <c r="BJ215" s="269">
        <v>2207338</v>
      </c>
      <c r="BK215" s="269">
        <v>729373.67</v>
      </c>
      <c r="BL215" s="269">
        <v>806830</v>
      </c>
      <c r="BM215" s="269">
        <v>16779405.469999999</v>
      </c>
      <c r="BN215" s="269">
        <v>6868199.2699999996</v>
      </c>
      <c r="BO215" s="269">
        <v>0</v>
      </c>
      <c r="BP215" s="269">
        <v>1445183</v>
      </c>
      <c r="BQ215" s="269">
        <v>1746817</v>
      </c>
      <c r="BR215" s="269">
        <v>3506552.48</v>
      </c>
      <c r="BS215" s="269">
        <v>2436157.7599999998</v>
      </c>
      <c r="BT215" s="269">
        <v>10326714.4</v>
      </c>
      <c r="BU215" s="269">
        <v>1903078.2</v>
      </c>
      <c r="BV215" s="269">
        <v>1458370</v>
      </c>
      <c r="BW215" s="269">
        <v>4658507.8099999996</v>
      </c>
      <c r="BX215" s="269">
        <v>1244631.7</v>
      </c>
      <c r="BY215" s="269">
        <v>1468754</v>
      </c>
      <c r="BZ215" s="269">
        <v>1516990</v>
      </c>
      <c r="CA215" s="269">
        <v>225920</v>
      </c>
      <c r="CB215" s="269">
        <v>130800</v>
      </c>
      <c r="CC215" s="270">
        <f t="shared" si="40"/>
        <v>246435907.61999997</v>
      </c>
      <c r="CD215" s="148"/>
      <c r="CE215" s="148"/>
      <c r="CF215" s="148"/>
      <c r="CG215" s="148"/>
      <c r="CH215" s="148"/>
      <c r="CI215" s="148"/>
    </row>
    <row r="216" spans="1:87" s="149" customFormat="1" ht="25.5" customHeight="1">
      <c r="A216" s="201" t="s">
        <v>1806</v>
      </c>
      <c r="B216" s="264" t="s">
        <v>41</v>
      </c>
      <c r="C216" s="265" t="s">
        <v>807</v>
      </c>
      <c r="D216" s="266">
        <v>52040</v>
      </c>
      <c r="E216" s="150" t="s">
        <v>818</v>
      </c>
      <c r="F216" s="267" t="s">
        <v>819</v>
      </c>
      <c r="G216" s="268" t="s">
        <v>820</v>
      </c>
      <c r="H216" s="269">
        <v>0</v>
      </c>
      <c r="I216" s="269">
        <v>2222259.25</v>
      </c>
      <c r="J216" s="269">
        <v>0</v>
      </c>
      <c r="K216" s="269">
        <v>2443739</v>
      </c>
      <c r="L216" s="269">
        <v>136460</v>
      </c>
      <c r="M216" s="269">
        <v>0</v>
      </c>
      <c r="N216" s="269">
        <v>1099263</v>
      </c>
      <c r="O216" s="269">
        <v>5503740</v>
      </c>
      <c r="P216" s="269">
        <v>425995</v>
      </c>
      <c r="Q216" s="269">
        <v>0</v>
      </c>
      <c r="R216" s="269">
        <v>268275</v>
      </c>
      <c r="S216" s="269">
        <v>2921400</v>
      </c>
      <c r="T216" s="269">
        <v>2230515</v>
      </c>
      <c r="U216" s="269">
        <v>1052194</v>
      </c>
      <c r="V216" s="269">
        <v>0</v>
      </c>
      <c r="W216" s="269">
        <v>1194766.75</v>
      </c>
      <c r="X216" s="269">
        <v>0</v>
      </c>
      <c r="Y216" s="269">
        <v>1358581</v>
      </c>
      <c r="Z216" s="269">
        <v>5338263.33</v>
      </c>
      <c r="AA216" s="269">
        <v>1229828.2</v>
      </c>
      <c r="AB216" s="269">
        <v>0</v>
      </c>
      <c r="AC216" s="269">
        <v>165869</v>
      </c>
      <c r="AD216" s="269">
        <v>10000</v>
      </c>
      <c r="AE216" s="269">
        <v>0</v>
      </c>
      <c r="AF216" s="269">
        <v>0</v>
      </c>
      <c r="AG216" s="269">
        <v>0</v>
      </c>
      <c r="AH216" s="269">
        <v>0</v>
      </c>
      <c r="AI216" s="269">
        <v>0</v>
      </c>
      <c r="AJ216" s="269">
        <v>335209</v>
      </c>
      <c r="AK216" s="269">
        <v>0</v>
      </c>
      <c r="AL216" s="269">
        <v>0</v>
      </c>
      <c r="AM216" s="269">
        <v>0</v>
      </c>
      <c r="AN216" s="269">
        <v>0</v>
      </c>
      <c r="AO216" s="269">
        <v>0</v>
      </c>
      <c r="AP216" s="269">
        <v>0</v>
      </c>
      <c r="AQ216" s="269">
        <v>0</v>
      </c>
      <c r="AR216" s="269">
        <v>25200</v>
      </c>
      <c r="AS216" s="269">
        <v>473520</v>
      </c>
      <c r="AT216" s="269">
        <v>0</v>
      </c>
      <c r="AU216" s="269">
        <v>2122920</v>
      </c>
      <c r="AV216" s="269">
        <v>1350534</v>
      </c>
      <c r="AW216" s="269">
        <v>666445</v>
      </c>
      <c r="AX216" s="269">
        <v>805430</v>
      </c>
      <c r="AY216" s="269">
        <v>2014360</v>
      </c>
      <c r="AZ216" s="269">
        <v>0</v>
      </c>
      <c r="BA216" s="269">
        <v>0</v>
      </c>
      <c r="BB216" s="269">
        <v>0</v>
      </c>
      <c r="BC216" s="269">
        <v>0</v>
      </c>
      <c r="BD216" s="269">
        <v>0</v>
      </c>
      <c r="BE216" s="269">
        <v>0</v>
      </c>
      <c r="BF216" s="269">
        <v>0</v>
      </c>
      <c r="BG216" s="269">
        <v>8400</v>
      </c>
      <c r="BH216" s="269">
        <v>0</v>
      </c>
      <c r="BI216" s="269">
        <v>0</v>
      </c>
      <c r="BJ216" s="269">
        <v>0</v>
      </c>
      <c r="BK216" s="269">
        <v>0</v>
      </c>
      <c r="BL216" s="269">
        <v>78000</v>
      </c>
      <c r="BM216" s="269">
        <v>1692</v>
      </c>
      <c r="BN216" s="269">
        <v>0</v>
      </c>
      <c r="BO216" s="269">
        <v>0</v>
      </c>
      <c r="BP216" s="269">
        <v>72900</v>
      </c>
      <c r="BQ216" s="269">
        <v>198600</v>
      </c>
      <c r="BR216" s="269">
        <v>0</v>
      </c>
      <c r="BS216" s="269">
        <v>0</v>
      </c>
      <c r="BT216" s="269">
        <v>623930</v>
      </c>
      <c r="BU216" s="269">
        <v>0</v>
      </c>
      <c r="BV216" s="269">
        <v>0</v>
      </c>
      <c r="BW216" s="269">
        <v>0</v>
      </c>
      <c r="BX216" s="269">
        <v>0</v>
      </c>
      <c r="BY216" s="269">
        <v>173625</v>
      </c>
      <c r="BZ216" s="269">
        <v>0</v>
      </c>
      <c r="CA216" s="269">
        <v>0</v>
      </c>
      <c r="CB216" s="269">
        <v>0</v>
      </c>
      <c r="CC216" s="270">
        <f t="shared" si="40"/>
        <v>36551913.530000001</v>
      </c>
      <c r="CD216" s="148"/>
      <c r="CE216" s="148"/>
      <c r="CF216" s="148"/>
      <c r="CG216" s="148"/>
      <c r="CH216" s="148"/>
      <c r="CI216" s="148"/>
    </row>
    <row r="217" spans="1:87" s="149" customFormat="1" ht="25.5" customHeight="1">
      <c r="A217" s="201" t="s">
        <v>1806</v>
      </c>
      <c r="B217" s="264" t="s">
        <v>41</v>
      </c>
      <c r="C217" s="265" t="s">
        <v>807</v>
      </c>
      <c r="D217" s="266">
        <v>52040</v>
      </c>
      <c r="E217" s="150" t="s">
        <v>818</v>
      </c>
      <c r="F217" s="267" t="s">
        <v>821</v>
      </c>
      <c r="G217" s="268" t="s">
        <v>822</v>
      </c>
      <c r="H217" s="269">
        <v>0</v>
      </c>
      <c r="I217" s="269">
        <v>2212042.0499999998</v>
      </c>
      <c r="J217" s="269">
        <v>0</v>
      </c>
      <c r="K217" s="269">
        <v>370070</v>
      </c>
      <c r="L217" s="269">
        <v>0</v>
      </c>
      <c r="M217" s="269">
        <v>0</v>
      </c>
      <c r="N217" s="269">
        <v>948040.36</v>
      </c>
      <c r="O217" s="269">
        <v>2414304</v>
      </c>
      <c r="P217" s="269">
        <v>56789</v>
      </c>
      <c r="Q217" s="269">
        <v>0</v>
      </c>
      <c r="R217" s="269">
        <v>972150</v>
      </c>
      <c r="S217" s="269">
        <v>0</v>
      </c>
      <c r="T217" s="269">
        <v>360700</v>
      </c>
      <c r="U217" s="269">
        <v>1243670</v>
      </c>
      <c r="V217" s="269">
        <v>0</v>
      </c>
      <c r="W217" s="269">
        <v>0</v>
      </c>
      <c r="X217" s="269">
        <v>0</v>
      </c>
      <c r="Y217" s="269">
        <v>639561.5</v>
      </c>
      <c r="Z217" s="269">
        <v>17650</v>
      </c>
      <c r="AA217" s="269">
        <v>113231.1</v>
      </c>
      <c r="AB217" s="269">
        <v>50490</v>
      </c>
      <c r="AC217" s="269">
        <v>0</v>
      </c>
      <c r="AD217" s="269">
        <v>0</v>
      </c>
      <c r="AE217" s="269">
        <v>0</v>
      </c>
      <c r="AF217" s="269">
        <v>0</v>
      </c>
      <c r="AG217" s="269">
        <v>0</v>
      </c>
      <c r="AH217" s="269">
        <v>0</v>
      </c>
      <c r="AI217" s="269">
        <v>0</v>
      </c>
      <c r="AJ217" s="269">
        <v>147480</v>
      </c>
      <c r="AK217" s="269">
        <v>0</v>
      </c>
      <c r="AL217" s="269">
        <v>0</v>
      </c>
      <c r="AM217" s="269">
        <v>0</v>
      </c>
      <c r="AN217" s="269">
        <v>0</v>
      </c>
      <c r="AO217" s="269">
        <v>0</v>
      </c>
      <c r="AP217" s="269">
        <v>0</v>
      </c>
      <c r="AQ217" s="269">
        <v>0</v>
      </c>
      <c r="AR217" s="269">
        <v>0</v>
      </c>
      <c r="AS217" s="269">
        <v>0</v>
      </c>
      <c r="AT217" s="269">
        <v>0</v>
      </c>
      <c r="AU217" s="269">
        <v>0</v>
      </c>
      <c r="AV217" s="269">
        <v>0</v>
      </c>
      <c r="AW217" s="269">
        <v>0</v>
      </c>
      <c r="AX217" s="269">
        <v>0</v>
      </c>
      <c r="AY217" s="269">
        <v>0</v>
      </c>
      <c r="AZ217" s="269">
        <v>0</v>
      </c>
      <c r="BA217" s="269">
        <v>0</v>
      </c>
      <c r="BB217" s="269">
        <v>0</v>
      </c>
      <c r="BC217" s="269">
        <v>0</v>
      </c>
      <c r="BD217" s="269">
        <v>67470</v>
      </c>
      <c r="BE217" s="269">
        <v>0</v>
      </c>
      <c r="BF217" s="269">
        <v>0</v>
      </c>
      <c r="BG217" s="269">
        <v>0</v>
      </c>
      <c r="BH217" s="269">
        <v>0</v>
      </c>
      <c r="BI217" s="269">
        <v>0</v>
      </c>
      <c r="BJ217" s="269">
        <v>0</v>
      </c>
      <c r="BK217" s="269">
        <v>0</v>
      </c>
      <c r="BL217" s="269">
        <v>0</v>
      </c>
      <c r="BM217" s="269">
        <v>80800</v>
      </c>
      <c r="BN217" s="269">
        <v>0</v>
      </c>
      <c r="BO217" s="269">
        <v>0</v>
      </c>
      <c r="BP217" s="269">
        <v>25350</v>
      </c>
      <c r="BQ217" s="269">
        <v>0</v>
      </c>
      <c r="BR217" s="269">
        <v>0</v>
      </c>
      <c r="BS217" s="269">
        <v>0</v>
      </c>
      <c r="BT217" s="269">
        <v>0</v>
      </c>
      <c r="BU217" s="269">
        <v>0</v>
      </c>
      <c r="BV217" s="269">
        <v>0</v>
      </c>
      <c r="BW217" s="269">
        <v>0</v>
      </c>
      <c r="BX217" s="269">
        <v>0</v>
      </c>
      <c r="BY217" s="269">
        <v>72000</v>
      </c>
      <c r="BZ217" s="269">
        <v>0</v>
      </c>
      <c r="CA217" s="269">
        <v>0</v>
      </c>
      <c r="CB217" s="269">
        <v>0</v>
      </c>
      <c r="CC217" s="270">
        <f t="shared" si="40"/>
        <v>9791798.0099999998</v>
      </c>
      <c r="CD217" s="148"/>
      <c r="CE217" s="148"/>
      <c r="CF217" s="148"/>
      <c r="CG217" s="148"/>
      <c r="CH217" s="148"/>
      <c r="CI217" s="148"/>
    </row>
    <row r="218" spans="1:87" s="282" customFormat="1">
      <c r="A218" s="280"/>
      <c r="B218" s="380" t="s">
        <v>823</v>
      </c>
      <c r="C218" s="381"/>
      <c r="D218" s="381"/>
      <c r="E218" s="381"/>
      <c r="F218" s="381"/>
      <c r="G218" s="382"/>
      <c r="H218" s="281">
        <f>SUM(H212:H217)</f>
        <v>87519875.090000004</v>
      </c>
      <c r="I218" s="281">
        <f t="shared" ref="I218:BT218" si="43">SUM(I212:I217)</f>
        <v>26852852.540000003</v>
      </c>
      <c r="J218" s="281">
        <f t="shared" si="43"/>
        <v>29221656.690000001</v>
      </c>
      <c r="K218" s="281">
        <f t="shared" si="43"/>
        <v>15867810.82</v>
      </c>
      <c r="L218" s="281">
        <f t="shared" si="43"/>
        <v>8950472.8399999999</v>
      </c>
      <c r="M218" s="281">
        <f t="shared" si="43"/>
        <v>6167154.3000000007</v>
      </c>
      <c r="N218" s="281">
        <f t="shared" si="43"/>
        <v>163835567.31</v>
      </c>
      <c r="O218" s="281">
        <f t="shared" si="43"/>
        <v>23927086.350000001</v>
      </c>
      <c r="P218" s="281">
        <f t="shared" si="43"/>
        <v>5940870</v>
      </c>
      <c r="Q218" s="281">
        <f t="shared" si="43"/>
        <v>62750961</v>
      </c>
      <c r="R218" s="281">
        <f t="shared" si="43"/>
        <v>6403247.8399999999</v>
      </c>
      <c r="S218" s="281">
        <f t="shared" si="43"/>
        <v>18077624.309999999</v>
      </c>
      <c r="T218" s="281">
        <f t="shared" si="43"/>
        <v>34422061</v>
      </c>
      <c r="U218" s="281">
        <f t="shared" si="43"/>
        <v>26674462.52</v>
      </c>
      <c r="V218" s="281">
        <f t="shared" si="43"/>
        <v>2017860</v>
      </c>
      <c r="W218" s="281">
        <f t="shared" si="43"/>
        <v>7195009.3700000001</v>
      </c>
      <c r="X218" s="281">
        <f t="shared" si="43"/>
        <v>6869428.8600000003</v>
      </c>
      <c r="Y218" s="281">
        <f t="shared" si="43"/>
        <v>6544237.3399999999</v>
      </c>
      <c r="Z218" s="281">
        <f t="shared" si="43"/>
        <v>70754754.260000005</v>
      </c>
      <c r="AA218" s="281">
        <f t="shared" si="43"/>
        <v>23692538.620000001</v>
      </c>
      <c r="AB218" s="281">
        <f t="shared" si="43"/>
        <v>8863686.9700000007</v>
      </c>
      <c r="AC218" s="281">
        <f t="shared" si="43"/>
        <v>30094237.420000002</v>
      </c>
      <c r="AD218" s="281">
        <f t="shared" si="43"/>
        <v>7964545.7000000002</v>
      </c>
      <c r="AE218" s="281">
        <f t="shared" si="43"/>
        <v>8850406</v>
      </c>
      <c r="AF218" s="281">
        <f t="shared" si="43"/>
        <v>11973257.84</v>
      </c>
      <c r="AG218" s="281">
        <f t="shared" si="43"/>
        <v>5841372.3200000003</v>
      </c>
      <c r="AH218" s="281">
        <f t="shared" si="43"/>
        <v>5267637.5</v>
      </c>
      <c r="AI218" s="281">
        <f t="shared" si="43"/>
        <v>118318079</v>
      </c>
      <c r="AJ218" s="281">
        <f t="shared" si="43"/>
        <v>7862029.6399999997</v>
      </c>
      <c r="AK218" s="281">
        <f t="shared" si="43"/>
        <v>4767692.5299999993</v>
      </c>
      <c r="AL218" s="281">
        <f t="shared" si="43"/>
        <v>5360953.3</v>
      </c>
      <c r="AM218" s="281">
        <f t="shared" si="43"/>
        <v>4517296.93</v>
      </c>
      <c r="AN218" s="281">
        <f t="shared" si="43"/>
        <v>7801218.8499999996</v>
      </c>
      <c r="AO218" s="281">
        <f t="shared" si="43"/>
        <v>7984575.0600000005</v>
      </c>
      <c r="AP218" s="281">
        <f t="shared" si="43"/>
        <v>6409036.4500000002</v>
      </c>
      <c r="AQ218" s="281">
        <f t="shared" si="43"/>
        <v>9703483.75</v>
      </c>
      <c r="AR218" s="281">
        <f t="shared" si="43"/>
        <v>5764500.2700000005</v>
      </c>
      <c r="AS218" s="281">
        <f t="shared" si="43"/>
        <v>6418231.6400000006</v>
      </c>
      <c r="AT218" s="281">
        <f t="shared" si="43"/>
        <v>5244448</v>
      </c>
      <c r="AU218" s="281">
        <f t="shared" si="43"/>
        <v>39818433.960000001</v>
      </c>
      <c r="AV218" s="281">
        <f t="shared" si="43"/>
        <v>7547695</v>
      </c>
      <c r="AW218" s="281">
        <f t="shared" si="43"/>
        <v>6958737.8799999999</v>
      </c>
      <c r="AX218" s="281">
        <f t="shared" si="43"/>
        <v>6840373.2199999997</v>
      </c>
      <c r="AY218" s="281">
        <f t="shared" si="43"/>
        <v>7346897.5500000007</v>
      </c>
      <c r="AZ218" s="281">
        <f t="shared" si="43"/>
        <v>2975087</v>
      </c>
      <c r="BA218" s="281">
        <f t="shared" si="43"/>
        <v>5033761.3499999996</v>
      </c>
      <c r="BB218" s="281">
        <f t="shared" si="43"/>
        <v>59043481.119999997</v>
      </c>
      <c r="BC218" s="281">
        <f t="shared" si="43"/>
        <v>8891434.2599999998</v>
      </c>
      <c r="BD218" s="281">
        <f t="shared" si="43"/>
        <v>6808048.4000000004</v>
      </c>
      <c r="BE218" s="281">
        <f t="shared" si="43"/>
        <v>16865104</v>
      </c>
      <c r="BF218" s="281">
        <f t="shared" si="43"/>
        <v>12319846.51</v>
      </c>
      <c r="BG218" s="281">
        <f t="shared" si="43"/>
        <v>6866360</v>
      </c>
      <c r="BH218" s="281">
        <f t="shared" si="43"/>
        <v>19236751.119800001</v>
      </c>
      <c r="BI218" s="281">
        <f t="shared" si="43"/>
        <v>14198312</v>
      </c>
      <c r="BJ218" s="281">
        <f t="shared" si="43"/>
        <v>9151356</v>
      </c>
      <c r="BK218" s="281">
        <f t="shared" si="43"/>
        <v>3117574.87</v>
      </c>
      <c r="BL218" s="281">
        <f t="shared" si="43"/>
        <v>2539253.4500000002</v>
      </c>
      <c r="BM218" s="281">
        <f t="shared" si="43"/>
        <v>56573761.399999999</v>
      </c>
      <c r="BN218" s="281">
        <f t="shared" si="43"/>
        <v>33100485.050000001</v>
      </c>
      <c r="BO218" s="281">
        <f t="shared" si="43"/>
        <v>5528052.5199999996</v>
      </c>
      <c r="BP218" s="281">
        <f t="shared" si="43"/>
        <v>3613571</v>
      </c>
      <c r="BQ218" s="281">
        <f t="shared" si="43"/>
        <v>5672167.9000000004</v>
      </c>
      <c r="BR218" s="281">
        <f t="shared" si="43"/>
        <v>7844277.2599999998</v>
      </c>
      <c r="BS218" s="281">
        <f t="shared" si="43"/>
        <v>3270974.36</v>
      </c>
      <c r="BT218" s="281">
        <f t="shared" si="43"/>
        <v>57004830.140000001</v>
      </c>
      <c r="BU218" s="281">
        <f t="shared" ref="BU218:CB218" si="44">SUM(BU212:BU217)</f>
        <v>5354409.5</v>
      </c>
      <c r="BV218" s="281">
        <f t="shared" si="44"/>
        <v>6845674</v>
      </c>
      <c r="BW218" s="281">
        <f t="shared" si="44"/>
        <v>11413847.51</v>
      </c>
      <c r="BX218" s="281">
        <f t="shared" si="44"/>
        <v>12637378.999999998</v>
      </c>
      <c r="BY218" s="281">
        <f t="shared" si="44"/>
        <v>20221069</v>
      </c>
      <c r="BZ218" s="281">
        <f t="shared" si="44"/>
        <v>7436192.4700000007</v>
      </c>
      <c r="CA218" s="281">
        <f t="shared" si="44"/>
        <v>4790300</v>
      </c>
      <c r="CB218" s="281">
        <f t="shared" si="44"/>
        <v>4550331</v>
      </c>
      <c r="CC218" s="281">
        <f>SUM(CC212:CC217)</f>
        <v>1384108050.0297999</v>
      </c>
      <c r="CD218" s="154"/>
      <c r="CE218" s="154"/>
      <c r="CF218" s="154"/>
      <c r="CG218" s="154"/>
      <c r="CH218" s="154"/>
      <c r="CI218" s="154"/>
    </row>
    <row r="219" spans="1:87" s="149" customFormat="1">
      <c r="A219" s="201" t="s">
        <v>1806</v>
      </c>
      <c r="B219" s="264" t="s">
        <v>43</v>
      </c>
      <c r="C219" s="265" t="s">
        <v>44</v>
      </c>
      <c r="D219" s="266">
        <v>51070</v>
      </c>
      <c r="E219" s="150" t="s">
        <v>824</v>
      </c>
      <c r="F219" s="267" t="s">
        <v>825</v>
      </c>
      <c r="G219" s="268" t="s">
        <v>826</v>
      </c>
      <c r="H219" s="269">
        <v>0</v>
      </c>
      <c r="I219" s="269">
        <v>76442</v>
      </c>
      <c r="J219" s="269">
        <v>1698375</v>
      </c>
      <c r="K219" s="269">
        <v>457885</v>
      </c>
      <c r="L219" s="269">
        <v>135291.88</v>
      </c>
      <c r="M219" s="269">
        <v>0</v>
      </c>
      <c r="N219" s="269">
        <v>0</v>
      </c>
      <c r="O219" s="269">
        <v>0</v>
      </c>
      <c r="P219" s="269">
        <v>0</v>
      </c>
      <c r="Q219" s="269">
        <v>0</v>
      </c>
      <c r="R219" s="269">
        <v>0</v>
      </c>
      <c r="S219" s="269">
        <v>0</v>
      </c>
      <c r="T219" s="269">
        <v>0</v>
      </c>
      <c r="U219" s="269">
        <v>2802142</v>
      </c>
      <c r="V219" s="269">
        <v>0</v>
      </c>
      <c r="W219" s="269">
        <v>0</v>
      </c>
      <c r="X219" s="269">
        <v>0</v>
      </c>
      <c r="Y219" s="269">
        <v>0</v>
      </c>
      <c r="Z219" s="269">
        <v>0</v>
      </c>
      <c r="AA219" s="269">
        <v>0</v>
      </c>
      <c r="AB219" s="269">
        <v>297540</v>
      </c>
      <c r="AC219" s="269">
        <v>0</v>
      </c>
      <c r="AD219" s="269">
        <v>0</v>
      </c>
      <c r="AE219" s="269">
        <v>0</v>
      </c>
      <c r="AF219" s="269">
        <v>0</v>
      </c>
      <c r="AG219" s="269">
        <v>0</v>
      </c>
      <c r="AH219" s="269">
        <v>0</v>
      </c>
      <c r="AI219" s="269">
        <v>493440</v>
      </c>
      <c r="AJ219" s="269">
        <v>1440</v>
      </c>
      <c r="AK219" s="269">
        <v>0</v>
      </c>
      <c r="AL219" s="269">
        <v>0</v>
      </c>
      <c r="AM219" s="269">
        <v>0</v>
      </c>
      <c r="AN219" s="269">
        <v>0</v>
      </c>
      <c r="AO219" s="269">
        <v>0</v>
      </c>
      <c r="AP219" s="269">
        <v>0</v>
      </c>
      <c r="AQ219" s="269">
        <v>0</v>
      </c>
      <c r="AR219" s="269">
        <v>0</v>
      </c>
      <c r="AS219" s="269">
        <v>0</v>
      </c>
      <c r="AT219" s="269">
        <v>0</v>
      </c>
      <c r="AU219" s="269">
        <v>1017530</v>
      </c>
      <c r="AV219" s="269">
        <v>0</v>
      </c>
      <c r="AW219" s="269">
        <v>0</v>
      </c>
      <c r="AX219" s="269">
        <v>0</v>
      </c>
      <c r="AY219" s="269">
        <v>0</v>
      </c>
      <c r="AZ219" s="269">
        <v>0</v>
      </c>
      <c r="BA219" s="269">
        <v>0</v>
      </c>
      <c r="BB219" s="269">
        <v>0</v>
      </c>
      <c r="BC219" s="269">
        <v>0</v>
      </c>
      <c r="BD219" s="269">
        <v>135440</v>
      </c>
      <c r="BE219" s="269">
        <v>0</v>
      </c>
      <c r="BF219" s="269">
        <v>0</v>
      </c>
      <c r="BG219" s="269">
        <v>6838734</v>
      </c>
      <c r="BH219" s="269">
        <v>0</v>
      </c>
      <c r="BI219" s="269">
        <v>0</v>
      </c>
      <c r="BJ219" s="269">
        <v>187630</v>
      </c>
      <c r="BK219" s="269">
        <v>0</v>
      </c>
      <c r="BL219" s="269">
        <v>0</v>
      </c>
      <c r="BM219" s="269">
        <v>0</v>
      </c>
      <c r="BN219" s="269">
        <v>0</v>
      </c>
      <c r="BO219" s="269">
        <v>0</v>
      </c>
      <c r="BP219" s="269">
        <v>0</v>
      </c>
      <c r="BQ219" s="269">
        <v>26048</v>
      </c>
      <c r="BR219" s="269">
        <v>0</v>
      </c>
      <c r="BS219" s="269">
        <v>0</v>
      </c>
      <c r="BT219" s="269">
        <v>0</v>
      </c>
      <c r="BU219" s="269">
        <v>0</v>
      </c>
      <c r="BV219" s="269">
        <v>0</v>
      </c>
      <c r="BW219" s="269">
        <v>0</v>
      </c>
      <c r="BX219" s="269">
        <v>89565</v>
      </c>
      <c r="BY219" s="269">
        <v>872560</v>
      </c>
      <c r="BZ219" s="269">
        <v>0</v>
      </c>
      <c r="CA219" s="269">
        <v>0</v>
      </c>
      <c r="CB219" s="269">
        <v>0</v>
      </c>
      <c r="CC219" s="270">
        <f t="shared" si="40"/>
        <v>15130062.879999999</v>
      </c>
      <c r="CD219" s="148"/>
      <c r="CE219" s="148"/>
      <c r="CF219" s="148"/>
      <c r="CG219" s="148"/>
      <c r="CH219" s="148"/>
      <c r="CI219" s="148"/>
    </row>
    <row r="220" spans="1:87" s="149" customFormat="1">
      <c r="A220" s="201" t="s">
        <v>1806</v>
      </c>
      <c r="B220" s="264" t="s">
        <v>43</v>
      </c>
      <c r="C220" s="265" t="s">
        <v>44</v>
      </c>
      <c r="D220" s="266"/>
      <c r="E220" s="150"/>
      <c r="F220" s="267" t="s">
        <v>827</v>
      </c>
      <c r="G220" s="268" t="s">
        <v>1711</v>
      </c>
      <c r="H220" s="269">
        <v>8863110</v>
      </c>
      <c r="I220" s="269">
        <v>1975567.75</v>
      </c>
      <c r="J220" s="269">
        <v>2826540</v>
      </c>
      <c r="K220" s="269">
        <v>6855976</v>
      </c>
      <c r="L220" s="269">
        <v>0</v>
      </c>
      <c r="M220" s="269">
        <v>0</v>
      </c>
      <c r="N220" s="269">
        <v>25760495</v>
      </c>
      <c r="O220" s="269">
        <v>1898445</v>
      </c>
      <c r="P220" s="269">
        <v>628200</v>
      </c>
      <c r="Q220" s="269">
        <v>10079290</v>
      </c>
      <c r="R220" s="269">
        <v>564400</v>
      </c>
      <c r="S220" s="269">
        <v>1006800</v>
      </c>
      <c r="T220" s="269">
        <v>3477935</v>
      </c>
      <c r="U220" s="269">
        <v>2934375</v>
      </c>
      <c r="V220" s="269">
        <v>384900</v>
      </c>
      <c r="W220" s="269">
        <v>1270125</v>
      </c>
      <c r="X220" s="269">
        <v>859500</v>
      </c>
      <c r="Y220" s="269">
        <v>500140</v>
      </c>
      <c r="Z220" s="269">
        <v>12113905</v>
      </c>
      <c r="AA220" s="269">
        <v>3265440</v>
      </c>
      <c r="AB220" s="269">
        <v>930560</v>
      </c>
      <c r="AC220" s="269">
        <v>378060</v>
      </c>
      <c r="AD220" s="269">
        <v>557160</v>
      </c>
      <c r="AE220" s="269">
        <v>1103940</v>
      </c>
      <c r="AF220" s="269">
        <v>0</v>
      </c>
      <c r="AG220" s="269">
        <v>462000</v>
      </c>
      <c r="AH220" s="269">
        <v>327360</v>
      </c>
      <c r="AI220" s="269">
        <v>16609160</v>
      </c>
      <c r="AJ220" s="269">
        <v>811322.66</v>
      </c>
      <c r="AK220" s="269">
        <v>0</v>
      </c>
      <c r="AL220" s="269">
        <v>569460</v>
      </c>
      <c r="AM220" s="269">
        <v>417180</v>
      </c>
      <c r="AN220" s="269">
        <v>769500</v>
      </c>
      <c r="AO220" s="269">
        <v>345000</v>
      </c>
      <c r="AP220" s="269">
        <v>450000</v>
      </c>
      <c r="AQ220" s="269">
        <v>929200</v>
      </c>
      <c r="AR220" s="269">
        <v>525200</v>
      </c>
      <c r="AS220" s="269">
        <v>639560</v>
      </c>
      <c r="AT220" s="269">
        <v>359760</v>
      </c>
      <c r="AU220" s="269">
        <v>8140425</v>
      </c>
      <c r="AV220" s="269">
        <v>2062228.5</v>
      </c>
      <c r="AW220" s="269">
        <v>742500</v>
      </c>
      <c r="AX220" s="269">
        <v>642960</v>
      </c>
      <c r="AY220" s="269">
        <v>417840</v>
      </c>
      <c r="AZ220" s="269">
        <v>1569250</v>
      </c>
      <c r="BA220" s="269">
        <v>268380</v>
      </c>
      <c r="BB220" s="269">
        <v>11103420</v>
      </c>
      <c r="BC220" s="269">
        <v>624270</v>
      </c>
      <c r="BD220" s="269">
        <v>0</v>
      </c>
      <c r="BE220" s="269">
        <v>0</v>
      </c>
      <c r="BF220" s="269">
        <v>9810691.5</v>
      </c>
      <c r="BG220" s="269">
        <v>0</v>
      </c>
      <c r="BH220" s="269">
        <v>1924170</v>
      </c>
      <c r="BI220" s="269">
        <v>1226880</v>
      </c>
      <c r="BJ220" s="269">
        <v>378420</v>
      </c>
      <c r="BK220" s="269">
        <v>241080</v>
      </c>
      <c r="BL220" s="269">
        <v>138000</v>
      </c>
      <c r="BM220" s="269">
        <v>10895625</v>
      </c>
      <c r="BN220" s="269">
        <v>24736173.5</v>
      </c>
      <c r="BO220" s="269">
        <v>791340</v>
      </c>
      <c r="BP220" s="269">
        <v>458160</v>
      </c>
      <c r="BQ220" s="269">
        <v>681240</v>
      </c>
      <c r="BR220" s="269">
        <v>370080</v>
      </c>
      <c r="BS220" s="269">
        <v>395940</v>
      </c>
      <c r="BT220" s="269">
        <v>7078574.71</v>
      </c>
      <c r="BU220" s="269">
        <v>483240</v>
      </c>
      <c r="BV220" s="269">
        <v>486000</v>
      </c>
      <c r="BW220" s="269">
        <v>0</v>
      </c>
      <c r="BX220" s="269">
        <v>1086780</v>
      </c>
      <c r="BY220" s="269">
        <v>3265898</v>
      </c>
      <c r="BZ220" s="269">
        <v>240000</v>
      </c>
      <c r="CA220" s="269">
        <v>0</v>
      </c>
      <c r="CB220" s="269">
        <v>369360</v>
      </c>
      <c r="CC220" s="270">
        <f t="shared" si="40"/>
        <v>202078492.62</v>
      </c>
      <c r="CD220" s="148"/>
      <c r="CE220" s="148"/>
      <c r="CF220" s="148"/>
      <c r="CG220" s="148"/>
      <c r="CH220" s="148"/>
      <c r="CI220" s="148"/>
    </row>
    <row r="221" spans="1:87" s="149" customFormat="1">
      <c r="A221" s="201" t="s">
        <v>1806</v>
      </c>
      <c r="B221" s="264" t="s">
        <v>43</v>
      </c>
      <c r="C221" s="265" t="s">
        <v>44</v>
      </c>
      <c r="D221" s="266">
        <v>52070</v>
      </c>
      <c r="E221" s="150" t="s">
        <v>828</v>
      </c>
      <c r="F221" s="267" t="s">
        <v>829</v>
      </c>
      <c r="G221" s="268" t="s">
        <v>830</v>
      </c>
      <c r="H221" s="269">
        <v>16484316</v>
      </c>
      <c r="I221" s="269">
        <v>2977661.29</v>
      </c>
      <c r="J221" s="269">
        <v>5391079.6699999999</v>
      </c>
      <c r="K221" s="269">
        <v>1985000</v>
      </c>
      <c r="L221" s="269">
        <v>756000</v>
      </c>
      <c r="M221" s="269">
        <v>539134.31000000006</v>
      </c>
      <c r="N221" s="269">
        <v>20229499</v>
      </c>
      <c r="O221" s="269">
        <v>3640183</v>
      </c>
      <c r="P221" s="269">
        <v>941401</v>
      </c>
      <c r="Q221" s="269">
        <v>7875708</v>
      </c>
      <c r="R221" s="269">
        <v>872332.26</v>
      </c>
      <c r="S221" s="269">
        <v>2602500</v>
      </c>
      <c r="T221" s="269">
        <v>5529044</v>
      </c>
      <c r="U221" s="269">
        <v>4516200</v>
      </c>
      <c r="V221" s="269">
        <v>276966</v>
      </c>
      <c r="W221" s="269">
        <v>1624096</v>
      </c>
      <c r="X221" s="269">
        <v>1356500</v>
      </c>
      <c r="Y221" s="269">
        <v>955683</v>
      </c>
      <c r="Z221" s="269">
        <v>16556952</v>
      </c>
      <c r="AA221" s="269">
        <v>5333414</v>
      </c>
      <c r="AB221" s="269">
        <v>1610303</v>
      </c>
      <c r="AC221" s="269">
        <v>4127506</v>
      </c>
      <c r="AD221" s="269">
        <v>951671</v>
      </c>
      <c r="AE221" s="269">
        <v>0</v>
      </c>
      <c r="AF221" s="269">
        <v>1188600</v>
      </c>
      <c r="AG221" s="269">
        <v>733000</v>
      </c>
      <c r="AH221" s="269">
        <v>579983</v>
      </c>
      <c r="AI221" s="269">
        <v>19914002</v>
      </c>
      <c r="AJ221" s="269">
        <v>1143500</v>
      </c>
      <c r="AK221" s="269">
        <v>705096</v>
      </c>
      <c r="AL221" s="269">
        <v>846989</v>
      </c>
      <c r="AM221" s="269">
        <v>834500</v>
      </c>
      <c r="AN221" s="269">
        <v>115000</v>
      </c>
      <c r="AO221" s="269">
        <v>0</v>
      </c>
      <c r="AP221" s="269">
        <v>925000</v>
      </c>
      <c r="AQ221" s="269">
        <v>1508904</v>
      </c>
      <c r="AR221" s="269">
        <v>865483</v>
      </c>
      <c r="AS221" s="269">
        <v>1153952</v>
      </c>
      <c r="AT221" s="269">
        <v>863513</v>
      </c>
      <c r="AU221" s="269">
        <v>7727010.4800000004</v>
      </c>
      <c r="AV221" s="269">
        <v>852500</v>
      </c>
      <c r="AW221" s="269">
        <v>942500</v>
      </c>
      <c r="AX221" s="269">
        <v>752500</v>
      </c>
      <c r="AY221" s="269">
        <v>869500</v>
      </c>
      <c r="AZ221" s="269">
        <v>364000</v>
      </c>
      <c r="BA221" s="269">
        <v>513411.45</v>
      </c>
      <c r="BB221" s="269">
        <v>16224674.23</v>
      </c>
      <c r="BC221" s="269">
        <v>883000</v>
      </c>
      <c r="BD221" s="269">
        <v>1746880</v>
      </c>
      <c r="BE221" s="269">
        <v>2049994</v>
      </c>
      <c r="BF221" s="269">
        <v>1398948</v>
      </c>
      <c r="BG221" s="269">
        <v>144500</v>
      </c>
      <c r="BH221" s="269">
        <v>2972442</v>
      </c>
      <c r="BI221" s="269">
        <v>1077254</v>
      </c>
      <c r="BJ221" s="269">
        <v>1244997</v>
      </c>
      <c r="BK221" s="269">
        <v>729968</v>
      </c>
      <c r="BL221" s="269">
        <v>558000</v>
      </c>
      <c r="BM221" s="269">
        <v>19041244</v>
      </c>
      <c r="BN221" s="269">
        <v>5064758</v>
      </c>
      <c r="BO221" s="269">
        <v>1281547</v>
      </c>
      <c r="BP221" s="269">
        <v>848000</v>
      </c>
      <c r="BQ221" s="269">
        <v>1194085</v>
      </c>
      <c r="BR221" s="269">
        <v>1715616</v>
      </c>
      <c r="BS221" s="269">
        <v>647490</v>
      </c>
      <c r="BT221" s="269">
        <v>11113922</v>
      </c>
      <c r="BU221" s="269">
        <v>696000</v>
      </c>
      <c r="BV221" s="269">
        <v>776000</v>
      </c>
      <c r="BW221" s="269">
        <v>1106500</v>
      </c>
      <c r="BX221" s="269">
        <v>1191500</v>
      </c>
      <c r="BY221" s="269">
        <v>2827691</v>
      </c>
      <c r="BZ221" s="269">
        <v>967733.87</v>
      </c>
      <c r="CA221" s="269">
        <v>586500</v>
      </c>
      <c r="CB221" s="269">
        <v>426500</v>
      </c>
      <c r="CC221" s="270">
        <f t="shared" si="40"/>
        <v>229047837.55999997</v>
      </c>
      <c r="CD221" s="148"/>
      <c r="CE221" s="148"/>
      <c r="CF221" s="148"/>
      <c r="CG221" s="148"/>
      <c r="CH221" s="148"/>
      <c r="CI221" s="148"/>
    </row>
    <row r="222" spans="1:87" s="149" customFormat="1">
      <c r="A222" s="201" t="s">
        <v>1806</v>
      </c>
      <c r="B222" s="264" t="s">
        <v>43</v>
      </c>
      <c r="C222" s="265" t="s">
        <v>44</v>
      </c>
      <c r="D222" s="266">
        <v>52070</v>
      </c>
      <c r="E222" s="150" t="s">
        <v>828</v>
      </c>
      <c r="F222" s="267" t="s">
        <v>831</v>
      </c>
      <c r="G222" s="268" t="s">
        <v>832</v>
      </c>
      <c r="H222" s="269">
        <v>1679304</v>
      </c>
      <c r="I222" s="269">
        <v>1129000</v>
      </c>
      <c r="J222" s="269">
        <v>377500</v>
      </c>
      <c r="K222" s="269">
        <v>339600</v>
      </c>
      <c r="L222" s="269">
        <v>133800</v>
      </c>
      <c r="M222" s="269">
        <v>101000</v>
      </c>
      <c r="N222" s="269">
        <v>2389924</v>
      </c>
      <c r="O222" s="269">
        <v>293288</v>
      </c>
      <c r="P222" s="269">
        <v>39500</v>
      </c>
      <c r="Q222" s="269">
        <v>1621118.48</v>
      </c>
      <c r="R222" s="269">
        <v>76800</v>
      </c>
      <c r="S222" s="269">
        <v>118500</v>
      </c>
      <c r="T222" s="269">
        <v>477500</v>
      </c>
      <c r="U222" s="269">
        <v>542000</v>
      </c>
      <c r="V222" s="269">
        <v>9000</v>
      </c>
      <c r="W222" s="269">
        <v>82500</v>
      </c>
      <c r="X222" s="269">
        <v>92499.83</v>
      </c>
      <c r="Y222" s="269">
        <v>51000</v>
      </c>
      <c r="Z222" s="269">
        <v>514192</v>
      </c>
      <c r="AA222" s="269">
        <v>865700</v>
      </c>
      <c r="AB222" s="269">
        <v>200000</v>
      </c>
      <c r="AC222" s="269">
        <v>1232443</v>
      </c>
      <c r="AD222" s="269">
        <v>278406</v>
      </c>
      <c r="AE222" s="269">
        <v>299000</v>
      </c>
      <c r="AF222" s="269">
        <v>413524</v>
      </c>
      <c r="AG222" s="269">
        <v>215450</v>
      </c>
      <c r="AH222" s="269">
        <v>152450</v>
      </c>
      <c r="AI222" s="269">
        <v>2643096</v>
      </c>
      <c r="AJ222" s="269">
        <v>78962.34</v>
      </c>
      <c r="AK222" s="269">
        <v>137686.26</v>
      </c>
      <c r="AL222" s="269">
        <v>132600</v>
      </c>
      <c r="AM222" s="269">
        <v>72000</v>
      </c>
      <c r="AN222" s="269">
        <v>72000</v>
      </c>
      <c r="AO222" s="269">
        <v>78372</v>
      </c>
      <c r="AP222" s="269">
        <v>49081</v>
      </c>
      <c r="AQ222" s="269">
        <v>69000</v>
      </c>
      <c r="AR222" s="269">
        <v>61500</v>
      </c>
      <c r="AS222" s="269">
        <v>136404</v>
      </c>
      <c r="AT222" s="269">
        <v>78904</v>
      </c>
      <c r="AU222" s="269">
        <v>459484</v>
      </c>
      <c r="AV222" s="269">
        <v>213000</v>
      </c>
      <c r="AW222" s="269">
        <v>165000</v>
      </c>
      <c r="AX222" s="269">
        <v>99933.24</v>
      </c>
      <c r="AY222" s="269">
        <v>186000</v>
      </c>
      <c r="AZ222" s="269">
        <v>9915</v>
      </c>
      <c r="BA222" s="269">
        <v>88038.55</v>
      </c>
      <c r="BB222" s="269">
        <v>2429105</v>
      </c>
      <c r="BC222" s="269">
        <v>54145</v>
      </c>
      <c r="BD222" s="269">
        <v>90350</v>
      </c>
      <c r="BE222" s="269">
        <v>108645</v>
      </c>
      <c r="BF222" s="269">
        <v>184500</v>
      </c>
      <c r="BG222" s="269">
        <v>289000</v>
      </c>
      <c r="BH222" s="269">
        <v>392812.2</v>
      </c>
      <c r="BI222" s="269">
        <v>323352</v>
      </c>
      <c r="BJ222" s="269">
        <v>72000</v>
      </c>
      <c r="BK222" s="269">
        <v>51645</v>
      </c>
      <c r="BL222" s="269">
        <v>17870</v>
      </c>
      <c r="BM222" s="269">
        <v>1504597</v>
      </c>
      <c r="BN222" s="269">
        <v>894000</v>
      </c>
      <c r="BO222" s="269">
        <v>423787</v>
      </c>
      <c r="BP222" s="269">
        <v>6000</v>
      </c>
      <c r="BQ222" s="269">
        <v>117396</v>
      </c>
      <c r="BR222" s="269">
        <v>40500</v>
      </c>
      <c r="BS222" s="269">
        <v>151822.67000000001</v>
      </c>
      <c r="BT222" s="269">
        <v>1191000</v>
      </c>
      <c r="BU222" s="269">
        <v>174274.19</v>
      </c>
      <c r="BV222" s="269">
        <v>63000</v>
      </c>
      <c r="BW222" s="269">
        <v>853000</v>
      </c>
      <c r="BX222" s="269">
        <v>190000</v>
      </c>
      <c r="BY222" s="269">
        <v>489638</v>
      </c>
      <c r="BZ222" s="269">
        <v>142758</v>
      </c>
      <c r="CA222" s="269">
        <v>909000</v>
      </c>
      <c r="CB222" s="269">
        <v>227500</v>
      </c>
      <c r="CC222" s="270">
        <f t="shared" si="40"/>
        <v>29947672.760000002</v>
      </c>
      <c r="CD222" s="148"/>
      <c r="CE222" s="148"/>
      <c r="CF222" s="148"/>
      <c r="CG222" s="148"/>
      <c r="CH222" s="148"/>
      <c r="CI222" s="148"/>
    </row>
    <row r="223" spans="1:87" s="149" customFormat="1">
      <c r="A223" s="201" t="s">
        <v>1806</v>
      </c>
      <c r="B223" s="264" t="s">
        <v>43</v>
      </c>
      <c r="C223" s="265" t="s">
        <v>44</v>
      </c>
      <c r="D223" s="266">
        <v>52090</v>
      </c>
      <c r="E223" s="150" t="s">
        <v>833</v>
      </c>
      <c r="F223" s="267" t="s">
        <v>834</v>
      </c>
      <c r="G223" s="268" t="s">
        <v>1712</v>
      </c>
      <c r="H223" s="269">
        <v>22937704.100000001</v>
      </c>
      <c r="I223" s="269">
        <v>0</v>
      </c>
      <c r="J223" s="269">
        <v>0</v>
      </c>
      <c r="K223" s="269">
        <v>0</v>
      </c>
      <c r="L223" s="269">
        <v>0</v>
      </c>
      <c r="M223" s="269">
        <v>0</v>
      </c>
      <c r="N223" s="269">
        <v>8182884</v>
      </c>
      <c r="O223" s="269">
        <v>0</v>
      </c>
      <c r="P223" s="269">
        <v>0</v>
      </c>
      <c r="Q223" s="269">
        <v>2050755.4</v>
      </c>
      <c r="R223" s="269">
        <v>0</v>
      </c>
      <c r="S223" s="269">
        <v>0</v>
      </c>
      <c r="T223" s="269">
        <v>0</v>
      </c>
      <c r="U223" s="269">
        <v>0</v>
      </c>
      <c r="V223" s="269">
        <v>0</v>
      </c>
      <c r="W223" s="269">
        <v>361121</v>
      </c>
      <c r="X223" s="269">
        <v>0</v>
      </c>
      <c r="Y223" s="269">
        <v>0</v>
      </c>
      <c r="Z223" s="269">
        <v>35473556.280000001</v>
      </c>
      <c r="AA223" s="269">
        <v>0</v>
      </c>
      <c r="AB223" s="269">
        <v>0</v>
      </c>
      <c r="AC223" s="269">
        <v>0</v>
      </c>
      <c r="AD223" s="269">
        <v>0</v>
      </c>
      <c r="AE223" s="269">
        <v>0</v>
      </c>
      <c r="AF223" s="269">
        <v>0</v>
      </c>
      <c r="AG223" s="269">
        <v>0</v>
      </c>
      <c r="AH223" s="269">
        <v>0</v>
      </c>
      <c r="AI223" s="269">
        <v>8668989</v>
      </c>
      <c r="AJ223" s="269">
        <v>0</v>
      </c>
      <c r="AK223" s="269">
        <v>0</v>
      </c>
      <c r="AL223" s="269">
        <v>0</v>
      </c>
      <c r="AM223" s="269">
        <v>0</v>
      </c>
      <c r="AN223" s="269">
        <v>0</v>
      </c>
      <c r="AO223" s="269">
        <v>0</v>
      </c>
      <c r="AP223" s="269">
        <v>0</v>
      </c>
      <c r="AQ223" s="269">
        <v>0</v>
      </c>
      <c r="AR223" s="269">
        <v>0</v>
      </c>
      <c r="AS223" s="269">
        <v>0</v>
      </c>
      <c r="AT223" s="269">
        <v>0</v>
      </c>
      <c r="AU223" s="269">
        <v>3984196</v>
      </c>
      <c r="AV223" s="269">
        <v>0</v>
      </c>
      <c r="AW223" s="269">
        <v>0</v>
      </c>
      <c r="AX223" s="269">
        <v>0</v>
      </c>
      <c r="AY223" s="269">
        <v>0</v>
      </c>
      <c r="AZ223" s="269">
        <v>0</v>
      </c>
      <c r="BA223" s="269">
        <v>0</v>
      </c>
      <c r="BB223" s="269">
        <v>0</v>
      </c>
      <c r="BC223" s="269">
        <v>0</v>
      </c>
      <c r="BD223" s="269">
        <v>0</v>
      </c>
      <c r="BE223" s="269">
        <v>0</v>
      </c>
      <c r="BF223" s="269">
        <v>0</v>
      </c>
      <c r="BG223" s="269">
        <v>0</v>
      </c>
      <c r="BH223" s="269">
        <v>0</v>
      </c>
      <c r="BI223" s="269">
        <v>0</v>
      </c>
      <c r="BJ223" s="269">
        <v>0</v>
      </c>
      <c r="BK223" s="269">
        <v>0</v>
      </c>
      <c r="BL223" s="269">
        <v>0</v>
      </c>
      <c r="BM223" s="269">
        <v>19330131</v>
      </c>
      <c r="BN223" s="269">
        <v>0</v>
      </c>
      <c r="BO223" s="269">
        <v>0</v>
      </c>
      <c r="BP223" s="269">
        <v>0</v>
      </c>
      <c r="BQ223" s="269">
        <v>0</v>
      </c>
      <c r="BR223" s="269">
        <v>0</v>
      </c>
      <c r="BS223" s="269">
        <v>60210</v>
      </c>
      <c r="BT223" s="269">
        <v>5634897</v>
      </c>
      <c r="BU223" s="269">
        <v>0</v>
      </c>
      <c r="BV223" s="269">
        <v>0</v>
      </c>
      <c r="BW223" s="269">
        <v>0</v>
      </c>
      <c r="BX223" s="269">
        <v>0</v>
      </c>
      <c r="BY223" s="269">
        <v>0</v>
      </c>
      <c r="BZ223" s="269">
        <v>0</v>
      </c>
      <c r="CA223" s="269">
        <v>0</v>
      </c>
      <c r="CB223" s="269">
        <v>0</v>
      </c>
      <c r="CC223" s="270">
        <f t="shared" si="40"/>
        <v>106684443.78</v>
      </c>
      <c r="CD223" s="148"/>
      <c r="CE223" s="148"/>
      <c r="CF223" s="148"/>
      <c r="CG223" s="148"/>
      <c r="CH223" s="148"/>
      <c r="CI223" s="148"/>
    </row>
    <row r="224" spans="1:87" s="149" customFormat="1">
      <c r="A224" s="201" t="s">
        <v>1806</v>
      </c>
      <c r="B224" s="264" t="s">
        <v>43</v>
      </c>
      <c r="C224" s="265" t="s">
        <v>44</v>
      </c>
      <c r="D224" s="266">
        <v>52090</v>
      </c>
      <c r="E224" s="150" t="s">
        <v>833</v>
      </c>
      <c r="F224" s="267" t="s">
        <v>835</v>
      </c>
      <c r="G224" s="268" t="s">
        <v>1713</v>
      </c>
      <c r="H224" s="269">
        <v>0</v>
      </c>
      <c r="I224" s="269">
        <v>0</v>
      </c>
      <c r="J224" s="269">
        <v>0</v>
      </c>
      <c r="K224" s="269">
        <v>0</v>
      </c>
      <c r="L224" s="269">
        <v>0</v>
      </c>
      <c r="M224" s="269">
        <v>0</v>
      </c>
      <c r="N224" s="269">
        <v>615916</v>
      </c>
      <c r="O224" s="269">
        <v>0</v>
      </c>
      <c r="P224" s="269">
        <v>0</v>
      </c>
      <c r="Q224" s="269">
        <v>223543.49</v>
      </c>
      <c r="R224" s="269">
        <v>0</v>
      </c>
      <c r="S224" s="269">
        <v>0</v>
      </c>
      <c r="T224" s="269">
        <v>0</v>
      </c>
      <c r="U224" s="269">
        <v>0</v>
      </c>
      <c r="V224" s="269">
        <v>0</v>
      </c>
      <c r="W224" s="269">
        <v>0</v>
      </c>
      <c r="X224" s="269">
        <v>0</v>
      </c>
      <c r="Y224" s="269">
        <v>0</v>
      </c>
      <c r="Z224" s="269">
        <v>2746589.05</v>
      </c>
      <c r="AA224" s="269">
        <v>0</v>
      </c>
      <c r="AB224" s="269">
        <v>0</v>
      </c>
      <c r="AC224" s="269">
        <v>0</v>
      </c>
      <c r="AD224" s="269">
        <v>0</v>
      </c>
      <c r="AE224" s="269">
        <v>0</v>
      </c>
      <c r="AF224" s="269">
        <v>0</v>
      </c>
      <c r="AG224" s="269">
        <v>0</v>
      </c>
      <c r="AH224" s="269">
        <v>0</v>
      </c>
      <c r="AI224" s="269">
        <v>657041</v>
      </c>
      <c r="AJ224" s="269">
        <v>0</v>
      </c>
      <c r="AK224" s="269">
        <v>0</v>
      </c>
      <c r="AL224" s="269">
        <v>0</v>
      </c>
      <c r="AM224" s="269">
        <v>0</v>
      </c>
      <c r="AN224" s="269">
        <v>0</v>
      </c>
      <c r="AO224" s="269">
        <v>0</v>
      </c>
      <c r="AP224" s="269">
        <v>0</v>
      </c>
      <c r="AQ224" s="269">
        <v>0</v>
      </c>
      <c r="AR224" s="269">
        <v>0</v>
      </c>
      <c r="AS224" s="269">
        <v>0</v>
      </c>
      <c r="AT224" s="269">
        <v>0</v>
      </c>
      <c r="AU224" s="269">
        <v>341674</v>
      </c>
      <c r="AV224" s="269">
        <v>0</v>
      </c>
      <c r="AW224" s="269">
        <v>0</v>
      </c>
      <c r="AX224" s="269">
        <v>0</v>
      </c>
      <c r="AY224" s="269">
        <v>0</v>
      </c>
      <c r="AZ224" s="269">
        <v>0</v>
      </c>
      <c r="BA224" s="269">
        <v>0</v>
      </c>
      <c r="BB224" s="269">
        <v>0</v>
      </c>
      <c r="BC224" s="269">
        <v>0</v>
      </c>
      <c r="BD224" s="269">
        <v>0</v>
      </c>
      <c r="BE224" s="269">
        <v>0</v>
      </c>
      <c r="BF224" s="269">
        <v>0</v>
      </c>
      <c r="BG224" s="269">
        <v>0</v>
      </c>
      <c r="BH224" s="269">
        <v>0</v>
      </c>
      <c r="BI224" s="269">
        <v>0</v>
      </c>
      <c r="BJ224" s="269">
        <v>0</v>
      </c>
      <c r="BK224" s="269">
        <v>0</v>
      </c>
      <c r="BL224" s="269">
        <v>0</v>
      </c>
      <c r="BM224" s="269">
        <v>3378428</v>
      </c>
      <c r="BN224" s="269">
        <v>0</v>
      </c>
      <c r="BO224" s="269">
        <v>0</v>
      </c>
      <c r="BP224" s="269">
        <v>0</v>
      </c>
      <c r="BQ224" s="269">
        <v>0</v>
      </c>
      <c r="BR224" s="269">
        <v>0</v>
      </c>
      <c r="BS224" s="269">
        <v>0</v>
      </c>
      <c r="BT224" s="269">
        <v>221546</v>
      </c>
      <c r="BU224" s="269">
        <v>0</v>
      </c>
      <c r="BV224" s="269">
        <v>0</v>
      </c>
      <c r="BW224" s="269">
        <v>0</v>
      </c>
      <c r="BX224" s="269">
        <v>0</v>
      </c>
      <c r="BY224" s="269">
        <v>0</v>
      </c>
      <c r="BZ224" s="269">
        <v>0</v>
      </c>
      <c r="CA224" s="269">
        <v>0</v>
      </c>
      <c r="CB224" s="269">
        <v>0</v>
      </c>
      <c r="CC224" s="270">
        <f t="shared" si="40"/>
        <v>8184737.54</v>
      </c>
      <c r="CD224" s="148"/>
      <c r="CE224" s="148"/>
      <c r="CF224" s="148"/>
      <c r="CG224" s="148"/>
      <c r="CH224" s="148"/>
      <c r="CI224" s="148"/>
    </row>
    <row r="225" spans="1:87" s="149" customFormat="1">
      <c r="A225" s="201" t="s">
        <v>1806</v>
      </c>
      <c r="B225" s="264" t="s">
        <v>43</v>
      </c>
      <c r="C225" s="265" t="s">
        <v>44</v>
      </c>
      <c r="D225" s="266">
        <v>52090</v>
      </c>
      <c r="E225" s="150" t="s">
        <v>833</v>
      </c>
      <c r="F225" s="267" t="s">
        <v>836</v>
      </c>
      <c r="G225" s="268" t="s">
        <v>1714</v>
      </c>
      <c r="H225" s="269">
        <v>0</v>
      </c>
      <c r="I225" s="269">
        <v>4674200</v>
      </c>
      <c r="J225" s="269">
        <v>0</v>
      </c>
      <c r="K225" s="269">
        <v>280900</v>
      </c>
      <c r="L225" s="269">
        <v>1801100</v>
      </c>
      <c r="M225" s="269">
        <v>411100</v>
      </c>
      <c r="N225" s="269">
        <v>0</v>
      </c>
      <c r="O225" s="269">
        <v>46300</v>
      </c>
      <c r="P225" s="269">
        <v>1594476.69</v>
      </c>
      <c r="Q225" s="269">
        <v>0</v>
      </c>
      <c r="R225" s="269">
        <v>3330000</v>
      </c>
      <c r="S225" s="269">
        <v>3101445.46</v>
      </c>
      <c r="T225" s="269">
        <v>5776763.2999999998</v>
      </c>
      <c r="U225" s="269">
        <v>3836700</v>
      </c>
      <c r="V225" s="269">
        <v>256500</v>
      </c>
      <c r="W225" s="269">
        <v>5481000</v>
      </c>
      <c r="X225" s="269">
        <v>0</v>
      </c>
      <c r="Y225" s="269">
        <v>377300</v>
      </c>
      <c r="Z225" s="269">
        <v>0</v>
      </c>
      <c r="AA225" s="269">
        <v>5571570</v>
      </c>
      <c r="AB225" s="269">
        <v>1000200</v>
      </c>
      <c r="AC225" s="269">
        <v>5324216.8899999997</v>
      </c>
      <c r="AD225" s="269">
        <v>0</v>
      </c>
      <c r="AE225" s="269">
        <v>0</v>
      </c>
      <c r="AF225" s="269">
        <v>1034099</v>
      </c>
      <c r="AG225" s="269">
        <v>3808373.54</v>
      </c>
      <c r="AH225" s="269">
        <v>0</v>
      </c>
      <c r="AI225" s="269">
        <v>0</v>
      </c>
      <c r="AJ225" s="269">
        <v>1951100</v>
      </c>
      <c r="AK225" s="269">
        <v>1222850</v>
      </c>
      <c r="AL225" s="269">
        <v>1858372</v>
      </c>
      <c r="AM225" s="269">
        <v>766380</v>
      </c>
      <c r="AN225" s="269">
        <v>1731733</v>
      </c>
      <c r="AO225" s="269">
        <v>0</v>
      </c>
      <c r="AP225" s="269">
        <v>1574700</v>
      </c>
      <c r="AQ225" s="269">
        <v>1346766</v>
      </c>
      <c r="AR225" s="269">
        <v>480300</v>
      </c>
      <c r="AS225" s="269">
        <v>1707024</v>
      </c>
      <c r="AT225" s="269">
        <v>898039</v>
      </c>
      <c r="AU225" s="269">
        <v>0</v>
      </c>
      <c r="AV225" s="269">
        <v>1874300</v>
      </c>
      <c r="AW225" s="269">
        <v>1019300</v>
      </c>
      <c r="AX225" s="269">
        <v>661660</v>
      </c>
      <c r="AY225" s="269">
        <v>873700</v>
      </c>
      <c r="AZ225" s="269">
        <v>1034400</v>
      </c>
      <c r="BA225" s="269">
        <v>828700</v>
      </c>
      <c r="BB225" s="269">
        <v>0</v>
      </c>
      <c r="BC225" s="269">
        <v>1484700</v>
      </c>
      <c r="BD225" s="269">
        <v>1415271.66</v>
      </c>
      <c r="BE225" s="269">
        <v>857300</v>
      </c>
      <c r="BF225" s="269">
        <v>0</v>
      </c>
      <c r="BG225" s="269">
        <v>0</v>
      </c>
      <c r="BH225" s="269">
        <v>3043500</v>
      </c>
      <c r="BI225" s="269">
        <v>7318123.5199999996</v>
      </c>
      <c r="BJ225" s="269">
        <v>1335114.0900000001</v>
      </c>
      <c r="BK225" s="269">
        <v>1761370.76</v>
      </c>
      <c r="BL225" s="269">
        <v>697400</v>
      </c>
      <c r="BM225" s="269">
        <v>0</v>
      </c>
      <c r="BN225" s="269">
        <v>19222400</v>
      </c>
      <c r="BO225" s="269">
        <v>1239000</v>
      </c>
      <c r="BP225" s="269">
        <v>1527600</v>
      </c>
      <c r="BQ225" s="269">
        <v>3307760.12</v>
      </c>
      <c r="BR225" s="269">
        <v>5767600</v>
      </c>
      <c r="BS225" s="269">
        <v>2584800</v>
      </c>
      <c r="BT225" s="269">
        <v>0</v>
      </c>
      <c r="BU225" s="269">
        <v>1319200</v>
      </c>
      <c r="BV225" s="269">
        <v>1565400</v>
      </c>
      <c r="BW225" s="269">
        <v>1915954</v>
      </c>
      <c r="BX225" s="269">
        <v>3383800</v>
      </c>
      <c r="BY225" s="269">
        <v>2395740</v>
      </c>
      <c r="BZ225" s="269">
        <v>1248300</v>
      </c>
      <c r="CA225" s="269">
        <v>614335</v>
      </c>
      <c r="CB225" s="269">
        <v>733600</v>
      </c>
      <c r="CC225" s="270">
        <f t="shared" si="40"/>
        <v>132273838.03</v>
      </c>
      <c r="CD225" s="148"/>
      <c r="CE225" s="148"/>
      <c r="CF225" s="148"/>
      <c r="CG225" s="148"/>
      <c r="CH225" s="148"/>
      <c r="CI225" s="148"/>
    </row>
    <row r="226" spans="1:87" s="149" customFormat="1">
      <c r="A226" s="201" t="s">
        <v>1806</v>
      </c>
      <c r="B226" s="264" t="s">
        <v>43</v>
      </c>
      <c r="C226" s="265" t="s">
        <v>44</v>
      </c>
      <c r="D226" s="266">
        <v>52090</v>
      </c>
      <c r="E226" s="150" t="s">
        <v>833</v>
      </c>
      <c r="F226" s="267" t="s">
        <v>837</v>
      </c>
      <c r="G226" s="268" t="s">
        <v>1715</v>
      </c>
      <c r="H226" s="269">
        <v>0</v>
      </c>
      <c r="I226" s="269">
        <v>0</v>
      </c>
      <c r="J226" s="269">
        <v>0</v>
      </c>
      <c r="K226" s="269">
        <v>0</v>
      </c>
      <c r="L226" s="269">
        <v>0</v>
      </c>
      <c r="M226" s="269">
        <v>0</v>
      </c>
      <c r="N226" s="269">
        <v>0</v>
      </c>
      <c r="O226" s="269">
        <v>0</v>
      </c>
      <c r="P226" s="269">
        <v>79500</v>
      </c>
      <c r="Q226" s="269">
        <v>0</v>
      </c>
      <c r="R226" s="269">
        <v>0</v>
      </c>
      <c r="S226" s="269">
        <v>0</v>
      </c>
      <c r="T226" s="269">
        <v>0</v>
      </c>
      <c r="U226" s="269">
        <v>0</v>
      </c>
      <c r="V226" s="269">
        <v>1278400</v>
      </c>
      <c r="W226" s="269">
        <v>0</v>
      </c>
      <c r="X226" s="269">
        <v>0</v>
      </c>
      <c r="Y226" s="269">
        <v>203200</v>
      </c>
      <c r="Z226" s="269">
        <v>0</v>
      </c>
      <c r="AA226" s="269">
        <v>0</v>
      </c>
      <c r="AB226" s="269">
        <v>0</v>
      </c>
      <c r="AC226" s="269">
        <v>456000</v>
      </c>
      <c r="AD226" s="269">
        <v>0</v>
      </c>
      <c r="AE226" s="269">
        <v>0</v>
      </c>
      <c r="AF226" s="269">
        <v>0</v>
      </c>
      <c r="AG226" s="269">
        <v>0</v>
      </c>
      <c r="AH226" s="269">
        <v>0</v>
      </c>
      <c r="AI226" s="269">
        <v>0</v>
      </c>
      <c r="AJ226" s="269">
        <v>0</v>
      </c>
      <c r="AK226" s="269">
        <v>0</v>
      </c>
      <c r="AL226" s="269">
        <v>0</v>
      </c>
      <c r="AM226" s="269">
        <v>0</v>
      </c>
      <c r="AN226" s="269">
        <v>0</v>
      </c>
      <c r="AO226" s="269">
        <v>0</v>
      </c>
      <c r="AP226" s="269">
        <v>43200</v>
      </c>
      <c r="AQ226" s="269">
        <v>0</v>
      </c>
      <c r="AR226" s="269">
        <v>0</v>
      </c>
      <c r="AS226" s="269">
        <v>0</v>
      </c>
      <c r="AT226" s="269">
        <v>0</v>
      </c>
      <c r="AU226" s="269">
        <v>0</v>
      </c>
      <c r="AV226" s="269">
        <v>933700</v>
      </c>
      <c r="AW226" s="269">
        <v>0</v>
      </c>
      <c r="AX226" s="269">
        <v>0</v>
      </c>
      <c r="AY226" s="269">
        <v>0</v>
      </c>
      <c r="AZ226" s="269">
        <v>0</v>
      </c>
      <c r="BA226" s="269">
        <v>0</v>
      </c>
      <c r="BB226" s="269">
        <v>0</v>
      </c>
      <c r="BC226" s="269">
        <v>0</v>
      </c>
      <c r="BD226" s="269">
        <v>0</v>
      </c>
      <c r="BE226" s="269">
        <v>0</v>
      </c>
      <c r="BF226" s="269">
        <v>0</v>
      </c>
      <c r="BG226" s="269">
        <v>0</v>
      </c>
      <c r="BH226" s="269">
        <v>0</v>
      </c>
      <c r="BI226" s="269">
        <v>0</v>
      </c>
      <c r="BJ226" s="269">
        <v>187200</v>
      </c>
      <c r="BK226" s="269">
        <v>0</v>
      </c>
      <c r="BL226" s="269">
        <v>0</v>
      </c>
      <c r="BM226" s="269">
        <v>0</v>
      </c>
      <c r="BN226" s="269">
        <v>0</v>
      </c>
      <c r="BO226" s="269">
        <v>0</v>
      </c>
      <c r="BP226" s="269">
        <v>0</v>
      </c>
      <c r="BQ226" s="269">
        <v>154200</v>
      </c>
      <c r="BR226" s="269">
        <v>0</v>
      </c>
      <c r="BS226" s="269">
        <v>0</v>
      </c>
      <c r="BT226" s="269">
        <v>0</v>
      </c>
      <c r="BU226" s="269">
        <v>0</v>
      </c>
      <c r="BV226" s="269">
        <v>0</v>
      </c>
      <c r="BW226" s="269">
        <v>0</v>
      </c>
      <c r="BX226" s="269">
        <v>0</v>
      </c>
      <c r="BY226" s="269">
        <v>0</v>
      </c>
      <c r="BZ226" s="269">
        <v>0</v>
      </c>
      <c r="CA226" s="269">
        <v>0</v>
      </c>
      <c r="CB226" s="269">
        <v>0</v>
      </c>
      <c r="CC226" s="270">
        <f t="shared" si="40"/>
        <v>3335400</v>
      </c>
      <c r="CD226" s="148"/>
      <c r="CE226" s="148"/>
      <c r="CF226" s="148"/>
      <c r="CG226" s="148"/>
      <c r="CH226" s="148"/>
      <c r="CI226" s="148"/>
    </row>
    <row r="227" spans="1:87" s="149" customFormat="1">
      <c r="A227" s="201" t="s">
        <v>1806</v>
      </c>
      <c r="B227" s="264" t="s">
        <v>43</v>
      </c>
      <c r="C227" s="265" t="s">
        <v>44</v>
      </c>
      <c r="D227" s="266"/>
      <c r="E227" s="150"/>
      <c r="F227" s="267" t="s">
        <v>1716</v>
      </c>
      <c r="G227" s="268" t="s">
        <v>1717</v>
      </c>
      <c r="H227" s="269">
        <v>14526716.390000001</v>
      </c>
      <c r="I227" s="269">
        <v>0</v>
      </c>
      <c r="J227" s="269">
        <v>2952000</v>
      </c>
      <c r="K227" s="269">
        <v>0</v>
      </c>
      <c r="L227" s="269">
        <v>0</v>
      </c>
      <c r="M227" s="269">
        <v>0</v>
      </c>
      <c r="N227" s="269">
        <v>48599524.75</v>
      </c>
      <c r="O227" s="269">
        <v>3608221.04</v>
      </c>
      <c r="P227" s="269">
        <v>0</v>
      </c>
      <c r="Q227" s="269">
        <v>17956102.829999998</v>
      </c>
      <c r="R227" s="269">
        <v>641368.44999999995</v>
      </c>
      <c r="S227" s="269">
        <v>2774997</v>
      </c>
      <c r="T227" s="269">
        <v>2656156</v>
      </c>
      <c r="U227" s="269">
        <v>0</v>
      </c>
      <c r="V227" s="269">
        <v>0</v>
      </c>
      <c r="W227" s="269">
        <v>0</v>
      </c>
      <c r="X227" s="269">
        <v>0</v>
      </c>
      <c r="Y227" s="269">
        <v>17171</v>
      </c>
      <c r="Z227" s="269">
        <v>6946843.5800000001</v>
      </c>
      <c r="AA227" s="269">
        <v>0</v>
      </c>
      <c r="AB227" s="269">
        <v>540000</v>
      </c>
      <c r="AC227" s="269">
        <v>0</v>
      </c>
      <c r="AD227" s="269">
        <v>131250</v>
      </c>
      <c r="AE227" s="269">
        <v>1175007.6399999999</v>
      </c>
      <c r="AF227" s="269">
        <v>0</v>
      </c>
      <c r="AG227" s="269">
        <v>356487.03</v>
      </c>
      <c r="AH227" s="269">
        <v>441256</v>
      </c>
      <c r="AI227" s="269">
        <v>45819077</v>
      </c>
      <c r="AJ227" s="269">
        <v>0</v>
      </c>
      <c r="AK227" s="269">
        <v>0</v>
      </c>
      <c r="AL227" s="269">
        <v>0</v>
      </c>
      <c r="AM227" s="269">
        <v>0</v>
      </c>
      <c r="AN227" s="269">
        <v>0</v>
      </c>
      <c r="AO227" s="269">
        <v>0</v>
      </c>
      <c r="AP227" s="269">
        <v>0</v>
      </c>
      <c r="AQ227" s="269">
        <v>0</v>
      </c>
      <c r="AR227" s="269">
        <v>0</v>
      </c>
      <c r="AS227" s="269">
        <v>0</v>
      </c>
      <c r="AT227" s="269">
        <v>0</v>
      </c>
      <c r="AU227" s="269">
        <v>5646879.4299999997</v>
      </c>
      <c r="AV227" s="269">
        <v>0</v>
      </c>
      <c r="AW227" s="269">
        <v>0</v>
      </c>
      <c r="AX227" s="269">
        <v>0</v>
      </c>
      <c r="AY227" s="269">
        <v>0</v>
      </c>
      <c r="AZ227" s="269">
        <v>0</v>
      </c>
      <c r="BA227" s="269">
        <v>0</v>
      </c>
      <c r="BB227" s="269">
        <v>32534456</v>
      </c>
      <c r="BC227" s="269">
        <v>0</v>
      </c>
      <c r="BD227" s="269">
        <v>1151694</v>
      </c>
      <c r="BE227" s="269">
        <v>0</v>
      </c>
      <c r="BF227" s="269">
        <v>2846119.76</v>
      </c>
      <c r="BG227" s="269">
        <v>0</v>
      </c>
      <c r="BH227" s="269">
        <v>4165407</v>
      </c>
      <c r="BI227" s="269">
        <v>0</v>
      </c>
      <c r="BJ227" s="269">
        <v>0</v>
      </c>
      <c r="BK227" s="269">
        <v>0</v>
      </c>
      <c r="BL227" s="269">
        <v>0</v>
      </c>
      <c r="BM227" s="269">
        <v>0</v>
      </c>
      <c r="BN227" s="269">
        <v>0</v>
      </c>
      <c r="BO227" s="269">
        <v>0</v>
      </c>
      <c r="BP227" s="269">
        <v>0</v>
      </c>
      <c r="BQ227" s="269">
        <v>0</v>
      </c>
      <c r="BR227" s="269">
        <v>0</v>
      </c>
      <c r="BS227" s="269">
        <v>0</v>
      </c>
      <c r="BT227" s="269">
        <v>21341416</v>
      </c>
      <c r="BU227" s="269">
        <v>0</v>
      </c>
      <c r="BV227" s="269">
        <v>0</v>
      </c>
      <c r="BW227" s="269">
        <v>0</v>
      </c>
      <c r="BX227" s="269">
        <v>0</v>
      </c>
      <c r="BY227" s="269">
        <v>0</v>
      </c>
      <c r="BZ227" s="269">
        <v>0</v>
      </c>
      <c r="CA227" s="269">
        <v>0</v>
      </c>
      <c r="CB227" s="269">
        <v>0</v>
      </c>
      <c r="CC227" s="270">
        <f t="shared" si="40"/>
        <v>216828150.90000001</v>
      </c>
      <c r="CD227" s="148"/>
      <c r="CE227" s="148"/>
      <c r="CF227" s="148"/>
      <c r="CG227" s="148"/>
      <c r="CH227" s="148"/>
      <c r="CI227" s="148"/>
    </row>
    <row r="228" spans="1:87" s="149" customFormat="1">
      <c r="A228" s="201" t="s">
        <v>1806</v>
      </c>
      <c r="B228" s="264" t="s">
        <v>43</v>
      </c>
      <c r="C228" s="265" t="s">
        <v>44</v>
      </c>
      <c r="D228" s="266"/>
      <c r="E228" s="150"/>
      <c r="F228" s="267" t="s">
        <v>1718</v>
      </c>
      <c r="G228" s="268" t="s">
        <v>1719</v>
      </c>
      <c r="H228" s="269">
        <v>4405443.29</v>
      </c>
      <c r="I228" s="269">
        <v>0</v>
      </c>
      <c r="J228" s="269">
        <v>0</v>
      </c>
      <c r="K228" s="269">
        <v>0</v>
      </c>
      <c r="L228" s="269">
        <v>0</v>
      </c>
      <c r="M228" s="269">
        <v>0</v>
      </c>
      <c r="N228" s="269">
        <v>3658116.25</v>
      </c>
      <c r="O228" s="269">
        <v>0</v>
      </c>
      <c r="P228" s="269">
        <v>0</v>
      </c>
      <c r="Q228" s="269">
        <v>1966300</v>
      </c>
      <c r="R228" s="269">
        <v>0</v>
      </c>
      <c r="S228" s="269">
        <v>0</v>
      </c>
      <c r="T228" s="269">
        <v>192635</v>
      </c>
      <c r="U228" s="269">
        <v>0</v>
      </c>
      <c r="V228" s="269">
        <v>0</v>
      </c>
      <c r="W228" s="269">
        <v>0</v>
      </c>
      <c r="X228" s="269">
        <v>0</v>
      </c>
      <c r="Y228" s="269">
        <v>0</v>
      </c>
      <c r="Z228" s="269">
        <v>1104721.31</v>
      </c>
      <c r="AA228" s="269">
        <v>0</v>
      </c>
      <c r="AB228" s="269">
        <v>81000</v>
      </c>
      <c r="AC228" s="269">
        <v>0</v>
      </c>
      <c r="AD228" s="269">
        <v>0</v>
      </c>
      <c r="AE228" s="269">
        <v>0</v>
      </c>
      <c r="AF228" s="269">
        <v>0</v>
      </c>
      <c r="AG228" s="269">
        <v>0</v>
      </c>
      <c r="AH228" s="269">
        <v>0</v>
      </c>
      <c r="AI228" s="269">
        <v>6027210</v>
      </c>
      <c r="AJ228" s="269">
        <v>0</v>
      </c>
      <c r="AK228" s="269">
        <v>0</v>
      </c>
      <c r="AL228" s="269">
        <v>0</v>
      </c>
      <c r="AM228" s="269">
        <v>0</v>
      </c>
      <c r="AN228" s="269">
        <v>0</v>
      </c>
      <c r="AO228" s="269">
        <v>0</v>
      </c>
      <c r="AP228" s="269">
        <v>0</v>
      </c>
      <c r="AQ228" s="269">
        <v>0</v>
      </c>
      <c r="AR228" s="269">
        <v>0</v>
      </c>
      <c r="AS228" s="269">
        <v>0</v>
      </c>
      <c r="AT228" s="269">
        <v>0</v>
      </c>
      <c r="AU228" s="269">
        <v>1008528.57</v>
      </c>
      <c r="AV228" s="269">
        <v>0</v>
      </c>
      <c r="AW228" s="269">
        <v>0</v>
      </c>
      <c r="AX228" s="269">
        <v>0</v>
      </c>
      <c r="AY228" s="269">
        <v>0</v>
      </c>
      <c r="AZ228" s="269">
        <v>0</v>
      </c>
      <c r="BA228" s="269">
        <v>0</v>
      </c>
      <c r="BB228" s="269">
        <v>0</v>
      </c>
      <c r="BC228" s="269">
        <v>0</v>
      </c>
      <c r="BD228" s="269">
        <v>0</v>
      </c>
      <c r="BE228" s="269">
        <v>0</v>
      </c>
      <c r="BF228" s="269">
        <v>0</v>
      </c>
      <c r="BG228" s="269">
        <v>0</v>
      </c>
      <c r="BH228" s="269">
        <v>0</v>
      </c>
      <c r="BI228" s="269">
        <v>0</v>
      </c>
      <c r="BJ228" s="269">
        <v>0</v>
      </c>
      <c r="BK228" s="269">
        <v>0</v>
      </c>
      <c r="BL228" s="269">
        <v>0</v>
      </c>
      <c r="BM228" s="269">
        <v>0</v>
      </c>
      <c r="BN228" s="269">
        <v>0</v>
      </c>
      <c r="BO228" s="269">
        <v>0</v>
      </c>
      <c r="BP228" s="269">
        <v>0</v>
      </c>
      <c r="BQ228" s="269">
        <v>0</v>
      </c>
      <c r="BR228" s="269">
        <v>0</v>
      </c>
      <c r="BS228" s="269">
        <v>0</v>
      </c>
      <c r="BT228" s="269">
        <v>1125000</v>
      </c>
      <c r="BU228" s="269">
        <v>0</v>
      </c>
      <c r="BV228" s="269">
        <v>0</v>
      </c>
      <c r="BW228" s="269">
        <v>0</v>
      </c>
      <c r="BX228" s="269">
        <v>0</v>
      </c>
      <c r="BY228" s="269">
        <v>0</v>
      </c>
      <c r="BZ228" s="269">
        <v>0</v>
      </c>
      <c r="CA228" s="269">
        <v>0</v>
      </c>
      <c r="CB228" s="269">
        <v>0</v>
      </c>
      <c r="CC228" s="270">
        <f t="shared" si="40"/>
        <v>19568954.420000002</v>
      </c>
      <c r="CD228" s="148"/>
      <c r="CE228" s="148"/>
      <c r="CF228" s="148"/>
      <c r="CG228" s="148"/>
      <c r="CH228" s="148"/>
      <c r="CI228" s="148"/>
    </row>
    <row r="229" spans="1:87" s="149" customFormat="1">
      <c r="A229" s="201" t="s">
        <v>1806</v>
      </c>
      <c r="B229" s="264" t="s">
        <v>43</v>
      </c>
      <c r="C229" s="265" t="s">
        <v>44</v>
      </c>
      <c r="D229" s="266"/>
      <c r="E229" s="150"/>
      <c r="F229" s="267" t="s">
        <v>1720</v>
      </c>
      <c r="G229" s="268" t="s">
        <v>1721</v>
      </c>
      <c r="H229" s="269">
        <v>0</v>
      </c>
      <c r="I229" s="269">
        <v>9741600</v>
      </c>
      <c r="J229" s="269">
        <v>9309100</v>
      </c>
      <c r="K229" s="269">
        <v>5596500</v>
      </c>
      <c r="L229" s="269">
        <v>4089100</v>
      </c>
      <c r="M229" s="269">
        <v>1705200</v>
      </c>
      <c r="N229" s="269">
        <v>0</v>
      </c>
      <c r="O229" s="269">
        <v>8962724.9700000007</v>
      </c>
      <c r="P229" s="269">
        <v>2090478.31</v>
      </c>
      <c r="Q229" s="269">
        <v>0</v>
      </c>
      <c r="R229" s="269">
        <v>0</v>
      </c>
      <c r="S229" s="269">
        <v>4185754.54</v>
      </c>
      <c r="T229" s="269">
        <v>11400000</v>
      </c>
      <c r="U229" s="269">
        <v>7744600</v>
      </c>
      <c r="V229" s="269">
        <v>770900</v>
      </c>
      <c r="W229" s="269">
        <v>0</v>
      </c>
      <c r="X229" s="269">
        <v>4101700</v>
      </c>
      <c r="Y229" s="269">
        <v>2831800</v>
      </c>
      <c r="Z229" s="269">
        <v>0</v>
      </c>
      <c r="AA229" s="269">
        <v>8407330</v>
      </c>
      <c r="AB229" s="269">
        <v>3534565</v>
      </c>
      <c r="AC229" s="269">
        <v>518618.66</v>
      </c>
      <c r="AD229" s="269">
        <v>4504367</v>
      </c>
      <c r="AE229" s="269">
        <v>4703444.6900000004</v>
      </c>
      <c r="AF229" s="269">
        <v>3315401</v>
      </c>
      <c r="AG229" s="269">
        <v>0</v>
      </c>
      <c r="AH229" s="269">
        <v>1391100</v>
      </c>
      <c r="AI229" s="269">
        <v>2025000</v>
      </c>
      <c r="AJ229" s="269">
        <v>1221033</v>
      </c>
      <c r="AK229" s="269">
        <v>1705700</v>
      </c>
      <c r="AL229" s="269">
        <v>1119628</v>
      </c>
      <c r="AM229" s="269">
        <v>1740320</v>
      </c>
      <c r="AN229" s="269">
        <v>3415800</v>
      </c>
      <c r="AO229" s="269">
        <v>2167278</v>
      </c>
      <c r="AP229" s="269">
        <v>1260500</v>
      </c>
      <c r="AQ229" s="269">
        <v>2619334</v>
      </c>
      <c r="AR229" s="269">
        <v>2285700</v>
      </c>
      <c r="AS229" s="269">
        <v>2309976</v>
      </c>
      <c r="AT229" s="269">
        <v>1876007</v>
      </c>
      <c r="AU229" s="269">
        <v>0</v>
      </c>
      <c r="AV229" s="269">
        <v>507800</v>
      </c>
      <c r="AW229" s="269">
        <v>1200300</v>
      </c>
      <c r="AX229" s="269">
        <v>1913440</v>
      </c>
      <c r="AY229" s="269">
        <v>1471000</v>
      </c>
      <c r="AZ229" s="269">
        <v>903900</v>
      </c>
      <c r="BA229" s="269">
        <v>1686500</v>
      </c>
      <c r="BB229" s="269">
        <v>0</v>
      </c>
      <c r="BC229" s="269">
        <v>3494800</v>
      </c>
      <c r="BD229" s="269">
        <v>2120773.5</v>
      </c>
      <c r="BE229" s="269">
        <v>5402800</v>
      </c>
      <c r="BF229" s="269">
        <v>690000</v>
      </c>
      <c r="BG229" s="269">
        <v>4267100</v>
      </c>
      <c r="BH229" s="269">
        <v>4733734.9501</v>
      </c>
      <c r="BI229" s="269">
        <v>826876.48</v>
      </c>
      <c r="BJ229" s="269">
        <v>2067185.91</v>
      </c>
      <c r="BK229" s="269">
        <v>421129.24</v>
      </c>
      <c r="BL229" s="269">
        <v>983400</v>
      </c>
      <c r="BM229" s="269">
        <v>0</v>
      </c>
      <c r="BN229" s="269">
        <v>0</v>
      </c>
      <c r="BO229" s="269">
        <v>2891300</v>
      </c>
      <c r="BP229" s="269">
        <v>404200</v>
      </c>
      <c r="BQ229" s="269">
        <v>0</v>
      </c>
      <c r="BR229" s="269">
        <v>0</v>
      </c>
      <c r="BS229" s="269">
        <v>0</v>
      </c>
      <c r="BT229" s="269">
        <v>0</v>
      </c>
      <c r="BU229" s="269">
        <v>4663439</v>
      </c>
      <c r="BV229" s="269">
        <v>2820500</v>
      </c>
      <c r="BW229" s="269">
        <v>833846</v>
      </c>
      <c r="BX229" s="269">
        <v>3607350</v>
      </c>
      <c r="BY229" s="269">
        <v>5475933</v>
      </c>
      <c r="BZ229" s="269">
        <v>2138200</v>
      </c>
      <c r="CA229" s="269">
        <v>1557000</v>
      </c>
      <c r="CB229" s="269">
        <v>746500</v>
      </c>
      <c r="CC229" s="270">
        <f t="shared" si="40"/>
        <v>180479568.25009999</v>
      </c>
      <c r="CD229" s="148"/>
      <c r="CE229" s="148"/>
      <c r="CF229" s="148"/>
      <c r="CG229" s="148"/>
      <c r="CH229" s="148"/>
      <c r="CI229" s="148"/>
    </row>
    <row r="230" spans="1:87" s="149" customFormat="1">
      <c r="A230" s="201" t="s">
        <v>1806</v>
      </c>
      <c r="B230" s="264" t="s">
        <v>43</v>
      </c>
      <c r="C230" s="265" t="s">
        <v>44</v>
      </c>
      <c r="D230" s="266"/>
      <c r="E230" s="150"/>
      <c r="F230" s="267" t="s">
        <v>1722</v>
      </c>
      <c r="G230" s="268" t="s">
        <v>1723</v>
      </c>
      <c r="H230" s="269">
        <v>0</v>
      </c>
      <c r="I230" s="269">
        <v>1458600</v>
      </c>
      <c r="J230" s="269">
        <v>0</v>
      </c>
      <c r="K230" s="269">
        <v>88500</v>
      </c>
      <c r="L230" s="269">
        <v>500000</v>
      </c>
      <c r="M230" s="269">
        <v>357800</v>
      </c>
      <c r="N230" s="269">
        <v>0</v>
      </c>
      <c r="O230" s="269">
        <v>0</v>
      </c>
      <c r="P230" s="269">
        <v>174000</v>
      </c>
      <c r="Q230" s="269">
        <v>0</v>
      </c>
      <c r="R230" s="269">
        <v>0</v>
      </c>
      <c r="S230" s="269">
        <v>0</v>
      </c>
      <c r="T230" s="269">
        <v>57800</v>
      </c>
      <c r="U230" s="269">
        <v>0</v>
      </c>
      <c r="V230" s="269">
        <v>0</v>
      </c>
      <c r="W230" s="269">
        <v>0</v>
      </c>
      <c r="X230" s="269">
        <v>858100</v>
      </c>
      <c r="Y230" s="269">
        <v>140500</v>
      </c>
      <c r="Z230" s="269">
        <v>0</v>
      </c>
      <c r="AA230" s="269">
        <v>0</v>
      </c>
      <c r="AB230" s="269">
        <v>0</v>
      </c>
      <c r="AC230" s="269">
        <v>0</v>
      </c>
      <c r="AD230" s="269">
        <v>271400</v>
      </c>
      <c r="AE230" s="269">
        <v>0</v>
      </c>
      <c r="AF230" s="269">
        <v>0</v>
      </c>
      <c r="AG230" s="269">
        <v>0</v>
      </c>
      <c r="AH230" s="269">
        <v>0</v>
      </c>
      <c r="AI230" s="269">
        <v>0</v>
      </c>
      <c r="AJ230" s="269">
        <v>0</v>
      </c>
      <c r="AK230" s="269">
        <v>0</v>
      </c>
      <c r="AL230" s="269">
        <v>859400</v>
      </c>
      <c r="AM230" s="269">
        <v>0</v>
      </c>
      <c r="AN230" s="269">
        <v>228980</v>
      </c>
      <c r="AO230" s="269">
        <v>677185</v>
      </c>
      <c r="AP230" s="269">
        <v>465200</v>
      </c>
      <c r="AQ230" s="269">
        <v>498500</v>
      </c>
      <c r="AR230" s="269">
        <v>555000</v>
      </c>
      <c r="AS230" s="269">
        <v>246200</v>
      </c>
      <c r="AT230" s="269">
        <v>348400</v>
      </c>
      <c r="AU230" s="269">
        <v>0</v>
      </c>
      <c r="AV230" s="269">
        <v>868200</v>
      </c>
      <c r="AW230" s="269">
        <v>637200</v>
      </c>
      <c r="AX230" s="269">
        <v>716000</v>
      </c>
      <c r="AY230" s="269">
        <v>642900</v>
      </c>
      <c r="AZ230" s="269">
        <v>570800</v>
      </c>
      <c r="BA230" s="269">
        <v>449800</v>
      </c>
      <c r="BB230" s="269">
        <v>0</v>
      </c>
      <c r="BC230" s="269">
        <v>304900</v>
      </c>
      <c r="BD230" s="269">
        <v>1020000</v>
      </c>
      <c r="BE230" s="269">
        <v>0</v>
      </c>
      <c r="BF230" s="269">
        <v>682400</v>
      </c>
      <c r="BG230" s="269">
        <v>0</v>
      </c>
      <c r="BH230" s="269">
        <v>734400</v>
      </c>
      <c r="BI230" s="269">
        <v>0</v>
      </c>
      <c r="BJ230" s="269">
        <v>369300</v>
      </c>
      <c r="BK230" s="269">
        <v>0</v>
      </c>
      <c r="BL230" s="269">
        <v>0</v>
      </c>
      <c r="BM230" s="269">
        <v>0</v>
      </c>
      <c r="BN230" s="269">
        <v>0</v>
      </c>
      <c r="BO230" s="269">
        <v>0</v>
      </c>
      <c r="BP230" s="269">
        <v>271400</v>
      </c>
      <c r="BQ230" s="269">
        <v>0</v>
      </c>
      <c r="BR230" s="269">
        <v>0</v>
      </c>
      <c r="BS230" s="269">
        <v>0</v>
      </c>
      <c r="BT230" s="269">
        <v>0</v>
      </c>
      <c r="BU230" s="269">
        <v>0</v>
      </c>
      <c r="BV230" s="269">
        <v>0</v>
      </c>
      <c r="BW230" s="269">
        <v>0</v>
      </c>
      <c r="BX230" s="269">
        <v>0</v>
      </c>
      <c r="BY230" s="269">
        <v>0</v>
      </c>
      <c r="BZ230" s="269">
        <v>0</v>
      </c>
      <c r="CA230" s="269">
        <v>0</v>
      </c>
      <c r="CB230" s="269">
        <v>0</v>
      </c>
      <c r="CC230" s="270">
        <f t="shared" si="40"/>
        <v>15052865</v>
      </c>
      <c r="CD230" s="148"/>
      <c r="CE230" s="148"/>
      <c r="CF230" s="148"/>
      <c r="CG230" s="148"/>
      <c r="CH230" s="148"/>
      <c r="CI230" s="148"/>
    </row>
    <row r="231" spans="1:87" s="149" customFormat="1">
      <c r="A231" s="201" t="s">
        <v>1806</v>
      </c>
      <c r="B231" s="264" t="s">
        <v>43</v>
      </c>
      <c r="C231" s="265" t="s">
        <v>44</v>
      </c>
      <c r="D231" s="266"/>
      <c r="E231" s="150"/>
      <c r="F231" s="267" t="s">
        <v>838</v>
      </c>
      <c r="G231" s="268" t="s">
        <v>839</v>
      </c>
      <c r="H231" s="269">
        <v>0</v>
      </c>
      <c r="I231" s="269">
        <v>0</v>
      </c>
      <c r="J231" s="269">
        <v>0</v>
      </c>
      <c r="K231" s="269">
        <v>0</v>
      </c>
      <c r="L231" s="269">
        <v>0</v>
      </c>
      <c r="M231" s="269">
        <v>0</v>
      </c>
      <c r="N231" s="269">
        <v>0</v>
      </c>
      <c r="O231" s="269">
        <v>0</v>
      </c>
      <c r="P231" s="269">
        <v>0</v>
      </c>
      <c r="Q231" s="269">
        <v>0</v>
      </c>
      <c r="R231" s="269">
        <v>0</v>
      </c>
      <c r="S231" s="269">
        <v>0</v>
      </c>
      <c r="T231" s="269">
        <v>0</v>
      </c>
      <c r="U231" s="269">
        <v>0</v>
      </c>
      <c r="V231" s="269">
        <v>0</v>
      </c>
      <c r="W231" s="269">
        <v>0</v>
      </c>
      <c r="X231" s="269">
        <v>0</v>
      </c>
      <c r="Y231" s="269">
        <v>0</v>
      </c>
      <c r="Z231" s="269">
        <v>0</v>
      </c>
      <c r="AA231" s="269">
        <v>5040</v>
      </c>
      <c r="AB231" s="269">
        <v>0</v>
      </c>
      <c r="AC231" s="269">
        <v>0</v>
      </c>
      <c r="AD231" s="269">
        <v>0</v>
      </c>
      <c r="AE231" s="269">
        <v>0</v>
      </c>
      <c r="AF231" s="269">
        <v>0</v>
      </c>
      <c r="AG231" s="269">
        <v>0</v>
      </c>
      <c r="AH231" s="269">
        <v>0</v>
      </c>
      <c r="AI231" s="269">
        <v>0</v>
      </c>
      <c r="AJ231" s="269">
        <v>0</v>
      </c>
      <c r="AK231" s="269">
        <v>0</v>
      </c>
      <c r="AL231" s="269">
        <v>0</v>
      </c>
      <c r="AM231" s="269">
        <v>0</v>
      </c>
      <c r="AN231" s="269">
        <v>0</v>
      </c>
      <c r="AO231" s="269">
        <v>0</v>
      </c>
      <c r="AP231" s="269">
        <v>0</v>
      </c>
      <c r="AQ231" s="269">
        <v>0</v>
      </c>
      <c r="AR231" s="269">
        <v>0</v>
      </c>
      <c r="AS231" s="269">
        <v>0</v>
      </c>
      <c r="AT231" s="269">
        <v>0</v>
      </c>
      <c r="AU231" s="269">
        <v>0</v>
      </c>
      <c r="AV231" s="269">
        <v>0</v>
      </c>
      <c r="AW231" s="269">
        <v>0</v>
      </c>
      <c r="AX231" s="269">
        <v>0</v>
      </c>
      <c r="AY231" s="269">
        <v>0</v>
      </c>
      <c r="AZ231" s="269">
        <v>0</v>
      </c>
      <c r="BA231" s="269">
        <v>0</v>
      </c>
      <c r="BB231" s="269">
        <v>5220</v>
      </c>
      <c r="BC231" s="269">
        <v>0</v>
      </c>
      <c r="BD231" s="269">
        <v>0</v>
      </c>
      <c r="BE231" s="269">
        <v>15210</v>
      </c>
      <c r="BF231" s="269">
        <v>0</v>
      </c>
      <c r="BG231" s="269">
        <v>0</v>
      </c>
      <c r="BH231" s="269">
        <v>0</v>
      </c>
      <c r="BI231" s="269">
        <v>0</v>
      </c>
      <c r="BJ231" s="269">
        <v>0</v>
      </c>
      <c r="BK231" s="269">
        <v>0</v>
      </c>
      <c r="BL231" s="269">
        <v>0</v>
      </c>
      <c r="BM231" s="269">
        <v>0</v>
      </c>
      <c r="BN231" s="269">
        <v>0</v>
      </c>
      <c r="BO231" s="269">
        <v>0</v>
      </c>
      <c r="BP231" s="269">
        <v>0</v>
      </c>
      <c r="BQ231" s="269">
        <v>0</v>
      </c>
      <c r="BR231" s="269">
        <v>0</v>
      </c>
      <c r="BS231" s="269">
        <v>0</v>
      </c>
      <c r="BT231" s="269">
        <v>0</v>
      </c>
      <c r="BU231" s="269">
        <v>0</v>
      </c>
      <c r="BV231" s="269">
        <v>0</v>
      </c>
      <c r="BW231" s="269">
        <v>0</v>
      </c>
      <c r="BX231" s="269">
        <v>0</v>
      </c>
      <c r="BY231" s="269">
        <v>0</v>
      </c>
      <c r="BZ231" s="269">
        <v>0</v>
      </c>
      <c r="CA231" s="269">
        <v>0</v>
      </c>
      <c r="CB231" s="269">
        <v>0</v>
      </c>
      <c r="CC231" s="270">
        <f t="shared" si="40"/>
        <v>25470</v>
      </c>
      <c r="CD231" s="148"/>
      <c r="CE231" s="148"/>
      <c r="CF231" s="148"/>
      <c r="CG231" s="148"/>
      <c r="CH231" s="148"/>
      <c r="CI231" s="148"/>
    </row>
    <row r="232" spans="1:87" s="149" customFormat="1">
      <c r="A232" s="201" t="s">
        <v>1806</v>
      </c>
      <c r="B232" s="264" t="s">
        <v>43</v>
      </c>
      <c r="C232" s="265" t="s">
        <v>44</v>
      </c>
      <c r="D232" s="266"/>
      <c r="E232" s="150"/>
      <c r="F232" s="267" t="s">
        <v>802</v>
      </c>
      <c r="G232" s="268" t="s">
        <v>803</v>
      </c>
      <c r="H232" s="269">
        <v>0</v>
      </c>
      <c r="I232" s="269">
        <v>0</v>
      </c>
      <c r="J232" s="269">
        <v>0</v>
      </c>
      <c r="K232" s="269">
        <v>0</v>
      </c>
      <c r="L232" s="269">
        <v>0</v>
      </c>
      <c r="M232" s="269">
        <v>0</v>
      </c>
      <c r="N232" s="269">
        <v>6840</v>
      </c>
      <c r="O232" s="269">
        <v>0</v>
      </c>
      <c r="P232" s="269">
        <v>0</v>
      </c>
      <c r="Q232" s="269">
        <v>0</v>
      </c>
      <c r="R232" s="269">
        <v>0</v>
      </c>
      <c r="S232" s="269">
        <v>0</v>
      </c>
      <c r="T232" s="269">
        <v>0</v>
      </c>
      <c r="U232" s="269">
        <v>12060</v>
      </c>
      <c r="V232" s="269">
        <v>0</v>
      </c>
      <c r="W232" s="269">
        <v>0</v>
      </c>
      <c r="X232" s="269">
        <v>0</v>
      </c>
      <c r="Y232" s="269">
        <v>0</v>
      </c>
      <c r="Z232" s="269">
        <v>13083.42</v>
      </c>
      <c r="AA232" s="269">
        <v>10000</v>
      </c>
      <c r="AB232" s="269">
        <v>0</v>
      </c>
      <c r="AC232" s="269">
        <v>11250</v>
      </c>
      <c r="AD232" s="269">
        <v>0</v>
      </c>
      <c r="AE232" s="269">
        <v>0</v>
      </c>
      <c r="AF232" s="269">
        <v>18040</v>
      </c>
      <c r="AG232" s="269">
        <v>0</v>
      </c>
      <c r="AH232" s="269">
        <v>0</v>
      </c>
      <c r="AI232" s="269">
        <v>0</v>
      </c>
      <c r="AJ232" s="269">
        <v>0</v>
      </c>
      <c r="AK232" s="269">
        <v>0</v>
      </c>
      <c r="AL232" s="269">
        <v>0</v>
      </c>
      <c r="AM232" s="269">
        <v>0</v>
      </c>
      <c r="AN232" s="269">
        <v>4000</v>
      </c>
      <c r="AO232" s="269">
        <v>0</v>
      </c>
      <c r="AP232" s="269">
        <v>0</v>
      </c>
      <c r="AQ232" s="269">
        <v>1680</v>
      </c>
      <c r="AR232" s="269">
        <v>0</v>
      </c>
      <c r="AS232" s="269">
        <v>0</v>
      </c>
      <c r="AT232" s="269">
        <v>0</v>
      </c>
      <c r="AU232" s="269">
        <v>8910</v>
      </c>
      <c r="AV232" s="269">
        <v>5580</v>
      </c>
      <c r="AW232" s="269">
        <v>0</v>
      </c>
      <c r="AX232" s="269">
        <v>0</v>
      </c>
      <c r="AY232" s="269">
        <v>0</v>
      </c>
      <c r="AZ232" s="269">
        <v>0</v>
      </c>
      <c r="BA232" s="269">
        <v>0</v>
      </c>
      <c r="BB232" s="269">
        <v>0</v>
      </c>
      <c r="BC232" s="269">
        <v>0</v>
      </c>
      <c r="BD232" s="269">
        <v>0</v>
      </c>
      <c r="BE232" s="269">
        <v>0</v>
      </c>
      <c r="BF232" s="269">
        <v>0</v>
      </c>
      <c r="BG232" s="269">
        <v>0</v>
      </c>
      <c r="BH232" s="269">
        <v>0</v>
      </c>
      <c r="BI232" s="269">
        <v>0</v>
      </c>
      <c r="BJ232" s="269">
        <v>0</v>
      </c>
      <c r="BK232" s="269">
        <v>0</v>
      </c>
      <c r="BL232" s="269">
        <v>0</v>
      </c>
      <c r="BM232" s="269">
        <v>0</v>
      </c>
      <c r="BN232" s="269">
        <v>0</v>
      </c>
      <c r="BO232" s="269">
        <v>0</v>
      </c>
      <c r="BP232" s="269">
        <v>0</v>
      </c>
      <c r="BQ232" s="269">
        <v>14850</v>
      </c>
      <c r="BR232" s="269">
        <v>0</v>
      </c>
      <c r="BS232" s="269">
        <v>0</v>
      </c>
      <c r="BT232" s="269">
        <v>19000</v>
      </c>
      <c r="BU232" s="269">
        <v>0</v>
      </c>
      <c r="BV232" s="269">
        <v>0</v>
      </c>
      <c r="BW232" s="269">
        <v>0</v>
      </c>
      <c r="BX232" s="269">
        <v>0</v>
      </c>
      <c r="BY232" s="269">
        <v>0</v>
      </c>
      <c r="BZ232" s="269">
        <v>0</v>
      </c>
      <c r="CA232" s="269">
        <v>0</v>
      </c>
      <c r="CB232" s="269">
        <v>0</v>
      </c>
      <c r="CC232" s="270">
        <f t="shared" si="40"/>
        <v>125293.42</v>
      </c>
      <c r="CD232" s="148"/>
      <c r="CE232" s="148"/>
      <c r="CF232" s="148"/>
      <c r="CG232" s="148"/>
      <c r="CH232" s="148"/>
      <c r="CI232" s="148"/>
    </row>
    <row r="233" spans="1:87" s="149" customFormat="1">
      <c r="A233" s="201" t="s">
        <v>1806</v>
      </c>
      <c r="B233" s="264" t="s">
        <v>43</v>
      </c>
      <c r="C233" s="265" t="s">
        <v>44</v>
      </c>
      <c r="D233" s="266"/>
      <c r="E233" s="150"/>
      <c r="F233" s="267" t="s">
        <v>804</v>
      </c>
      <c r="G233" s="268" t="s">
        <v>805</v>
      </c>
      <c r="H233" s="269">
        <v>0</v>
      </c>
      <c r="I233" s="269">
        <v>0</v>
      </c>
      <c r="J233" s="269">
        <v>0</v>
      </c>
      <c r="K233" s="269">
        <v>0</v>
      </c>
      <c r="L233" s="269">
        <v>0</v>
      </c>
      <c r="M233" s="269">
        <v>0</v>
      </c>
      <c r="N233" s="269">
        <v>0</v>
      </c>
      <c r="O233" s="269">
        <v>0</v>
      </c>
      <c r="P233" s="269">
        <v>0</v>
      </c>
      <c r="Q233" s="269">
        <v>0</v>
      </c>
      <c r="R233" s="269">
        <v>0</v>
      </c>
      <c r="S233" s="269">
        <v>0</v>
      </c>
      <c r="T233" s="269">
        <v>0</v>
      </c>
      <c r="U233" s="269">
        <v>0</v>
      </c>
      <c r="V233" s="269">
        <v>0</v>
      </c>
      <c r="W233" s="269">
        <v>0</v>
      </c>
      <c r="X233" s="269">
        <v>0</v>
      </c>
      <c r="Y233" s="269">
        <v>0</v>
      </c>
      <c r="Z233" s="269">
        <v>0</v>
      </c>
      <c r="AA233" s="269">
        <v>0</v>
      </c>
      <c r="AB233" s="269">
        <v>0</v>
      </c>
      <c r="AC233" s="269">
        <v>0</v>
      </c>
      <c r="AD233" s="269">
        <v>0</v>
      </c>
      <c r="AE233" s="269">
        <v>0</v>
      </c>
      <c r="AF233" s="269">
        <v>0</v>
      </c>
      <c r="AG233" s="269">
        <v>0</v>
      </c>
      <c r="AH233" s="269">
        <v>0</v>
      </c>
      <c r="AI233" s="269">
        <v>0</v>
      </c>
      <c r="AJ233" s="269">
        <v>0</v>
      </c>
      <c r="AK233" s="269">
        <v>0</v>
      </c>
      <c r="AL233" s="269">
        <v>0</v>
      </c>
      <c r="AM233" s="269">
        <v>0</v>
      </c>
      <c r="AN233" s="269">
        <v>0</v>
      </c>
      <c r="AO233" s="269">
        <v>0</v>
      </c>
      <c r="AP233" s="269">
        <v>0</v>
      </c>
      <c r="AQ233" s="269">
        <v>0</v>
      </c>
      <c r="AR233" s="269">
        <v>0</v>
      </c>
      <c r="AS233" s="269">
        <v>0</v>
      </c>
      <c r="AT233" s="269">
        <v>0</v>
      </c>
      <c r="AU233" s="269">
        <v>0</v>
      </c>
      <c r="AV233" s="269">
        <v>0</v>
      </c>
      <c r="AW233" s="269">
        <v>0</v>
      </c>
      <c r="AX233" s="269">
        <v>0</v>
      </c>
      <c r="AY233" s="269">
        <v>0</v>
      </c>
      <c r="AZ233" s="269">
        <v>0</v>
      </c>
      <c r="BA233" s="269">
        <v>0</v>
      </c>
      <c r="BB233" s="269">
        <v>0</v>
      </c>
      <c r="BC233" s="269">
        <v>0</v>
      </c>
      <c r="BD233" s="269">
        <v>0</v>
      </c>
      <c r="BE233" s="269">
        <v>0</v>
      </c>
      <c r="BF233" s="269">
        <v>0</v>
      </c>
      <c r="BG233" s="269">
        <v>0</v>
      </c>
      <c r="BH233" s="269">
        <v>0</v>
      </c>
      <c r="BI233" s="269">
        <v>0</v>
      </c>
      <c r="BJ233" s="269">
        <v>0</v>
      </c>
      <c r="BK233" s="269">
        <v>0</v>
      </c>
      <c r="BL233" s="269">
        <v>0</v>
      </c>
      <c r="BM233" s="269">
        <v>0</v>
      </c>
      <c r="BN233" s="269">
        <v>0</v>
      </c>
      <c r="BO233" s="269">
        <v>0</v>
      </c>
      <c r="BP233" s="269">
        <v>0</v>
      </c>
      <c r="BQ233" s="269">
        <v>0</v>
      </c>
      <c r="BR233" s="269">
        <v>0</v>
      </c>
      <c r="BS233" s="269">
        <v>0</v>
      </c>
      <c r="BT233" s="269">
        <v>0</v>
      </c>
      <c r="BU233" s="269">
        <v>0</v>
      </c>
      <c r="BV233" s="269">
        <v>0</v>
      </c>
      <c r="BW233" s="269">
        <v>0</v>
      </c>
      <c r="BX233" s="269">
        <v>0</v>
      </c>
      <c r="BY233" s="269">
        <v>0</v>
      </c>
      <c r="BZ233" s="269">
        <v>0</v>
      </c>
      <c r="CA233" s="269">
        <v>0</v>
      </c>
      <c r="CB233" s="269">
        <v>0</v>
      </c>
      <c r="CC233" s="270">
        <f t="shared" si="40"/>
        <v>0</v>
      </c>
      <c r="CD233" s="148"/>
      <c r="CE233" s="148"/>
      <c r="CF233" s="148"/>
      <c r="CG233" s="148"/>
      <c r="CH233" s="148"/>
      <c r="CI233" s="148"/>
    </row>
    <row r="234" spans="1:87" s="149" customFormat="1">
      <c r="A234" s="201" t="s">
        <v>1806</v>
      </c>
      <c r="B234" s="264" t="s">
        <v>43</v>
      </c>
      <c r="C234" s="265" t="s">
        <v>44</v>
      </c>
      <c r="D234" s="266"/>
      <c r="E234" s="150"/>
      <c r="F234" s="267" t="s">
        <v>840</v>
      </c>
      <c r="G234" s="268" t="s">
        <v>841</v>
      </c>
      <c r="H234" s="269">
        <v>79510100.590000004</v>
      </c>
      <c r="I234" s="269">
        <v>24721552.960000001</v>
      </c>
      <c r="J234" s="269">
        <v>36384256</v>
      </c>
      <c r="K234" s="269">
        <v>10400413.75</v>
      </c>
      <c r="L234" s="269">
        <v>14439679.460000001</v>
      </c>
      <c r="M234" s="269">
        <v>5775692.25</v>
      </c>
      <c r="N234" s="269">
        <v>122611584</v>
      </c>
      <c r="O234" s="269">
        <v>18553426</v>
      </c>
      <c r="P234" s="269">
        <v>6339786.8899999997</v>
      </c>
      <c r="Q234" s="269">
        <v>64204712.640000001</v>
      </c>
      <c r="R234" s="269">
        <v>4697121.34</v>
      </c>
      <c r="S234" s="269">
        <v>13152401.970000001</v>
      </c>
      <c r="T234" s="269">
        <v>26431812</v>
      </c>
      <c r="U234" s="269">
        <v>22784691.739999998</v>
      </c>
      <c r="V234" s="269">
        <v>4301741.5</v>
      </c>
      <c r="W234" s="269">
        <v>8112591.7999999998</v>
      </c>
      <c r="X234" s="269">
        <v>8772793.5199999996</v>
      </c>
      <c r="Y234" s="269">
        <v>6186447.25</v>
      </c>
      <c r="Z234" s="269">
        <v>76570131.969999999</v>
      </c>
      <c r="AA234" s="269">
        <v>19216124</v>
      </c>
      <c r="AB234" s="269">
        <v>5747460</v>
      </c>
      <c r="AC234" s="269">
        <v>31039643</v>
      </c>
      <c r="AD234" s="269">
        <v>4925397.5</v>
      </c>
      <c r="AE234" s="269">
        <v>4665022.5</v>
      </c>
      <c r="AF234" s="269">
        <v>9246069.5</v>
      </c>
      <c r="AG234" s="269">
        <v>3209563.5</v>
      </c>
      <c r="AH234" s="269">
        <v>3298945</v>
      </c>
      <c r="AI234" s="269">
        <v>85038655</v>
      </c>
      <c r="AJ234" s="269">
        <v>6510540.8099999996</v>
      </c>
      <c r="AK234" s="269">
        <v>3740468</v>
      </c>
      <c r="AL234" s="269">
        <v>3103532</v>
      </c>
      <c r="AM234" s="269">
        <v>2815855</v>
      </c>
      <c r="AN234" s="269">
        <v>5361612.25</v>
      </c>
      <c r="AO234" s="269">
        <v>4997771</v>
      </c>
      <c r="AP234" s="269">
        <v>4049811</v>
      </c>
      <c r="AQ234" s="269">
        <v>8382167.5</v>
      </c>
      <c r="AR234" s="269">
        <v>5920100</v>
      </c>
      <c r="AS234" s="269">
        <v>4599476.75</v>
      </c>
      <c r="AT234" s="269">
        <v>3873750</v>
      </c>
      <c r="AU234" s="269">
        <v>24113072</v>
      </c>
      <c r="AV234" s="269">
        <v>1350820</v>
      </c>
      <c r="AW234" s="269">
        <v>3238294</v>
      </c>
      <c r="AX234" s="269">
        <v>4145029</v>
      </c>
      <c r="AY234" s="269">
        <v>3104289.1</v>
      </c>
      <c r="AZ234" s="269">
        <v>1576973</v>
      </c>
      <c r="BA234" s="269">
        <v>3839647.38</v>
      </c>
      <c r="BB234" s="269">
        <v>86115774.25</v>
      </c>
      <c r="BC234" s="269">
        <v>6714384</v>
      </c>
      <c r="BD234" s="269">
        <v>7894076.75</v>
      </c>
      <c r="BE234" s="269">
        <v>13497047</v>
      </c>
      <c r="BF234" s="269">
        <v>0</v>
      </c>
      <c r="BG234" s="269">
        <v>0</v>
      </c>
      <c r="BH234" s="269">
        <v>17976626.5</v>
      </c>
      <c r="BI234" s="269">
        <v>10880295.25</v>
      </c>
      <c r="BJ234" s="269">
        <v>6319477</v>
      </c>
      <c r="BK234" s="269">
        <v>4050769.5</v>
      </c>
      <c r="BL234" s="269">
        <v>2342972</v>
      </c>
      <c r="BM234" s="269">
        <v>56923163.810000002</v>
      </c>
      <c r="BN234" s="269">
        <v>12633021.75</v>
      </c>
      <c r="BO234" s="269">
        <v>5688831.1299999999</v>
      </c>
      <c r="BP234" s="269">
        <v>3363455</v>
      </c>
      <c r="BQ234" s="269">
        <v>3471615</v>
      </c>
      <c r="BR234" s="269">
        <v>7391868.75</v>
      </c>
      <c r="BS234" s="269">
        <v>3847955.63</v>
      </c>
      <c r="BT234" s="269">
        <v>58525961.5</v>
      </c>
      <c r="BU234" s="269">
        <v>4263132.5</v>
      </c>
      <c r="BV234" s="269">
        <v>4854510</v>
      </c>
      <c r="BW234" s="269">
        <v>8779825.5</v>
      </c>
      <c r="BX234" s="269">
        <v>5957887</v>
      </c>
      <c r="BY234" s="269">
        <v>16492380</v>
      </c>
      <c r="BZ234" s="269">
        <v>5895951</v>
      </c>
      <c r="CA234" s="269">
        <v>3356600</v>
      </c>
      <c r="CB234" s="269">
        <v>3199057</v>
      </c>
      <c r="CC234" s="270">
        <f t="shared" si="40"/>
        <v>1175497664.24</v>
      </c>
      <c r="CD234" s="148"/>
      <c r="CE234" s="148"/>
      <c r="CF234" s="148"/>
      <c r="CG234" s="148"/>
      <c r="CH234" s="148"/>
      <c r="CI234" s="148"/>
    </row>
    <row r="235" spans="1:87" s="149" customFormat="1">
      <c r="A235" s="201" t="s">
        <v>1806</v>
      </c>
      <c r="B235" s="264" t="s">
        <v>43</v>
      </c>
      <c r="C235" s="265" t="s">
        <v>44</v>
      </c>
      <c r="D235" s="266"/>
      <c r="E235" s="150"/>
      <c r="F235" s="267" t="s">
        <v>842</v>
      </c>
      <c r="G235" s="268" t="s">
        <v>843</v>
      </c>
      <c r="H235" s="269">
        <v>9080176.0500000007</v>
      </c>
      <c r="I235" s="269">
        <v>2971160.09</v>
      </c>
      <c r="J235" s="269">
        <v>2810506</v>
      </c>
      <c r="K235" s="269">
        <v>0</v>
      </c>
      <c r="L235" s="269">
        <v>444969.56</v>
      </c>
      <c r="M235" s="269">
        <v>0</v>
      </c>
      <c r="N235" s="269">
        <v>34300332</v>
      </c>
      <c r="O235" s="269">
        <v>3516302</v>
      </c>
      <c r="P235" s="269">
        <v>543853.75</v>
      </c>
      <c r="Q235" s="269">
        <v>1760007.19</v>
      </c>
      <c r="R235" s="269">
        <v>514814.74</v>
      </c>
      <c r="S235" s="269">
        <v>3840721.32</v>
      </c>
      <c r="T235" s="269">
        <v>3681417.5</v>
      </c>
      <c r="U235" s="269">
        <v>0</v>
      </c>
      <c r="V235" s="269">
        <v>36540</v>
      </c>
      <c r="W235" s="269">
        <v>0</v>
      </c>
      <c r="X235" s="269">
        <v>55360</v>
      </c>
      <c r="Y235" s="269">
        <v>669702.5</v>
      </c>
      <c r="Z235" s="269">
        <v>12903717.59</v>
      </c>
      <c r="AA235" s="269">
        <v>737340</v>
      </c>
      <c r="AB235" s="269">
        <v>1980</v>
      </c>
      <c r="AC235" s="269">
        <v>2152692</v>
      </c>
      <c r="AD235" s="269">
        <v>176050</v>
      </c>
      <c r="AE235" s="269">
        <v>0</v>
      </c>
      <c r="AF235" s="269">
        <v>1733800.5</v>
      </c>
      <c r="AG235" s="269">
        <v>236375</v>
      </c>
      <c r="AH235" s="269">
        <v>286980</v>
      </c>
      <c r="AI235" s="269">
        <v>6903072.5</v>
      </c>
      <c r="AJ235" s="269">
        <v>30330</v>
      </c>
      <c r="AK235" s="269">
        <v>0</v>
      </c>
      <c r="AL235" s="269">
        <v>184395</v>
      </c>
      <c r="AM235" s="269">
        <v>19368</v>
      </c>
      <c r="AN235" s="269">
        <v>1305616.75</v>
      </c>
      <c r="AO235" s="269">
        <v>1236715</v>
      </c>
      <c r="AP235" s="269">
        <v>70956</v>
      </c>
      <c r="AQ235" s="269">
        <v>1968885.98</v>
      </c>
      <c r="AR235" s="269">
        <v>401648</v>
      </c>
      <c r="AS235" s="269">
        <v>915031.5</v>
      </c>
      <c r="AT235" s="269">
        <v>98490</v>
      </c>
      <c r="AU235" s="269">
        <v>4012214</v>
      </c>
      <c r="AV235" s="269">
        <v>2820919</v>
      </c>
      <c r="AW235" s="269">
        <v>602041</v>
      </c>
      <c r="AX235" s="269">
        <v>532054.5</v>
      </c>
      <c r="AY235" s="269">
        <v>160094</v>
      </c>
      <c r="AZ235" s="269">
        <v>883648</v>
      </c>
      <c r="BA235" s="269">
        <v>14820</v>
      </c>
      <c r="BB235" s="269">
        <v>0</v>
      </c>
      <c r="BC235" s="269">
        <v>914192</v>
      </c>
      <c r="BD235" s="269">
        <v>0</v>
      </c>
      <c r="BE235" s="269">
        <v>0</v>
      </c>
      <c r="BF235" s="269">
        <v>0</v>
      </c>
      <c r="BG235" s="269">
        <v>0</v>
      </c>
      <c r="BH235" s="269">
        <v>508443</v>
      </c>
      <c r="BI235" s="269">
        <v>0</v>
      </c>
      <c r="BJ235" s="269">
        <v>1250022</v>
      </c>
      <c r="BK235" s="269">
        <v>0</v>
      </c>
      <c r="BL235" s="269">
        <v>0</v>
      </c>
      <c r="BM235" s="269">
        <v>11104507.35</v>
      </c>
      <c r="BN235" s="269">
        <v>578595.5</v>
      </c>
      <c r="BO235" s="269">
        <v>0</v>
      </c>
      <c r="BP235" s="269">
        <v>82100</v>
      </c>
      <c r="BQ235" s="269">
        <v>252168.75</v>
      </c>
      <c r="BR235" s="269">
        <v>1158155</v>
      </c>
      <c r="BS235" s="269">
        <v>209495</v>
      </c>
      <c r="BT235" s="269">
        <v>6967430.9800000004</v>
      </c>
      <c r="BU235" s="269">
        <v>668695</v>
      </c>
      <c r="BV235" s="269">
        <v>1084447.5</v>
      </c>
      <c r="BW235" s="269">
        <v>1890640</v>
      </c>
      <c r="BX235" s="269">
        <v>448003</v>
      </c>
      <c r="BY235" s="269">
        <v>0</v>
      </c>
      <c r="BZ235" s="269">
        <v>1166514</v>
      </c>
      <c r="CA235" s="269">
        <v>1500627</v>
      </c>
      <c r="CB235" s="269">
        <v>40220</v>
      </c>
      <c r="CC235" s="270">
        <f t="shared" si="40"/>
        <v>134439353.10000002</v>
      </c>
      <c r="CD235" s="148"/>
      <c r="CE235" s="148"/>
      <c r="CF235" s="148"/>
      <c r="CG235" s="148"/>
      <c r="CH235" s="148"/>
      <c r="CI235" s="148"/>
    </row>
    <row r="236" spans="1:87" s="149" customFormat="1">
      <c r="A236" s="201" t="s">
        <v>1806</v>
      </c>
      <c r="B236" s="264" t="s">
        <v>43</v>
      </c>
      <c r="C236" s="265" t="s">
        <v>44</v>
      </c>
      <c r="D236" s="266"/>
      <c r="E236" s="150"/>
      <c r="F236" s="267" t="s">
        <v>844</v>
      </c>
      <c r="G236" s="268" t="s">
        <v>845</v>
      </c>
      <c r="H236" s="269">
        <v>0</v>
      </c>
      <c r="I236" s="269">
        <v>0</v>
      </c>
      <c r="J236" s="269">
        <v>0</v>
      </c>
      <c r="K236" s="269">
        <v>0</v>
      </c>
      <c r="L236" s="269">
        <v>0</v>
      </c>
      <c r="M236" s="269">
        <v>0</v>
      </c>
      <c r="N236" s="269">
        <v>8268380</v>
      </c>
      <c r="O236" s="269">
        <v>1209500</v>
      </c>
      <c r="P236" s="269">
        <v>0</v>
      </c>
      <c r="Q236" s="269">
        <v>0</v>
      </c>
      <c r="R236" s="269">
        <v>0</v>
      </c>
      <c r="S236" s="269">
        <v>0</v>
      </c>
      <c r="T236" s="269">
        <v>738955</v>
      </c>
      <c r="U236" s="269">
        <v>3682065</v>
      </c>
      <c r="V236" s="269">
        <v>0</v>
      </c>
      <c r="W236" s="269">
        <v>0</v>
      </c>
      <c r="X236" s="269">
        <v>0</v>
      </c>
      <c r="Y236" s="269">
        <v>0</v>
      </c>
      <c r="Z236" s="269">
        <v>470360</v>
      </c>
      <c r="AA236" s="269">
        <v>102530</v>
      </c>
      <c r="AB236" s="269">
        <v>165150</v>
      </c>
      <c r="AC236" s="269">
        <v>0</v>
      </c>
      <c r="AD236" s="269">
        <v>46060</v>
      </c>
      <c r="AE236" s="269">
        <v>0</v>
      </c>
      <c r="AF236" s="269">
        <v>0</v>
      </c>
      <c r="AG236" s="269">
        <v>0</v>
      </c>
      <c r="AH236" s="269">
        <v>0</v>
      </c>
      <c r="AI236" s="269">
        <v>0</v>
      </c>
      <c r="AJ236" s="269">
        <v>0</v>
      </c>
      <c r="AK236" s="269">
        <v>0</v>
      </c>
      <c r="AL236" s="269">
        <v>0</v>
      </c>
      <c r="AM236" s="269">
        <v>0</v>
      </c>
      <c r="AN236" s="269">
        <v>0</v>
      </c>
      <c r="AO236" s="269">
        <v>236942</v>
      </c>
      <c r="AP236" s="269">
        <v>0</v>
      </c>
      <c r="AQ236" s="269">
        <v>90830</v>
      </c>
      <c r="AR236" s="269">
        <v>0</v>
      </c>
      <c r="AS236" s="269">
        <v>0</v>
      </c>
      <c r="AT236" s="269">
        <v>0</v>
      </c>
      <c r="AU236" s="269">
        <v>0</v>
      </c>
      <c r="AV236" s="269">
        <v>0</v>
      </c>
      <c r="AW236" s="269">
        <v>0</v>
      </c>
      <c r="AX236" s="269">
        <v>0</v>
      </c>
      <c r="AY236" s="269">
        <v>0</v>
      </c>
      <c r="AZ236" s="269">
        <v>0</v>
      </c>
      <c r="BA236" s="269">
        <v>0</v>
      </c>
      <c r="BB236" s="269">
        <v>4890787</v>
      </c>
      <c r="BC236" s="269">
        <v>0</v>
      </c>
      <c r="BD236" s="269">
        <v>0</v>
      </c>
      <c r="BE236" s="269">
        <v>0</v>
      </c>
      <c r="BF236" s="269">
        <v>0</v>
      </c>
      <c r="BG236" s="269">
        <v>0</v>
      </c>
      <c r="BH236" s="269">
        <v>489456</v>
      </c>
      <c r="BI236" s="269">
        <v>0</v>
      </c>
      <c r="BJ236" s="269">
        <v>436385</v>
      </c>
      <c r="BK236" s="269">
        <v>0</v>
      </c>
      <c r="BL236" s="269">
        <v>0</v>
      </c>
      <c r="BM236" s="269">
        <v>1802360</v>
      </c>
      <c r="BN236" s="269">
        <v>0</v>
      </c>
      <c r="BO236" s="269">
        <v>0</v>
      </c>
      <c r="BP236" s="269">
        <v>0</v>
      </c>
      <c r="BQ236" s="269">
        <v>0</v>
      </c>
      <c r="BR236" s="269">
        <v>0</v>
      </c>
      <c r="BS236" s="269">
        <v>0</v>
      </c>
      <c r="BT236" s="269">
        <v>2931264.04</v>
      </c>
      <c r="BU236" s="269">
        <v>0</v>
      </c>
      <c r="BV236" s="269">
        <v>0</v>
      </c>
      <c r="BW236" s="269">
        <v>0</v>
      </c>
      <c r="BX236" s="269">
        <v>0</v>
      </c>
      <c r="BY236" s="269">
        <v>0</v>
      </c>
      <c r="BZ236" s="269">
        <v>0</v>
      </c>
      <c r="CA236" s="269">
        <v>0</v>
      </c>
      <c r="CB236" s="269">
        <v>0</v>
      </c>
      <c r="CC236" s="270">
        <f t="shared" si="40"/>
        <v>25561024.039999999</v>
      </c>
      <c r="CD236" s="148"/>
      <c r="CE236" s="148"/>
      <c r="CF236" s="148"/>
      <c r="CG236" s="148"/>
      <c r="CH236" s="148"/>
      <c r="CI236" s="148"/>
    </row>
    <row r="237" spans="1:87" s="149" customFormat="1">
      <c r="A237" s="201" t="s">
        <v>1806</v>
      </c>
      <c r="B237" s="264" t="s">
        <v>43</v>
      </c>
      <c r="C237" s="265" t="s">
        <v>44</v>
      </c>
      <c r="D237" s="266"/>
      <c r="E237" s="150"/>
      <c r="F237" s="267" t="s">
        <v>846</v>
      </c>
      <c r="G237" s="268" t="s">
        <v>1724</v>
      </c>
      <c r="H237" s="269">
        <v>228000</v>
      </c>
      <c r="I237" s="269">
        <v>0</v>
      </c>
      <c r="J237" s="269">
        <v>379250</v>
      </c>
      <c r="K237" s="269">
        <v>36750</v>
      </c>
      <c r="L237" s="269">
        <v>45275</v>
      </c>
      <c r="M237" s="269">
        <v>12000</v>
      </c>
      <c r="N237" s="269">
        <v>1358175</v>
      </c>
      <c r="O237" s="269">
        <v>103350</v>
      </c>
      <c r="P237" s="269">
        <v>0</v>
      </c>
      <c r="Q237" s="269">
        <v>476700</v>
      </c>
      <c r="R237" s="269">
        <v>0</v>
      </c>
      <c r="S237" s="269">
        <v>31800</v>
      </c>
      <c r="T237" s="269">
        <v>40200</v>
      </c>
      <c r="U237" s="269">
        <v>80000</v>
      </c>
      <c r="V237" s="269">
        <v>11550</v>
      </c>
      <c r="W237" s="269">
        <v>33450</v>
      </c>
      <c r="X237" s="269">
        <v>21300</v>
      </c>
      <c r="Y237" s="269">
        <v>0</v>
      </c>
      <c r="Z237" s="269">
        <v>737000</v>
      </c>
      <c r="AA237" s="269">
        <v>13500</v>
      </c>
      <c r="AB237" s="269">
        <v>0</v>
      </c>
      <c r="AC237" s="269">
        <v>16500</v>
      </c>
      <c r="AD237" s="269">
        <v>52650</v>
      </c>
      <c r="AE237" s="269">
        <v>0</v>
      </c>
      <c r="AF237" s="269">
        <v>25400</v>
      </c>
      <c r="AG237" s="269">
        <v>2400</v>
      </c>
      <c r="AH237" s="269">
        <v>0</v>
      </c>
      <c r="AI237" s="269">
        <v>295000</v>
      </c>
      <c r="AJ237" s="269">
        <v>14000</v>
      </c>
      <c r="AK237" s="269">
        <v>9000</v>
      </c>
      <c r="AL237" s="269">
        <v>1500</v>
      </c>
      <c r="AM237" s="269">
        <v>0</v>
      </c>
      <c r="AN237" s="269">
        <v>15000</v>
      </c>
      <c r="AO237" s="269">
        <v>14750</v>
      </c>
      <c r="AP237" s="269">
        <v>13650</v>
      </c>
      <c r="AQ237" s="269">
        <v>0</v>
      </c>
      <c r="AR237" s="269">
        <v>18600</v>
      </c>
      <c r="AS237" s="269">
        <v>31050</v>
      </c>
      <c r="AT237" s="269">
        <v>0</v>
      </c>
      <c r="AU237" s="269">
        <v>15700</v>
      </c>
      <c r="AV237" s="269">
        <v>0</v>
      </c>
      <c r="AW237" s="269">
        <v>0</v>
      </c>
      <c r="AX237" s="269">
        <v>7450</v>
      </c>
      <c r="AY237" s="269">
        <v>2800</v>
      </c>
      <c r="AZ237" s="269">
        <v>0</v>
      </c>
      <c r="BA237" s="269">
        <v>0</v>
      </c>
      <c r="BB237" s="269">
        <v>264750</v>
      </c>
      <c r="BC237" s="269">
        <v>0</v>
      </c>
      <c r="BD237" s="269">
        <v>12200</v>
      </c>
      <c r="BE237" s="269">
        <v>0</v>
      </c>
      <c r="BF237" s="269">
        <v>0</v>
      </c>
      <c r="BG237" s="269">
        <v>0</v>
      </c>
      <c r="BH237" s="269">
        <v>30450</v>
      </c>
      <c r="BI237" s="269">
        <v>13050</v>
      </c>
      <c r="BJ237" s="269">
        <v>0</v>
      </c>
      <c r="BK237" s="269">
        <v>1200</v>
      </c>
      <c r="BL237" s="269">
        <v>0</v>
      </c>
      <c r="BM237" s="269">
        <v>426000</v>
      </c>
      <c r="BN237" s="269">
        <v>132000</v>
      </c>
      <c r="BO237" s="269">
        <v>12500</v>
      </c>
      <c r="BP237" s="269">
        <v>0</v>
      </c>
      <c r="BQ237" s="269">
        <v>18150</v>
      </c>
      <c r="BR237" s="269">
        <v>26500</v>
      </c>
      <c r="BS237" s="269">
        <v>13200</v>
      </c>
      <c r="BT237" s="269">
        <v>77700</v>
      </c>
      <c r="BU237" s="269">
        <v>10200</v>
      </c>
      <c r="BV237" s="269">
        <v>4500</v>
      </c>
      <c r="BW237" s="269">
        <v>0</v>
      </c>
      <c r="BX237" s="269">
        <v>0</v>
      </c>
      <c r="BY237" s="269">
        <v>15000</v>
      </c>
      <c r="BZ237" s="269">
        <v>9600</v>
      </c>
      <c r="CA237" s="269">
        <v>16400</v>
      </c>
      <c r="CB237" s="269">
        <v>8850</v>
      </c>
      <c r="CC237" s="270">
        <f t="shared" si="40"/>
        <v>5236000</v>
      </c>
      <c r="CD237" s="148"/>
      <c r="CE237" s="148"/>
      <c r="CF237" s="148"/>
      <c r="CG237" s="148"/>
      <c r="CH237" s="148"/>
      <c r="CI237" s="148"/>
    </row>
    <row r="238" spans="1:87" s="149" customFormat="1">
      <c r="A238" s="201" t="s">
        <v>1806</v>
      </c>
      <c r="B238" s="264" t="s">
        <v>43</v>
      </c>
      <c r="C238" s="265" t="s">
        <v>44</v>
      </c>
      <c r="D238" s="266"/>
      <c r="E238" s="150"/>
      <c r="F238" s="267" t="s">
        <v>847</v>
      </c>
      <c r="G238" s="268" t="s">
        <v>848</v>
      </c>
      <c r="H238" s="269">
        <v>0</v>
      </c>
      <c r="I238" s="269">
        <v>823650</v>
      </c>
      <c r="J238" s="269">
        <v>0</v>
      </c>
      <c r="K238" s="269">
        <v>0</v>
      </c>
      <c r="L238" s="269">
        <v>0</v>
      </c>
      <c r="M238" s="269">
        <v>0</v>
      </c>
      <c r="N238" s="269">
        <v>1095000</v>
      </c>
      <c r="O238" s="269">
        <v>0</v>
      </c>
      <c r="P238" s="269">
        <v>0</v>
      </c>
      <c r="Q238" s="269">
        <v>190000</v>
      </c>
      <c r="R238" s="269">
        <v>0</v>
      </c>
      <c r="S238" s="269">
        <v>0</v>
      </c>
      <c r="T238" s="269">
        <v>80000</v>
      </c>
      <c r="U238" s="269">
        <v>45000</v>
      </c>
      <c r="V238" s="269">
        <v>0</v>
      </c>
      <c r="W238" s="269">
        <v>0</v>
      </c>
      <c r="X238" s="269">
        <v>0</v>
      </c>
      <c r="Y238" s="269">
        <v>0</v>
      </c>
      <c r="Z238" s="269">
        <v>135000</v>
      </c>
      <c r="AA238" s="269">
        <v>0</v>
      </c>
      <c r="AB238" s="269">
        <v>0</v>
      </c>
      <c r="AC238" s="269">
        <v>60200</v>
      </c>
      <c r="AD238" s="269">
        <v>46500</v>
      </c>
      <c r="AE238" s="269">
        <v>0</v>
      </c>
      <c r="AF238" s="269">
        <v>0</v>
      </c>
      <c r="AG238" s="269">
        <v>0</v>
      </c>
      <c r="AH238" s="269">
        <v>0</v>
      </c>
      <c r="AI238" s="269">
        <v>225000</v>
      </c>
      <c r="AJ238" s="269">
        <v>0</v>
      </c>
      <c r="AK238" s="269">
        <v>0</v>
      </c>
      <c r="AL238" s="269">
        <v>0</v>
      </c>
      <c r="AM238" s="269">
        <v>0</v>
      </c>
      <c r="AN238" s="269">
        <v>0</v>
      </c>
      <c r="AO238" s="269">
        <v>0</v>
      </c>
      <c r="AP238" s="269">
        <v>0</v>
      </c>
      <c r="AQ238" s="269">
        <v>0</v>
      </c>
      <c r="AR238" s="269">
        <v>0</v>
      </c>
      <c r="AS238" s="269">
        <v>0</v>
      </c>
      <c r="AT238" s="269">
        <v>0</v>
      </c>
      <c r="AU238" s="269">
        <v>270000</v>
      </c>
      <c r="AV238" s="269">
        <v>0</v>
      </c>
      <c r="AW238" s="269">
        <v>0</v>
      </c>
      <c r="AX238" s="269">
        <v>0</v>
      </c>
      <c r="AY238" s="269">
        <v>0</v>
      </c>
      <c r="AZ238" s="269">
        <v>0</v>
      </c>
      <c r="BA238" s="269">
        <v>0</v>
      </c>
      <c r="BB238" s="269">
        <v>360000</v>
      </c>
      <c r="BC238" s="269">
        <v>0</v>
      </c>
      <c r="BD238" s="269">
        <v>0</v>
      </c>
      <c r="BE238" s="269">
        <v>45000</v>
      </c>
      <c r="BF238" s="269">
        <v>0</v>
      </c>
      <c r="BG238" s="269">
        <v>0</v>
      </c>
      <c r="BH238" s="269">
        <v>0</v>
      </c>
      <c r="BI238" s="269">
        <v>295000</v>
      </c>
      <c r="BJ238" s="269">
        <v>0</v>
      </c>
      <c r="BK238" s="269">
        <v>0</v>
      </c>
      <c r="BL238" s="269">
        <v>65160</v>
      </c>
      <c r="BM238" s="269">
        <v>36000</v>
      </c>
      <c r="BN238" s="269">
        <v>0</v>
      </c>
      <c r="BO238" s="269">
        <v>0</v>
      </c>
      <c r="BP238" s="269">
        <v>0</v>
      </c>
      <c r="BQ238" s="269">
        <v>0</v>
      </c>
      <c r="BR238" s="269">
        <v>0</v>
      </c>
      <c r="BS238" s="269">
        <v>12500</v>
      </c>
      <c r="BT238" s="269">
        <v>751666.67</v>
      </c>
      <c r="BU238" s="269">
        <v>0</v>
      </c>
      <c r="BV238" s="269">
        <v>0</v>
      </c>
      <c r="BW238" s="269">
        <v>0</v>
      </c>
      <c r="BX238" s="269">
        <v>45000</v>
      </c>
      <c r="BY238" s="269">
        <v>0</v>
      </c>
      <c r="BZ238" s="269">
        <v>0</v>
      </c>
      <c r="CA238" s="269">
        <v>0</v>
      </c>
      <c r="CB238" s="269">
        <v>0</v>
      </c>
      <c r="CC238" s="270">
        <f t="shared" si="40"/>
        <v>4580676.67</v>
      </c>
      <c r="CD238" s="148"/>
      <c r="CE238" s="148"/>
      <c r="CF238" s="148"/>
      <c r="CG238" s="148"/>
      <c r="CH238" s="148"/>
      <c r="CI238" s="148"/>
    </row>
    <row r="239" spans="1:87" s="149" customFormat="1">
      <c r="A239" s="201" t="s">
        <v>1806</v>
      </c>
      <c r="B239" s="264" t="s">
        <v>43</v>
      </c>
      <c r="C239" s="265" t="s">
        <v>44</v>
      </c>
      <c r="D239" s="266"/>
      <c r="E239" s="150"/>
      <c r="F239" s="267" t="s">
        <v>849</v>
      </c>
      <c r="G239" s="268" t="s">
        <v>850</v>
      </c>
      <c r="H239" s="269">
        <v>4140000</v>
      </c>
      <c r="I239" s="269">
        <v>690000</v>
      </c>
      <c r="J239" s="269">
        <v>720000</v>
      </c>
      <c r="K239" s="269">
        <v>470000</v>
      </c>
      <c r="L239" s="269">
        <v>430000</v>
      </c>
      <c r="M239" s="269">
        <v>320000</v>
      </c>
      <c r="N239" s="269">
        <v>8040000</v>
      </c>
      <c r="O239" s="269">
        <v>787516</v>
      </c>
      <c r="P239" s="269">
        <v>360000</v>
      </c>
      <c r="Q239" s="269">
        <v>3180000</v>
      </c>
      <c r="R239" s="269">
        <v>280000</v>
      </c>
      <c r="S239" s="269">
        <v>640000</v>
      </c>
      <c r="T239" s="269">
        <v>1110000</v>
      </c>
      <c r="U239" s="269">
        <v>970000</v>
      </c>
      <c r="V239" s="269">
        <v>160000</v>
      </c>
      <c r="W239" s="269">
        <v>410000</v>
      </c>
      <c r="X239" s="269">
        <v>360000</v>
      </c>
      <c r="Y239" s="269">
        <v>450000</v>
      </c>
      <c r="Z239" s="269">
        <v>2990000</v>
      </c>
      <c r="AA239" s="269">
        <v>580000</v>
      </c>
      <c r="AB239" s="269">
        <v>280000</v>
      </c>
      <c r="AC239" s="269">
        <v>1230000</v>
      </c>
      <c r="AD239" s="269">
        <v>330000</v>
      </c>
      <c r="AE239" s="269">
        <v>350000</v>
      </c>
      <c r="AF239" s="269">
        <v>0</v>
      </c>
      <c r="AG239" s="269">
        <v>450000</v>
      </c>
      <c r="AH239" s="269">
        <v>180000</v>
      </c>
      <c r="AI239" s="269">
        <v>6090000</v>
      </c>
      <c r="AJ239" s="269">
        <v>416166.67</v>
      </c>
      <c r="AK239" s="269">
        <v>140000</v>
      </c>
      <c r="AL239" s="269">
        <v>390000</v>
      </c>
      <c r="AM239" s="269">
        <v>200000</v>
      </c>
      <c r="AN239" s="269">
        <v>240000</v>
      </c>
      <c r="AO239" s="269">
        <v>420000</v>
      </c>
      <c r="AP239" s="269">
        <v>260000</v>
      </c>
      <c r="AQ239" s="269">
        <v>320000</v>
      </c>
      <c r="AR239" s="269">
        <v>410000</v>
      </c>
      <c r="AS239" s="269">
        <v>400000</v>
      </c>
      <c r="AT239" s="269">
        <v>350000</v>
      </c>
      <c r="AU239" s="269">
        <v>1740000</v>
      </c>
      <c r="AV239" s="269">
        <v>290000</v>
      </c>
      <c r="AW239" s="269">
        <v>200000</v>
      </c>
      <c r="AX239" s="269">
        <v>270000</v>
      </c>
      <c r="AY239" s="269">
        <v>330000</v>
      </c>
      <c r="AZ239" s="269">
        <v>190000</v>
      </c>
      <c r="BA239" s="269">
        <v>120000</v>
      </c>
      <c r="BB239" s="269">
        <v>5230000</v>
      </c>
      <c r="BC239" s="269">
        <v>550000</v>
      </c>
      <c r="BD239" s="269">
        <v>670000</v>
      </c>
      <c r="BE239" s="269">
        <v>720000</v>
      </c>
      <c r="BF239" s="269">
        <v>0</v>
      </c>
      <c r="BG239" s="269">
        <v>440000</v>
      </c>
      <c r="BH239" s="269">
        <v>820000</v>
      </c>
      <c r="BI239" s="269">
        <v>770000</v>
      </c>
      <c r="BJ239" s="269">
        <v>240000</v>
      </c>
      <c r="BK239" s="269">
        <v>180000</v>
      </c>
      <c r="BL239" s="269">
        <v>260000</v>
      </c>
      <c r="BM239" s="269">
        <v>4570000</v>
      </c>
      <c r="BN239" s="269">
        <v>1490000</v>
      </c>
      <c r="BO239" s="269">
        <v>495000</v>
      </c>
      <c r="BP239" s="269">
        <v>200000</v>
      </c>
      <c r="BQ239" s="269">
        <v>180000</v>
      </c>
      <c r="BR239" s="269">
        <v>550000</v>
      </c>
      <c r="BS239" s="269">
        <v>270000</v>
      </c>
      <c r="BT239" s="269">
        <v>2940000</v>
      </c>
      <c r="BU239" s="269">
        <v>380000</v>
      </c>
      <c r="BV239" s="269">
        <v>360000</v>
      </c>
      <c r="BW239" s="269">
        <v>515000</v>
      </c>
      <c r="BX239" s="269">
        <v>610000</v>
      </c>
      <c r="BY239" s="269">
        <v>1140000</v>
      </c>
      <c r="BZ239" s="269">
        <v>450000</v>
      </c>
      <c r="CA239" s="269">
        <v>160000</v>
      </c>
      <c r="CB239" s="269">
        <v>205000</v>
      </c>
      <c r="CC239" s="270">
        <f t="shared" si="40"/>
        <v>67078682.670000002</v>
      </c>
      <c r="CD239" s="148"/>
      <c r="CE239" s="148"/>
      <c r="CF239" s="148"/>
      <c r="CG239" s="148"/>
      <c r="CH239" s="148"/>
      <c r="CI239" s="148"/>
    </row>
    <row r="240" spans="1:87" s="149" customFormat="1">
      <c r="A240" s="201" t="s">
        <v>1806</v>
      </c>
      <c r="B240" s="264" t="s">
        <v>43</v>
      </c>
      <c r="C240" s="265" t="s">
        <v>44</v>
      </c>
      <c r="D240" s="266"/>
      <c r="E240" s="150"/>
      <c r="F240" s="267" t="s">
        <v>851</v>
      </c>
      <c r="G240" s="268" t="s">
        <v>852</v>
      </c>
      <c r="H240" s="269">
        <v>510000</v>
      </c>
      <c r="I240" s="269">
        <v>40000</v>
      </c>
      <c r="J240" s="269">
        <v>270000</v>
      </c>
      <c r="K240" s="269">
        <v>140000</v>
      </c>
      <c r="L240" s="269">
        <v>180000</v>
      </c>
      <c r="M240" s="269">
        <v>110000</v>
      </c>
      <c r="N240" s="269">
        <v>180000</v>
      </c>
      <c r="O240" s="269">
        <v>0</v>
      </c>
      <c r="P240" s="269">
        <v>30000</v>
      </c>
      <c r="Q240" s="269">
        <v>0</v>
      </c>
      <c r="R240" s="269">
        <v>0</v>
      </c>
      <c r="S240" s="269">
        <v>90000</v>
      </c>
      <c r="T240" s="269">
        <v>170000</v>
      </c>
      <c r="U240" s="269">
        <v>195000</v>
      </c>
      <c r="V240" s="269">
        <v>30000</v>
      </c>
      <c r="W240" s="269">
        <v>180000</v>
      </c>
      <c r="X240" s="269">
        <v>30000</v>
      </c>
      <c r="Y240" s="269">
        <v>0</v>
      </c>
      <c r="Z240" s="269">
        <v>85000</v>
      </c>
      <c r="AA240" s="269">
        <v>0</v>
      </c>
      <c r="AB240" s="269">
        <v>0</v>
      </c>
      <c r="AC240" s="269">
        <v>0</v>
      </c>
      <c r="AD240" s="269">
        <v>100000</v>
      </c>
      <c r="AE240" s="269">
        <v>90000</v>
      </c>
      <c r="AF240" s="269">
        <v>80000</v>
      </c>
      <c r="AG240" s="269">
        <v>90000</v>
      </c>
      <c r="AH240" s="269">
        <v>0</v>
      </c>
      <c r="AI240" s="269">
        <v>400000</v>
      </c>
      <c r="AJ240" s="269">
        <v>0</v>
      </c>
      <c r="AK240" s="269">
        <v>85000</v>
      </c>
      <c r="AL240" s="269">
        <v>0</v>
      </c>
      <c r="AM240" s="269">
        <v>0</v>
      </c>
      <c r="AN240" s="269">
        <v>180000</v>
      </c>
      <c r="AO240" s="269">
        <v>180000</v>
      </c>
      <c r="AP240" s="269">
        <v>0</v>
      </c>
      <c r="AQ240" s="269">
        <v>90000</v>
      </c>
      <c r="AR240" s="269">
        <v>110000</v>
      </c>
      <c r="AS240" s="269">
        <v>180000</v>
      </c>
      <c r="AT240" s="269">
        <v>180000</v>
      </c>
      <c r="AU240" s="269">
        <v>570000</v>
      </c>
      <c r="AV240" s="269">
        <v>270000</v>
      </c>
      <c r="AW240" s="269">
        <v>0</v>
      </c>
      <c r="AX240" s="269">
        <v>200000</v>
      </c>
      <c r="AY240" s="269">
        <v>0</v>
      </c>
      <c r="AZ240" s="269">
        <v>90000</v>
      </c>
      <c r="BA240" s="269">
        <v>180000</v>
      </c>
      <c r="BB240" s="269">
        <v>180000</v>
      </c>
      <c r="BC240" s="269">
        <v>60000</v>
      </c>
      <c r="BD240" s="269">
        <v>0</v>
      </c>
      <c r="BE240" s="269">
        <v>180000</v>
      </c>
      <c r="BF240" s="269">
        <v>0</v>
      </c>
      <c r="BG240" s="269">
        <v>0</v>
      </c>
      <c r="BH240" s="269">
        <v>260000</v>
      </c>
      <c r="BI240" s="269">
        <v>0</v>
      </c>
      <c r="BJ240" s="269">
        <v>60000</v>
      </c>
      <c r="BK240" s="269">
        <v>0</v>
      </c>
      <c r="BL240" s="269">
        <v>10000</v>
      </c>
      <c r="BM240" s="269">
        <v>390000</v>
      </c>
      <c r="BN240" s="269">
        <v>0</v>
      </c>
      <c r="BO240" s="269">
        <v>0</v>
      </c>
      <c r="BP240" s="269">
        <v>185000</v>
      </c>
      <c r="BQ240" s="269">
        <v>270000</v>
      </c>
      <c r="BR240" s="269">
        <v>160000</v>
      </c>
      <c r="BS240" s="269">
        <v>130000</v>
      </c>
      <c r="BT240" s="269">
        <v>280833.33</v>
      </c>
      <c r="BU240" s="269">
        <v>130000</v>
      </c>
      <c r="BV240" s="269">
        <v>300000</v>
      </c>
      <c r="BW240" s="269">
        <v>0</v>
      </c>
      <c r="BX240" s="269">
        <v>100000</v>
      </c>
      <c r="BY240" s="269">
        <v>90000</v>
      </c>
      <c r="BZ240" s="269">
        <v>90000</v>
      </c>
      <c r="CA240" s="269">
        <v>30000</v>
      </c>
      <c r="CB240" s="269">
        <v>0</v>
      </c>
      <c r="CC240" s="270">
        <f t="shared" si="40"/>
        <v>8220833.3300000001</v>
      </c>
      <c r="CD240" s="148"/>
      <c r="CE240" s="148"/>
      <c r="CF240" s="148"/>
      <c r="CG240" s="148"/>
      <c r="CH240" s="148"/>
      <c r="CI240" s="148"/>
    </row>
    <row r="241" spans="1:87" s="149" customFormat="1">
      <c r="A241" s="201" t="s">
        <v>1806</v>
      </c>
      <c r="B241" s="264" t="s">
        <v>43</v>
      </c>
      <c r="C241" s="265" t="s">
        <v>44</v>
      </c>
      <c r="D241" s="266"/>
      <c r="E241" s="150"/>
      <c r="F241" s="267" t="s">
        <v>853</v>
      </c>
      <c r="G241" s="268" t="s">
        <v>854</v>
      </c>
      <c r="H241" s="269">
        <v>1245000</v>
      </c>
      <c r="I241" s="269">
        <v>170000</v>
      </c>
      <c r="J241" s="269">
        <v>400000</v>
      </c>
      <c r="K241" s="269">
        <v>360000</v>
      </c>
      <c r="L241" s="269">
        <v>285000</v>
      </c>
      <c r="M241" s="269">
        <v>90000</v>
      </c>
      <c r="N241" s="269">
        <v>1690000</v>
      </c>
      <c r="O241" s="269">
        <v>132500</v>
      </c>
      <c r="P241" s="269">
        <v>45000</v>
      </c>
      <c r="Q241" s="269">
        <v>260000</v>
      </c>
      <c r="R241" s="269">
        <v>135000</v>
      </c>
      <c r="S241" s="269">
        <v>175000</v>
      </c>
      <c r="T241" s="269">
        <v>255000</v>
      </c>
      <c r="U241" s="269">
        <v>190000</v>
      </c>
      <c r="V241" s="269">
        <v>90000</v>
      </c>
      <c r="W241" s="269">
        <v>135000</v>
      </c>
      <c r="X241" s="269">
        <v>85000</v>
      </c>
      <c r="Y241" s="269">
        <v>45000</v>
      </c>
      <c r="Z241" s="269">
        <v>1190000</v>
      </c>
      <c r="AA241" s="269">
        <v>150000</v>
      </c>
      <c r="AB241" s="269">
        <v>140000</v>
      </c>
      <c r="AC241" s="269">
        <v>675000</v>
      </c>
      <c r="AD241" s="269">
        <v>140000</v>
      </c>
      <c r="AE241" s="269">
        <v>180000</v>
      </c>
      <c r="AF241" s="269">
        <v>0</v>
      </c>
      <c r="AG241" s="269">
        <v>45000</v>
      </c>
      <c r="AH241" s="269">
        <v>45000</v>
      </c>
      <c r="AI241" s="269">
        <v>1115000</v>
      </c>
      <c r="AJ241" s="269">
        <v>25000</v>
      </c>
      <c r="AK241" s="269">
        <v>80000</v>
      </c>
      <c r="AL241" s="269">
        <v>150000</v>
      </c>
      <c r="AM241" s="269">
        <v>135000</v>
      </c>
      <c r="AN241" s="269">
        <v>175000</v>
      </c>
      <c r="AO241" s="269">
        <v>45000</v>
      </c>
      <c r="AP241" s="269">
        <v>210000</v>
      </c>
      <c r="AQ241" s="269">
        <v>315000</v>
      </c>
      <c r="AR241" s="269">
        <v>180000</v>
      </c>
      <c r="AS241" s="269">
        <v>225000</v>
      </c>
      <c r="AT241" s="269">
        <v>135000</v>
      </c>
      <c r="AU241" s="269">
        <v>370000</v>
      </c>
      <c r="AV241" s="269">
        <v>180000</v>
      </c>
      <c r="AW241" s="269">
        <v>130000</v>
      </c>
      <c r="AX241" s="269">
        <v>90000</v>
      </c>
      <c r="AY241" s="269">
        <v>180000</v>
      </c>
      <c r="AZ241" s="269">
        <v>90000</v>
      </c>
      <c r="BA241" s="269">
        <v>45000</v>
      </c>
      <c r="BB241" s="269">
        <v>715000</v>
      </c>
      <c r="BC241" s="269">
        <v>180000</v>
      </c>
      <c r="BD241" s="269">
        <v>0</v>
      </c>
      <c r="BE241" s="269">
        <v>335000</v>
      </c>
      <c r="BF241" s="269">
        <v>0</v>
      </c>
      <c r="BG241" s="269">
        <v>0</v>
      </c>
      <c r="BH241" s="269">
        <v>235000</v>
      </c>
      <c r="BI241" s="269">
        <v>315000</v>
      </c>
      <c r="BJ241" s="269">
        <v>210000</v>
      </c>
      <c r="BK241" s="269">
        <v>175000</v>
      </c>
      <c r="BL241" s="269">
        <v>45000</v>
      </c>
      <c r="BM241" s="269">
        <v>885000</v>
      </c>
      <c r="BN241" s="269">
        <v>340000</v>
      </c>
      <c r="BO241" s="269">
        <v>0</v>
      </c>
      <c r="BP241" s="269">
        <v>40000</v>
      </c>
      <c r="BQ241" s="269">
        <v>45000</v>
      </c>
      <c r="BR241" s="269">
        <v>80000</v>
      </c>
      <c r="BS241" s="269">
        <v>85000</v>
      </c>
      <c r="BT241" s="269">
        <v>611666.67000000004</v>
      </c>
      <c r="BU241" s="269">
        <v>95000</v>
      </c>
      <c r="BV241" s="269">
        <v>180000</v>
      </c>
      <c r="BW241" s="269">
        <v>175000</v>
      </c>
      <c r="BX241" s="269">
        <v>180000</v>
      </c>
      <c r="BY241" s="269">
        <v>300000</v>
      </c>
      <c r="BZ241" s="269">
        <v>135000</v>
      </c>
      <c r="CA241" s="269">
        <v>45000</v>
      </c>
      <c r="CB241" s="269">
        <v>45000</v>
      </c>
      <c r="CC241" s="270">
        <f t="shared" si="40"/>
        <v>17679166.670000002</v>
      </c>
      <c r="CD241" s="148"/>
      <c r="CE241" s="148"/>
      <c r="CF241" s="148"/>
      <c r="CG241" s="148"/>
      <c r="CH241" s="148"/>
      <c r="CI241" s="148"/>
    </row>
    <row r="242" spans="1:87" s="149" customFormat="1">
      <c r="A242" s="201" t="s">
        <v>1806</v>
      </c>
      <c r="B242" s="264" t="s">
        <v>43</v>
      </c>
      <c r="C242" s="265" t="s">
        <v>44</v>
      </c>
      <c r="D242" s="266"/>
      <c r="E242" s="150"/>
      <c r="F242" s="267" t="s">
        <v>855</v>
      </c>
      <c r="G242" s="268" t="s">
        <v>856</v>
      </c>
      <c r="H242" s="269">
        <v>0</v>
      </c>
      <c r="I242" s="269">
        <v>0</v>
      </c>
      <c r="J242" s="269">
        <v>0</v>
      </c>
      <c r="K242" s="269">
        <v>0</v>
      </c>
      <c r="L242" s="269">
        <v>0</v>
      </c>
      <c r="M242" s="269">
        <v>0</v>
      </c>
      <c r="N242" s="269">
        <v>0</v>
      </c>
      <c r="O242" s="269">
        <v>333840</v>
      </c>
      <c r="P242" s="269">
        <v>0</v>
      </c>
      <c r="Q242" s="269">
        <v>0</v>
      </c>
      <c r="R242" s="269">
        <v>44550</v>
      </c>
      <c r="S242" s="269">
        <v>0</v>
      </c>
      <c r="T242" s="269">
        <v>24125</v>
      </c>
      <c r="U242" s="269">
        <v>246937.5</v>
      </c>
      <c r="V242" s="269">
        <v>0</v>
      </c>
      <c r="W242" s="269">
        <v>0</v>
      </c>
      <c r="X242" s="269">
        <v>68432.86</v>
      </c>
      <c r="Y242" s="269">
        <v>0</v>
      </c>
      <c r="Z242" s="269">
        <v>0</v>
      </c>
      <c r="AA242" s="269">
        <v>0</v>
      </c>
      <c r="AB242" s="269">
        <v>0</v>
      </c>
      <c r="AC242" s="269">
        <v>74549</v>
      </c>
      <c r="AD242" s="269">
        <v>19320</v>
      </c>
      <c r="AE242" s="269">
        <v>0</v>
      </c>
      <c r="AF242" s="269">
        <v>0</v>
      </c>
      <c r="AG242" s="269">
        <v>0</v>
      </c>
      <c r="AH242" s="269">
        <v>0</v>
      </c>
      <c r="AI242" s="269">
        <v>0</v>
      </c>
      <c r="AJ242" s="269">
        <v>0</v>
      </c>
      <c r="AK242" s="269">
        <v>61440</v>
      </c>
      <c r="AL242" s="269">
        <v>0</v>
      </c>
      <c r="AM242" s="269">
        <v>0</v>
      </c>
      <c r="AN242" s="269">
        <v>0</v>
      </c>
      <c r="AO242" s="269">
        <v>0</v>
      </c>
      <c r="AP242" s="269">
        <v>0</v>
      </c>
      <c r="AQ242" s="269">
        <v>187920</v>
      </c>
      <c r="AR242" s="269">
        <v>0</v>
      </c>
      <c r="AS242" s="269">
        <v>0</v>
      </c>
      <c r="AT242" s="269">
        <v>124560</v>
      </c>
      <c r="AU242" s="269">
        <v>0</v>
      </c>
      <c r="AV242" s="269">
        <v>0</v>
      </c>
      <c r="AW242" s="269">
        <v>0</v>
      </c>
      <c r="AX242" s="269">
        <v>0</v>
      </c>
      <c r="AY242" s="269">
        <v>0</v>
      </c>
      <c r="AZ242" s="269">
        <v>0</v>
      </c>
      <c r="BA242" s="269">
        <v>0</v>
      </c>
      <c r="BB242" s="269">
        <v>0</v>
      </c>
      <c r="BC242" s="269">
        <v>151220</v>
      </c>
      <c r="BD242" s="269">
        <v>197992</v>
      </c>
      <c r="BE242" s="269">
        <v>0</v>
      </c>
      <c r="BF242" s="269">
        <v>0</v>
      </c>
      <c r="BG242" s="269">
        <v>0</v>
      </c>
      <c r="BH242" s="269">
        <v>0</v>
      </c>
      <c r="BI242" s="269">
        <v>704074</v>
      </c>
      <c r="BJ242" s="269">
        <v>201140</v>
      </c>
      <c r="BK242" s="269">
        <v>0</v>
      </c>
      <c r="BL242" s="269">
        <v>0</v>
      </c>
      <c r="BM242" s="269">
        <v>0</v>
      </c>
      <c r="BN242" s="269">
        <v>0</v>
      </c>
      <c r="BO242" s="269">
        <v>0</v>
      </c>
      <c r="BP242" s="269">
        <v>0</v>
      </c>
      <c r="BQ242" s="269">
        <v>0</v>
      </c>
      <c r="BR242" s="269">
        <v>0</v>
      </c>
      <c r="BS242" s="269">
        <v>0</v>
      </c>
      <c r="BT242" s="269">
        <v>0</v>
      </c>
      <c r="BU242" s="269">
        <v>0</v>
      </c>
      <c r="BV242" s="269">
        <v>0</v>
      </c>
      <c r="BW242" s="269">
        <v>0</v>
      </c>
      <c r="BX242" s="269">
        <v>81300</v>
      </c>
      <c r="BY242" s="269">
        <v>0</v>
      </c>
      <c r="BZ242" s="269">
        <v>0</v>
      </c>
      <c r="CA242" s="269">
        <v>3000</v>
      </c>
      <c r="CB242" s="269">
        <v>0</v>
      </c>
      <c r="CC242" s="270">
        <f t="shared" si="40"/>
        <v>2524400.36</v>
      </c>
      <c r="CD242" s="148"/>
      <c r="CE242" s="148"/>
      <c r="CF242" s="148"/>
      <c r="CG242" s="148"/>
      <c r="CH242" s="148"/>
      <c r="CI242" s="148"/>
    </row>
    <row r="243" spans="1:87" s="149" customFormat="1">
      <c r="A243" s="201" t="s">
        <v>1806</v>
      </c>
      <c r="B243" s="264" t="s">
        <v>43</v>
      </c>
      <c r="C243" s="265" t="s">
        <v>44</v>
      </c>
      <c r="D243" s="266"/>
      <c r="E243" s="150"/>
      <c r="F243" s="267" t="s">
        <v>857</v>
      </c>
      <c r="G243" s="268" t="s">
        <v>858</v>
      </c>
      <c r="H243" s="269">
        <v>322050</v>
      </c>
      <c r="I243" s="269">
        <v>26445</v>
      </c>
      <c r="J243" s="269">
        <v>1211180</v>
      </c>
      <c r="K243" s="269">
        <v>0</v>
      </c>
      <c r="L243" s="269">
        <v>17025</v>
      </c>
      <c r="M243" s="269">
        <v>36300</v>
      </c>
      <c r="N243" s="269">
        <v>0</v>
      </c>
      <c r="O243" s="269">
        <v>61980</v>
      </c>
      <c r="P243" s="269">
        <v>0</v>
      </c>
      <c r="Q243" s="269">
        <v>147500</v>
      </c>
      <c r="R243" s="269">
        <v>166831.81</v>
      </c>
      <c r="S243" s="269">
        <v>0</v>
      </c>
      <c r="T243" s="269">
        <v>7400</v>
      </c>
      <c r="U243" s="269">
        <v>277440</v>
      </c>
      <c r="V243" s="269">
        <v>0</v>
      </c>
      <c r="W243" s="269">
        <v>0</v>
      </c>
      <c r="X243" s="269">
        <v>0</v>
      </c>
      <c r="Y243" s="269">
        <v>0</v>
      </c>
      <c r="Z243" s="269">
        <v>269600</v>
      </c>
      <c r="AA243" s="269">
        <v>0</v>
      </c>
      <c r="AB243" s="269">
        <v>0</v>
      </c>
      <c r="AC243" s="269">
        <v>1100767</v>
      </c>
      <c r="AD243" s="269">
        <v>113250</v>
      </c>
      <c r="AE243" s="269">
        <v>598040</v>
      </c>
      <c r="AF243" s="269">
        <v>0</v>
      </c>
      <c r="AG243" s="269">
        <v>355100</v>
      </c>
      <c r="AH243" s="269">
        <v>1564200</v>
      </c>
      <c r="AI243" s="269">
        <v>2371960</v>
      </c>
      <c r="AJ243" s="269">
        <v>69000</v>
      </c>
      <c r="AK243" s="269">
        <v>636840</v>
      </c>
      <c r="AL243" s="269">
        <v>0</v>
      </c>
      <c r="AM243" s="269">
        <v>156000</v>
      </c>
      <c r="AN243" s="269">
        <v>409347.6</v>
      </c>
      <c r="AO243" s="269">
        <v>187950</v>
      </c>
      <c r="AP243" s="269">
        <v>580200</v>
      </c>
      <c r="AQ243" s="269">
        <v>418380</v>
      </c>
      <c r="AR243" s="269">
        <v>321150</v>
      </c>
      <c r="AS243" s="269">
        <v>0</v>
      </c>
      <c r="AT243" s="269">
        <v>501342</v>
      </c>
      <c r="AU243" s="269">
        <v>127500</v>
      </c>
      <c r="AV243" s="269">
        <v>0</v>
      </c>
      <c r="AW243" s="269">
        <v>0</v>
      </c>
      <c r="AX243" s="269">
        <v>199200</v>
      </c>
      <c r="AY243" s="269">
        <v>2700</v>
      </c>
      <c r="AZ243" s="269">
        <v>0</v>
      </c>
      <c r="BA243" s="269">
        <v>0</v>
      </c>
      <c r="BB243" s="269">
        <v>59100</v>
      </c>
      <c r="BC243" s="269">
        <v>29700</v>
      </c>
      <c r="BD243" s="269">
        <v>7800</v>
      </c>
      <c r="BE243" s="269">
        <v>70920</v>
      </c>
      <c r="BF243" s="269">
        <v>0</v>
      </c>
      <c r="BG243" s="269">
        <v>7518806</v>
      </c>
      <c r="BH243" s="269">
        <v>110700</v>
      </c>
      <c r="BI243" s="269">
        <v>0</v>
      </c>
      <c r="BJ243" s="269">
        <v>182235</v>
      </c>
      <c r="BK243" s="269">
        <v>0</v>
      </c>
      <c r="BL243" s="269">
        <v>0</v>
      </c>
      <c r="BM243" s="269">
        <v>99180</v>
      </c>
      <c r="BN243" s="269">
        <v>1583088</v>
      </c>
      <c r="BO243" s="269">
        <v>0</v>
      </c>
      <c r="BP243" s="269">
        <v>0</v>
      </c>
      <c r="BQ243" s="269">
        <v>0</v>
      </c>
      <c r="BR243" s="269">
        <v>0</v>
      </c>
      <c r="BS243" s="269">
        <v>47840</v>
      </c>
      <c r="BT243" s="269">
        <v>19200</v>
      </c>
      <c r="BU243" s="269">
        <v>0</v>
      </c>
      <c r="BV243" s="269">
        <v>0</v>
      </c>
      <c r="BW243" s="269">
        <v>0</v>
      </c>
      <c r="BX243" s="269">
        <v>2121425</v>
      </c>
      <c r="BY243" s="269">
        <v>140100</v>
      </c>
      <c r="BZ243" s="269">
        <v>0</v>
      </c>
      <c r="CA243" s="269">
        <v>2280</v>
      </c>
      <c r="CB243" s="269">
        <v>0</v>
      </c>
      <c r="CC243" s="270">
        <f t="shared" si="40"/>
        <v>24249052.41</v>
      </c>
      <c r="CD243" s="148"/>
      <c r="CE243" s="148"/>
      <c r="CF243" s="148"/>
      <c r="CG243" s="148"/>
      <c r="CH243" s="148"/>
      <c r="CI243" s="148"/>
    </row>
    <row r="244" spans="1:87" s="149" customFormat="1">
      <c r="A244" s="201" t="s">
        <v>1806</v>
      </c>
      <c r="B244" s="264" t="s">
        <v>43</v>
      </c>
      <c r="C244" s="265" t="s">
        <v>44</v>
      </c>
      <c r="D244" s="266"/>
      <c r="E244" s="150"/>
      <c r="F244" s="267" t="s">
        <v>1725</v>
      </c>
      <c r="G244" s="268" t="s">
        <v>1726</v>
      </c>
      <c r="H244" s="269">
        <v>0</v>
      </c>
      <c r="I244" s="269">
        <v>0</v>
      </c>
      <c r="J244" s="269">
        <v>0</v>
      </c>
      <c r="K244" s="269">
        <v>0</v>
      </c>
      <c r="L244" s="269">
        <v>5650</v>
      </c>
      <c r="M244" s="269">
        <v>0</v>
      </c>
      <c r="N244" s="269">
        <v>0</v>
      </c>
      <c r="O244" s="269">
        <v>48750</v>
      </c>
      <c r="P244" s="269">
        <v>0</v>
      </c>
      <c r="Q244" s="269">
        <v>255600</v>
      </c>
      <c r="R244" s="269">
        <v>0</v>
      </c>
      <c r="S244" s="269">
        <v>0</v>
      </c>
      <c r="T244" s="269">
        <v>0</v>
      </c>
      <c r="U244" s="269">
        <v>223050</v>
      </c>
      <c r="V244" s="269">
        <v>0</v>
      </c>
      <c r="W244" s="269">
        <v>0</v>
      </c>
      <c r="X244" s="269">
        <v>0</v>
      </c>
      <c r="Y244" s="269">
        <v>0</v>
      </c>
      <c r="Z244" s="269">
        <v>0</v>
      </c>
      <c r="AA244" s="269">
        <v>0</v>
      </c>
      <c r="AB244" s="269">
        <v>0</v>
      </c>
      <c r="AC244" s="269">
        <v>0</v>
      </c>
      <c r="AD244" s="269">
        <v>0</v>
      </c>
      <c r="AE244" s="269">
        <v>0</v>
      </c>
      <c r="AF244" s="269">
        <v>10000</v>
      </c>
      <c r="AG244" s="269">
        <v>0</v>
      </c>
      <c r="AH244" s="269">
        <v>0</v>
      </c>
      <c r="AI244" s="269">
        <v>267090</v>
      </c>
      <c r="AJ244" s="269">
        <v>0</v>
      </c>
      <c r="AK244" s="269">
        <v>1500</v>
      </c>
      <c r="AL244" s="269">
        <v>0</v>
      </c>
      <c r="AM244" s="269">
        <v>9150</v>
      </c>
      <c r="AN244" s="269">
        <v>3750</v>
      </c>
      <c r="AO244" s="269">
        <v>0</v>
      </c>
      <c r="AP244" s="269">
        <v>750</v>
      </c>
      <c r="AQ244" s="269">
        <v>60000</v>
      </c>
      <c r="AR244" s="269">
        <v>0</v>
      </c>
      <c r="AS244" s="269">
        <v>0</v>
      </c>
      <c r="AT244" s="269">
        <v>0</v>
      </c>
      <c r="AU244" s="269">
        <v>0</v>
      </c>
      <c r="AV244" s="269">
        <v>0</v>
      </c>
      <c r="AW244" s="269">
        <v>22200</v>
      </c>
      <c r="AX244" s="269">
        <v>0</v>
      </c>
      <c r="AY244" s="269">
        <v>0</v>
      </c>
      <c r="AZ244" s="269">
        <v>0</v>
      </c>
      <c r="BA244" s="269">
        <v>0</v>
      </c>
      <c r="BB244" s="269">
        <v>0</v>
      </c>
      <c r="BC244" s="269">
        <v>0</v>
      </c>
      <c r="BD244" s="269">
        <v>3450</v>
      </c>
      <c r="BE244" s="269">
        <v>0</v>
      </c>
      <c r="BF244" s="269">
        <v>0</v>
      </c>
      <c r="BG244" s="269">
        <v>0</v>
      </c>
      <c r="BH244" s="269">
        <v>0</v>
      </c>
      <c r="BI244" s="269">
        <v>0</v>
      </c>
      <c r="BJ244" s="269">
        <v>0</v>
      </c>
      <c r="BK244" s="269">
        <v>800</v>
      </c>
      <c r="BL244" s="269">
        <v>0</v>
      </c>
      <c r="BM244" s="269">
        <v>419875</v>
      </c>
      <c r="BN244" s="269">
        <v>113500</v>
      </c>
      <c r="BO244" s="269">
        <v>0</v>
      </c>
      <c r="BP244" s="269">
        <v>0</v>
      </c>
      <c r="BQ244" s="269">
        <v>0</v>
      </c>
      <c r="BR244" s="269">
        <v>55700</v>
      </c>
      <c r="BS244" s="269">
        <v>0</v>
      </c>
      <c r="BT244" s="269">
        <v>61600</v>
      </c>
      <c r="BU244" s="269">
        <v>0</v>
      </c>
      <c r="BV244" s="269">
        <v>0</v>
      </c>
      <c r="BW244" s="269">
        <v>17550</v>
      </c>
      <c r="BX244" s="269">
        <v>6000</v>
      </c>
      <c r="BY244" s="269">
        <v>0</v>
      </c>
      <c r="BZ244" s="269">
        <v>6300</v>
      </c>
      <c r="CA244" s="269">
        <v>2000</v>
      </c>
      <c r="CB244" s="269">
        <v>0</v>
      </c>
      <c r="CC244" s="270">
        <f t="shared" si="40"/>
        <v>1594265</v>
      </c>
      <c r="CD244" s="148"/>
      <c r="CE244" s="148"/>
      <c r="CF244" s="148"/>
      <c r="CG244" s="148"/>
      <c r="CH244" s="148"/>
      <c r="CI244" s="148"/>
    </row>
    <row r="245" spans="1:87" s="282" customFormat="1">
      <c r="A245" s="280"/>
      <c r="B245" s="380" t="s">
        <v>859</v>
      </c>
      <c r="C245" s="381"/>
      <c r="D245" s="381"/>
      <c r="E245" s="381"/>
      <c r="F245" s="381"/>
      <c r="G245" s="382"/>
      <c r="H245" s="281">
        <f>SUM(H219:H244)</f>
        <v>163931920.42000002</v>
      </c>
      <c r="I245" s="281">
        <f t="shared" ref="I245:BT245" si="45">SUM(I219:I244)</f>
        <v>51475879.090000004</v>
      </c>
      <c r="J245" s="281">
        <f t="shared" si="45"/>
        <v>64729786.670000002</v>
      </c>
      <c r="K245" s="281">
        <f t="shared" si="45"/>
        <v>27011524.75</v>
      </c>
      <c r="L245" s="281">
        <f t="shared" si="45"/>
        <v>23262890.899999999</v>
      </c>
      <c r="M245" s="281">
        <f t="shared" si="45"/>
        <v>9458226.5600000005</v>
      </c>
      <c r="N245" s="281">
        <f t="shared" si="45"/>
        <v>286986670</v>
      </c>
      <c r="O245" s="281">
        <f t="shared" si="45"/>
        <v>43196326.009999998</v>
      </c>
      <c r="P245" s="281">
        <f t="shared" si="45"/>
        <v>12866196.640000001</v>
      </c>
      <c r="Q245" s="281">
        <f t="shared" si="45"/>
        <v>112247338.03</v>
      </c>
      <c r="R245" s="281">
        <f t="shared" si="45"/>
        <v>11323218.600000001</v>
      </c>
      <c r="S245" s="281">
        <f t="shared" si="45"/>
        <v>31719920.289999999</v>
      </c>
      <c r="T245" s="281">
        <f t="shared" si="45"/>
        <v>62106742.799999997</v>
      </c>
      <c r="U245" s="281">
        <f t="shared" si="45"/>
        <v>51082261.239999995</v>
      </c>
      <c r="V245" s="281">
        <f t="shared" si="45"/>
        <v>7606497.5</v>
      </c>
      <c r="W245" s="281">
        <f t="shared" si="45"/>
        <v>17689883.800000001</v>
      </c>
      <c r="X245" s="281">
        <f t="shared" si="45"/>
        <v>16661186.209999999</v>
      </c>
      <c r="Y245" s="281">
        <f t="shared" si="45"/>
        <v>12427943.75</v>
      </c>
      <c r="Z245" s="281">
        <f t="shared" si="45"/>
        <v>170820652.20000002</v>
      </c>
      <c r="AA245" s="281">
        <f t="shared" si="45"/>
        <v>44257988</v>
      </c>
      <c r="AB245" s="281">
        <f t="shared" si="45"/>
        <v>14528758</v>
      </c>
      <c r="AC245" s="281">
        <f t="shared" si="45"/>
        <v>48397445.549999997</v>
      </c>
      <c r="AD245" s="281">
        <f t="shared" si="45"/>
        <v>12643481.5</v>
      </c>
      <c r="AE245" s="281">
        <f t="shared" si="45"/>
        <v>13164454.83</v>
      </c>
      <c r="AF245" s="281">
        <f t="shared" si="45"/>
        <v>17064934</v>
      </c>
      <c r="AG245" s="281">
        <f t="shared" si="45"/>
        <v>9963749.0700000003</v>
      </c>
      <c r="AH245" s="281">
        <f t="shared" si="45"/>
        <v>8267274</v>
      </c>
      <c r="AI245" s="281">
        <f t="shared" si="45"/>
        <v>205562792.5</v>
      </c>
      <c r="AJ245" s="281">
        <f t="shared" si="45"/>
        <v>12272395.479999999</v>
      </c>
      <c r="AK245" s="281">
        <f t="shared" si="45"/>
        <v>8525580.2599999998</v>
      </c>
      <c r="AL245" s="281">
        <f t="shared" si="45"/>
        <v>9215876</v>
      </c>
      <c r="AM245" s="281">
        <f t="shared" si="45"/>
        <v>7165753</v>
      </c>
      <c r="AN245" s="281">
        <f t="shared" si="45"/>
        <v>14027339.6</v>
      </c>
      <c r="AO245" s="281">
        <f t="shared" si="45"/>
        <v>10586963</v>
      </c>
      <c r="AP245" s="281">
        <f t="shared" si="45"/>
        <v>9953048</v>
      </c>
      <c r="AQ245" s="281">
        <f t="shared" si="45"/>
        <v>18806567.48</v>
      </c>
      <c r="AR245" s="281">
        <f t="shared" si="45"/>
        <v>12134681</v>
      </c>
      <c r="AS245" s="281">
        <f t="shared" si="45"/>
        <v>12543674.25</v>
      </c>
      <c r="AT245" s="281">
        <f t="shared" si="45"/>
        <v>9687765</v>
      </c>
      <c r="AU245" s="281">
        <f t="shared" si="45"/>
        <v>59553123.480000004</v>
      </c>
      <c r="AV245" s="281">
        <f t="shared" si="45"/>
        <v>12229047.5</v>
      </c>
      <c r="AW245" s="281">
        <f t="shared" si="45"/>
        <v>8899335</v>
      </c>
      <c r="AX245" s="281">
        <f t="shared" si="45"/>
        <v>10230226.74</v>
      </c>
      <c r="AY245" s="281">
        <f t="shared" si="45"/>
        <v>8240823.0999999996</v>
      </c>
      <c r="AZ245" s="281">
        <f t="shared" si="45"/>
        <v>7282886</v>
      </c>
      <c r="BA245" s="281">
        <f t="shared" si="45"/>
        <v>8034297.3799999999</v>
      </c>
      <c r="BB245" s="281">
        <f t="shared" si="45"/>
        <v>160112286.48000002</v>
      </c>
      <c r="BC245" s="281">
        <f t="shared" si="45"/>
        <v>15445311</v>
      </c>
      <c r="BD245" s="281">
        <f t="shared" si="45"/>
        <v>16465927.91</v>
      </c>
      <c r="BE245" s="281">
        <f t="shared" si="45"/>
        <v>23281916</v>
      </c>
      <c r="BF245" s="281">
        <f t="shared" si="45"/>
        <v>15612659.26</v>
      </c>
      <c r="BG245" s="281">
        <f t="shared" si="45"/>
        <v>19498140</v>
      </c>
      <c r="BH245" s="281">
        <f t="shared" si="45"/>
        <v>38397141.6501</v>
      </c>
      <c r="BI245" s="281">
        <f t="shared" si="45"/>
        <v>23749905.25</v>
      </c>
      <c r="BJ245" s="281">
        <f t="shared" si="45"/>
        <v>14741106</v>
      </c>
      <c r="BK245" s="281">
        <f t="shared" si="45"/>
        <v>7612962.5</v>
      </c>
      <c r="BL245" s="281">
        <f t="shared" si="45"/>
        <v>5117802</v>
      </c>
      <c r="BM245" s="281">
        <f t="shared" si="45"/>
        <v>130806111.16</v>
      </c>
      <c r="BN245" s="281">
        <f t="shared" si="45"/>
        <v>66787536.75</v>
      </c>
      <c r="BO245" s="281">
        <f t="shared" si="45"/>
        <v>12823305.129999999</v>
      </c>
      <c r="BP245" s="281">
        <f t="shared" si="45"/>
        <v>7385915</v>
      </c>
      <c r="BQ245" s="281">
        <f t="shared" si="45"/>
        <v>9732512.870000001</v>
      </c>
      <c r="BR245" s="281">
        <f t="shared" si="45"/>
        <v>17316019.75</v>
      </c>
      <c r="BS245" s="281">
        <f t="shared" si="45"/>
        <v>8456253.3000000007</v>
      </c>
      <c r="BT245" s="281">
        <f t="shared" si="45"/>
        <v>120892678.90000002</v>
      </c>
      <c r="BU245" s="281">
        <f t="shared" ref="BU245:CB245" si="46">SUM(BU219:BU244)</f>
        <v>12883180.689999999</v>
      </c>
      <c r="BV245" s="281">
        <f t="shared" si="46"/>
        <v>12494357.5</v>
      </c>
      <c r="BW245" s="281">
        <f t="shared" si="46"/>
        <v>16087315.5</v>
      </c>
      <c r="BX245" s="281">
        <f t="shared" si="46"/>
        <v>19098610</v>
      </c>
      <c r="BY245" s="281">
        <f t="shared" si="46"/>
        <v>33504940</v>
      </c>
      <c r="BZ245" s="281">
        <f t="shared" si="46"/>
        <v>12490356.870000001</v>
      </c>
      <c r="CA245" s="281">
        <f t="shared" si="46"/>
        <v>8782742</v>
      </c>
      <c r="CB245" s="281">
        <f t="shared" si="46"/>
        <v>6001587</v>
      </c>
      <c r="CC245" s="281">
        <f>SUM(CC219:CC244)</f>
        <v>2625423905.6500998</v>
      </c>
      <c r="CD245" s="154"/>
      <c r="CE245" s="154"/>
      <c r="CF245" s="154"/>
      <c r="CG245" s="154"/>
      <c r="CH245" s="154"/>
      <c r="CI245" s="154"/>
    </row>
    <row r="246" spans="1:87" s="149" customFormat="1">
      <c r="A246" s="201" t="s">
        <v>1806</v>
      </c>
      <c r="B246" s="264" t="s">
        <v>45</v>
      </c>
      <c r="C246" s="265" t="s">
        <v>860</v>
      </c>
      <c r="D246" s="266">
        <v>52060</v>
      </c>
      <c r="E246" s="150" t="s">
        <v>861</v>
      </c>
      <c r="F246" s="267" t="s">
        <v>862</v>
      </c>
      <c r="G246" s="268" t="s">
        <v>863</v>
      </c>
      <c r="H246" s="269">
        <v>872860.33</v>
      </c>
      <c r="I246" s="269">
        <v>0</v>
      </c>
      <c r="J246" s="269">
        <v>0</v>
      </c>
      <c r="K246" s="269">
        <v>0</v>
      </c>
      <c r="L246" s="269">
        <v>0</v>
      </c>
      <c r="M246" s="269">
        <v>0</v>
      </c>
      <c r="N246" s="269">
        <v>258090</v>
      </c>
      <c r="O246" s="269">
        <v>0</v>
      </c>
      <c r="P246" s="269">
        <v>0</v>
      </c>
      <c r="Q246" s="269">
        <v>0</v>
      </c>
      <c r="R246" s="269">
        <v>0</v>
      </c>
      <c r="S246" s="269">
        <v>0</v>
      </c>
      <c r="T246" s="269">
        <v>0</v>
      </c>
      <c r="U246" s="269">
        <v>0</v>
      </c>
      <c r="V246" s="269">
        <v>0</v>
      </c>
      <c r="W246" s="269">
        <v>0</v>
      </c>
      <c r="X246" s="269">
        <v>0</v>
      </c>
      <c r="Y246" s="269">
        <v>0</v>
      </c>
      <c r="Z246" s="269">
        <v>0</v>
      </c>
      <c r="AA246" s="269">
        <v>0</v>
      </c>
      <c r="AB246" s="269">
        <v>0</v>
      </c>
      <c r="AC246" s="269">
        <v>0</v>
      </c>
      <c r="AD246" s="269">
        <v>0</v>
      </c>
      <c r="AE246" s="269">
        <v>0</v>
      </c>
      <c r="AF246" s="269">
        <v>0</v>
      </c>
      <c r="AG246" s="269">
        <v>0</v>
      </c>
      <c r="AH246" s="269">
        <v>0</v>
      </c>
      <c r="AI246" s="269">
        <v>193265.4</v>
      </c>
      <c r="AJ246" s="269">
        <v>0</v>
      </c>
      <c r="AK246" s="269">
        <v>0</v>
      </c>
      <c r="AL246" s="269">
        <v>0</v>
      </c>
      <c r="AM246" s="269">
        <v>0</v>
      </c>
      <c r="AN246" s="269">
        <v>0</v>
      </c>
      <c r="AO246" s="269">
        <v>0</v>
      </c>
      <c r="AP246" s="269">
        <v>0</v>
      </c>
      <c r="AQ246" s="269">
        <v>0</v>
      </c>
      <c r="AR246" s="269">
        <v>0</v>
      </c>
      <c r="AS246" s="269">
        <v>0</v>
      </c>
      <c r="AT246" s="269">
        <v>0</v>
      </c>
      <c r="AU246" s="269">
        <v>0</v>
      </c>
      <c r="AV246" s="269">
        <v>0</v>
      </c>
      <c r="AW246" s="269">
        <v>0</v>
      </c>
      <c r="AX246" s="269">
        <v>0</v>
      </c>
      <c r="AY246" s="269">
        <v>0</v>
      </c>
      <c r="AZ246" s="269">
        <v>0</v>
      </c>
      <c r="BA246" s="269">
        <v>0</v>
      </c>
      <c r="BB246" s="269">
        <v>138390</v>
      </c>
      <c r="BC246" s="269">
        <v>0</v>
      </c>
      <c r="BD246" s="269">
        <v>0</v>
      </c>
      <c r="BE246" s="269">
        <v>0</v>
      </c>
      <c r="BF246" s="269">
        <v>0</v>
      </c>
      <c r="BG246" s="269">
        <v>0</v>
      </c>
      <c r="BH246" s="269">
        <v>0</v>
      </c>
      <c r="BI246" s="269">
        <v>0</v>
      </c>
      <c r="BJ246" s="269">
        <v>0</v>
      </c>
      <c r="BK246" s="269">
        <v>0</v>
      </c>
      <c r="BL246" s="269">
        <v>0</v>
      </c>
      <c r="BM246" s="269">
        <v>197310</v>
      </c>
      <c r="BN246" s="269">
        <v>0</v>
      </c>
      <c r="BO246" s="269">
        <v>0</v>
      </c>
      <c r="BP246" s="269">
        <v>0</v>
      </c>
      <c r="BQ246" s="269">
        <v>0</v>
      </c>
      <c r="BR246" s="269">
        <v>0</v>
      </c>
      <c r="BS246" s="269">
        <v>0</v>
      </c>
      <c r="BT246" s="269">
        <v>0</v>
      </c>
      <c r="BU246" s="269">
        <v>0</v>
      </c>
      <c r="BV246" s="269">
        <v>0</v>
      </c>
      <c r="BW246" s="269">
        <v>0</v>
      </c>
      <c r="BX246" s="269">
        <v>0</v>
      </c>
      <c r="BY246" s="269">
        <v>0</v>
      </c>
      <c r="BZ246" s="269">
        <v>0</v>
      </c>
      <c r="CA246" s="269">
        <v>0</v>
      </c>
      <c r="CB246" s="269">
        <v>0</v>
      </c>
      <c r="CC246" s="270">
        <f t="shared" si="40"/>
        <v>1659915.73</v>
      </c>
      <c r="CD246" s="148"/>
      <c r="CE246" s="148"/>
      <c r="CF246" s="148"/>
      <c r="CG246" s="148"/>
      <c r="CH246" s="148"/>
      <c r="CI246" s="148"/>
    </row>
    <row r="247" spans="1:87" s="149" customFormat="1">
      <c r="A247" s="201" t="s">
        <v>1806</v>
      </c>
      <c r="B247" s="264" t="s">
        <v>45</v>
      </c>
      <c r="C247" s="265" t="s">
        <v>860</v>
      </c>
      <c r="D247" s="266">
        <v>52060</v>
      </c>
      <c r="E247" s="150" t="s">
        <v>861</v>
      </c>
      <c r="F247" s="267" t="s">
        <v>864</v>
      </c>
      <c r="G247" s="268" t="s">
        <v>865</v>
      </c>
      <c r="H247" s="269">
        <v>0</v>
      </c>
      <c r="I247" s="269">
        <v>0</v>
      </c>
      <c r="J247" s="269">
        <v>0</v>
      </c>
      <c r="K247" s="269">
        <v>0</v>
      </c>
      <c r="L247" s="269">
        <v>0</v>
      </c>
      <c r="M247" s="269">
        <v>0</v>
      </c>
      <c r="N247" s="269">
        <v>0</v>
      </c>
      <c r="O247" s="269">
        <v>0</v>
      </c>
      <c r="P247" s="269">
        <v>0</v>
      </c>
      <c r="Q247" s="269">
        <v>0</v>
      </c>
      <c r="R247" s="269">
        <v>0</v>
      </c>
      <c r="S247" s="269">
        <v>0</v>
      </c>
      <c r="T247" s="269">
        <v>0</v>
      </c>
      <c r="U247" s="269">
        <v>0</v>
      </c>
      <c r="V247" s="269">
        <v>0</v>
      </c>
      <c r="W247" s="269">
        <v>0</v>
      </c>
      <c r="X247" s="269">
        <v>0</v>
      </c>
      <c r="Y247" s="269">
        <v>0</v>
      </c>
      <c r="Z247" s="269">
        <v>0</v>
      </c>
      <c r="AA247" s="269">
        <v>0</v>
      </c>
      <c r="AB247" s="269">
        <v>0</v>
      </c>
      <c r="AC247" s="269">
        <v>0</v>
      </c>
      <c r="AD247" s="269">
        <v>0</v>
      </c>
      <c r="AE247" s="269">
        <v>0</v>
      </c>
      <c r="AF247" s="269">
        <v>0</v>
      </c>
      <c r="AG247" s="269">
        <v>0</v>
      </c>
      <c r="AH247" s="269">
        <v>0</v>
      </c>
      <c r="AI247" s="269">
        <v>0</v>
      </c>
      <c r="AJ247" s="269">
        <v>0</v>
      </c>
      <c r="AK247" s="269">
        <v>0</v>
      </c>
      <c r="AL247" s="269">
        <v>0</v>
      </c>
      <c r="AM247" s="269">
        <v>0</v>
      </c>
      <c r="AN247" s="269">
        <v>0</v>
      </c>
      <c r="AO247" s="269">
        <v>0</v>
      </c>
      <c r="AP247" s="269">
        <v>0</v>
      </c>
      <c r="AQ247" s="269">
        <v>0</v>
      </c>
      <c r="AR247" s="269">
        <v>0</v>
      </c>
      <c r="AS247" s="269">
        <v>0</v>
      </c>
      <c r="AT247" s="269">
        <v>0</v>
      </c>
      <c r="AU247" s="269">
        <v>0</v>
      </c>
      <c r="AV247" s="269">
        <v>0</v>
      </c>
      <c r="AW247" s="269">
        <v>0</v>
      </c>
      <c r="AX247" s="269">
        <v>0</v>
      </c>
      <c r="AY247" s="269">
        <v>0</v>
      </c>
      <c r="AZ247" s="269">
        <v>0</v>
      </c>
      <c r="BA247" s="269">
        <v>0</v>
      </c>
      <c r="BB247" s="269">
        <v>0</v>
      </c>
      <c r="BC247" s="269">
        <v>0</v>
      </c>
      <c r="BD247" s="269">
        <v>0</v>
      </c>
      <c r="BE247" s="269">
        <v>0</v>
      </c>
      <c r="BF247" s="269">
        <v>0</v>
      </c>
      <c r="BG247" s="269">
        <v>0</v>
      </c>
      <c r="BH247" s="269">
        <v>0</v>
      </c>
      <c r="BI247" s="269">
        <v>0</v>
      </c>
      <c r="BJ247" s="269">
        <v>0</v>
      </c>
      <c r="BK247" s="269">
        <v>0</v>
      </c>
      <c r="BL247" s="269">
        <v>0</v>
      </c>
      <c r="BM247" s="269">
        <v>0</v>
      </c>
      <c r="BN247" s="269">
        <v>0</v>
      </c>
      <c r="BO247" s="269">
        <v>0</v>
      </c>
      <c r="BP247" s="269">
        <v>0</v>
      </c>
      <c r="BQ247" s="269">
        <v>0</v>
      </c>
      <c r="BR247" s="269">
        <v>0</v>
      </c>
      <c r="BS247" s="269">
        <v>0</v>
      </c>
      <c r="BT247" s="269">
        <v>0</v>
      </c>
      <c r="BU247" s="269">
        <v>0</v>
      </c>
      <c r="BV247" s="269">
        <v>0</v>
      </c>
      <c r="BW247" s="269">
        <v>0</v>
      </c>
      <c r="BX247" s="269">
        <v>0</v>
      </c>
      <c r="BY247" s="269">
        <v>0</v>
      </c>
      <c r="BZ247" s="269">
        <v>0</v>
      </c>
      <c r="CA247" s="269">
        <v>0</v>
      </c>
      <c r="CB247" s="269">
        <v>0</v>
      </c>
      <c r="CC247" s="270">
        <f t="shared" si="40"/>
        <v>0</v>
      </c>
      <c r="CD247" s="148"/>
      <c r="CE247" s="148"/>
      <c r="CF247" s="148"/>
      <c r="CG247" s="148"/>
      <c r="CH247" s="148"/>
      <c r="CI247" s="148"/>
    </row>
    <row r="248" spans="1:87" s="149" customFormat="1">
      <c r="A248" s="201" t="s">
        <v>1806</v>
      </c>
      <c r="B248" s="264" t="s">
        <v>45</v>
      </c>
      <c r="C248" s="265" t="s">
        <v>860</v>
      </c>
      <c r="D248" s="266">
        <v>52060</v>
      </c>
      <c r="E248" s="150" t="s">
        <v>861</v>
      </c>
      <c r="F248" s="267" t="s">
        <v>866</v>
      </c>
      <c r="G248" s="268" t="s">
        <v>867</v>
      </c>
      <c r="H248" s="269">
        <v>3454825.08</v>
      </c>
      <c r="I248" s="269">
        <v>643527.18999999994</v>
      </c>
      <c r="J248" s="269">
        <v>1150104.83</v>
      </c>
      <c r="K248" s="269">
        <v>667143.16</v>
      </c>
      <c r="L248" s="269">
        <v>431065.04</v>
      </c>
      <c r="M248" s="269">
        <v>132824.76999999999</v>
      </c>
      <c r="N248" s="269">
        <v>6211293.4900000002</v>
      </c>
      <c r="O248" s="269">
        <v>0</v>
      </c>
      <c r="P248" s="269">
        <v>322792</v>
      </c>
      <c r="Q248" s="269">
        <v>1719530.38</v>
      </c>
      <c r="R248" s="269">
        <v>251494.3</v>
      </c>
      <c r="S248" s="269">
        <v>900035.84</v>
      </c>
      <c r="T248" s="269">
        <v>2891971.3</v>
      </c>
      <c r="U248" s="269">
        <v>1084232.8899999999</v>
      </c>
      <c r="V248" s="269">
        <v>188938.77</v>
      </c>
      <c r="W248" s="269">
        <v>43.2</v>
      </c>
      <c r="X248" s="269">
        <v>523542.68</v>
      </c>
      <c r="Y248" s="269">
        <v>162545.60000000001</v>
      </c>
      <c r="Z248" s="269">
        <v>4396729.79</v>
      </c>
      <c r="AA248" s="269">
        <v>1416046.91</v>
      </c>
      <c r="AB248" s="269">
        <v>638330.80000000005</v>
      </c>
      <c r="AC248" s="269">
        <v>1287083.72</v>
      </c>
      <c r="AD248" s="269">
        <v>381125.4</v>
      </c>
      <c r="AE248" s="269">
        <v>651783.6</v>
      </c>
      <c r="AF248" s="269">
        <v>469250.33</v>
      </c>
      <c r="AG248" s="269">
        <v>244379.95</v>
      </c>
      <c r="AH248" s="269">
        <v>101686.94</v>
      </c>
      <c r="AI248" s="269">
        <v>5357176.62</v>
      </c>
      <c r="AJ248" s="269">
        <v>409915.1</v>
      </c>
      <c r="AK248" s="269">
        <v>250017.32</v>
      </c>
      <c r="AL248" s="269">
        <v>242422.88</v>
      </c>
      <c r="AM248" s="269">
        <v>250810.27</v>
      </c>
      <c r="AN248" s="269">
        <v>285708.23</v>
      </c>
      <c r="AO248" s="269">
        <v>278995.68</v>
      </c>
      <c r="AP248" s="269">
        <v>293701.94</v>
      </c>
      <c r="AQ248" s="269">
        <v>472204.36</v>
      </c>
      <c r="AR248" s="269">
        <v>246498.37</v>
      </c>
      <c r="AS248" s="269">
        <v>323373.71999999997</v>
      </c>
      <c r="AT248" s="269">
        <v>193348.31</v>
      </c>
      <c r="AU248" s="269">
        <v>1330727.1100000001</v>
      </c>
      <c r="AV248" s="269">
        <v>254805.2</v>
      </c>
      <c r="AW248" s="269">
        <v>250790.8</v>
      </c>
      <c r="AX248" s="269">
        <v>229864.94</v>
      </c>
      <c r="AY248" s="269">
        <v>216103.81</v>
      </c>
      <c r="AZ248" s="269">
        <v>87134.6</v>
      </c>
      <c r="BA248" s="269">
        <v>215461.1</v>
      </c>
      <c r="BB248" s="269">
        <v>3563336.67</v>
      </c>
      <c r="BC248" s="269">
        <v>361662.55</v>
      </c>
      <c r="BD248" s="269">
        <v>378882.6</v>
      </c>
      <c r="BE248" s="269">
        <v>267095</v>
      </c>
      <c r="BF248" s="269">
        <v>0</v>
      </c>
      <c r="BG248" s="269">
        <v>47410</v>
      </c>
      <c r="BH248" s="269">
        <v>0</v>
      </c>
      <c r="BI248" s="269">
        <v>662175.21</v>
      </c>
      <c r="BJ248" s="269">
        <v>356573</v>
      </c>
      <c r="BK248" s="269">
        <v>198571.12</v>
      </c>
      <c r="BL248" s="269">
        <v>96704.22</v>
      </c>
      <c r="BM248" s="269">
        <v>3560008.33</v>
      </c>
      <c r="BN248" s="269">
        <v>1138644.79</v>
      </c>
      <c r="BO248" s="269">
        <v>424707.6</v>
      </c>
      <c r="BP248" s="269">
        <v>295340.81</v>
      </c>
      <c r="BQ248" s="269">
        <v>422348.57</v>
      </c>
      <c r="BR248" s="269">
        <v>558342</v>
      </c>
      <c r="BS248" s="269">
        <v>289158.09999999998</v>
      </c>
      <c r="BT248" s="269">
        <v>2038335.32</v>
      </c>
      <c r="BU248" s="269">
        <v>238631.57</v>
      </c>
      <c r="BV248" s="269">
        <v>273681.71000000002</v>
      </c>
      <c r="BW248" s="269">
        <v>432588.94</v>
      </c>
      <c r="BX248" s="269">
        <v>422949.48</v>
      </c>
      <c r="BY248" s="269">
        <v>769433.51</v>
      </c>
      <c r="BZ248" s="269">
        <v>340315.19</v>
      </c>
      <c r="CA248" s="269">
        <v>132823.04999999999</v>
      </c>
      <c r="CB248" s="269">
        <v>132590.95000000001</v>
      </c>
      <c r="CC248" s="270">
        <f t="shared" si="40"/>
        <v>58913698.609999992</v>
      </c>
      <c r="CD248" s="148"/>
      <c r="CE248" s="148"/>
      <c r="CF248" s="148"/>
      <c r="CG248" s="148"/>
      <c r="CH248" s="148"/>
      <c r="CI248" s="148"/>
    </row>
    <row r="249" spans="1:87" s="149" customFormat="1">
      <c r="A249" s="201" t="s">
        <v>1806</v>
      </c>
      <c r="B249" s="264" t="s">
        <v>45</v>
      </c>
      <c r="C249" s="265" t="s">
        <v>860</v>
      </c>
      <c r="D249" s="266">
        <v>52060</v>
      </c>
      <c r="E249" s="150" t="s">
        <v>861</v>
      </c>
      <c r="F249" s="267" t="s">
        <v>868</v>
      </c>
      <c r="G249" s="268" t="s">
        <v>869</v>
      </c>
      <c r="H249" s="269">
        <v>5182237.5599999996</v>
      </c>
      <c r="I249" s="269">
        <v>1097018.98</v>
      </c>
      <c r="J249" s="269">
        <v>1725157.27</v>
      </c>
      <c r="K249" s="269">
        <v>1000714.74</v>
      </c>
      <c r="L249" s="269">
        <v>649182.98</v>
      </c>
      <c r="M249" s="269">
        <v>199237.15</v>
      </c>
      <c r="N249" s="269">
        <v>9316940.0299999993</v>
      </c>
      <c r="O249" s="269">
        <v>1636551</v>
      </c>
      <c r="P249" s="269">
        <v>514329.4</v>
      </c>
      <c r="Q249" s="269">
        <v>2579295.59</v>
      </c>
      <c r="R249" s="269">
        <v>377587.65</v>
      </c>
      <c r="S249" s="269">
        <v>1349475.96</v>
      </c>
      <c r="T249" s="269">
        <v>1298318.79</v>
      </c>
      <c r="U249" s="269">
        <v>1626349.35</v>
      </c>
      <c r="V249" s="269">
        <v>283378.17</v>
      </c>
      <c r="W249" s="269">
        <v>753149.28</v>
      </c>
      <c r="X249" s="269">
        <v>785314.08</v>
      </c>
      <c r="Y249" s="269">
        <v>224535.7</v>
      </c>
      <c r="Z249" s="269">
        <v>6595094.6799999997</v>
      </c>
      <c r="AA249" s="269">
        <v>2124070.34</v>
      </c>
      <c r="AB249" s="269">
        <v>957496.2</v>
      </c>
      <c r="AC249" s="269">
        <v>1932392.8</v>
      </c>
      <c r="AD249" s="269">
        <v>380734.26</v>
      </c>
      <c r="AE249" s="269">
        <v>977675.4</v>
      </c>
      <c r="AF249" s="269">
        <v>532880.14</v>
      </c>
      <c r="AG249" s="269">
        <v>366571.14</v>
      </c>
      <c r="AH249" s="269">
        <v>152530.41</v>
      </c>
      <c r="AI249" s="269">
        <v>8033723.0199999996</v>
      </c>
      <c r="AJ249" s="269">
        <v>565500.4</v>
      </c>
      <c r="AK249" s="269">
        <v>375025.99</v>
      </c>
      <c r="AL249" s="269">
        <v>363634.32</v>
      </c>
      <c r="AM249" s="269">
        <v>376215.41</v>
      </c>
      <c r="AN249" s="269">
        <v>428562.36</v>
      </c>
      <c r="AO249" s="269">
        <v>405182.52</v>
      </c>
      <c r="AP249" s="269">
        <v>440552.91</v>
      </c>
      <c r="AQ249" s="269">
        <v>708306.54</v>
      </c>
      <c r="AR249" s="269">
        <v>369747.56</v>
      </c>
      <c r="AS249" s="269">
        <v>485060.58</v>
      </c>
      <c r="AT249" s="269">
        <v>290022.46000000002</v>
      </c>
      <c r="AU249" s="269">
        <v>1996090.66</v>
      </c>
      <c r="AV249" s="269">
        <v>382207.8</v>
      </c>
      <c r="AW249" s="269">
        <v>376186.2</v>
      </c>
      <c r="AX249" s="269">
        <v>344797.4</v>
      </c>
      <c r="AY249" s="269">
        <v>324155.71999999997</v>
      </c>
      <c r="AZ249" s="269">
        <v>130701.6</v>
      </c>
      <c r="BA249" s="269">
        <v>323191.65000000002</v>
      </c>
      <c r="BB249" s="269">
        <v>5345004.99</v>
      </c>
      <c r="BC249" s="269">
        <v>542493.43000000005</v>
      </c>
      <c r="BD249" s="269">
        <v>378882.6</v>
      </c>
      <c r="BE249" s="269">
        <v>400642.5</v>
      </c>
      <c r="BF249" s="269">
        <v>907578.8</v>
      </c>
      <c r="BG249" s="269">
        <v>71236.2</v>
      </c>
      <c r="BH249" s="269">
        <v>0</v>
      </c>
      <c r="BI249" s="269">
        <v>993262.82</v>
      </c>
      <c r="BJ249" s="269">
        <v>534859.5</v>
      </c>
      <c r="BK249" s="269">
        <v>297857.88</v>
      </c>
      <c r="BL249" s="269">
        <v>145056.32999999999</v>
      </c>
      <c r="BM249" s="269">
        <v>5340012.54</v>
      </c>
      <c r="BN249" s="269">
        <v>1707967.13</v>
      </c>
      <c r="BO249" s="269">
        <v>637061.39</v>
      </c>
      <c r="BP249" s="269">
        <v>443011.21</v>
      </c>
      <c r="BQ249" s="269">
        <v>633522.86</v>
      </c>
      <c r="BR249" s="269">
        <v>837513</v>
      </c>
      <c r="BS249" s="269">
        <v>433737.16</v>
      </c>
      <c r="BT249" s="269">
        <v>3057502.98</v>
      </c>
      <c r="BU249" s="269">
        <v>357947.36</v>
      </c>
      <c r="BV249" s="269">
        <v>410522.56</v>
      </c>
      <c r="BW249" s="269">
        <v>648883.43999999994</v>
      </c>
      <c r="BX249" s="269">
        <v>634424.22</v>
      </c>
      <c r="BY249" s="269">
        <v>1154150.25</v>
      </c>
      <c r="BZ249" s="269">
        <v>510472.77</v>
      </c>
      <c r="CA249" s="269">
        <v>199234.57</v>
      </c>
      <c r="CB249" s="269">
        <v>198886.42</v>
      </c>
      <c r="CC249" s="270">
        <f t="shared" si="40"/>
        <v>88158809.059999958</v>
      </c>
      <c r="CD249" s="148"/>
      <c r="CE249" s="148"/>
      <c r="CF249" s="148"/>
      <c r="CG249" s="148"/>
      <c r="CH249" s="148"/>
      <c r="CI249" s="148"/>
    </row>
    <row r="250" spans="1:87" s="149" customFormat="1">
      <c r="A250" s="201" t="s">
        <v>1806</v>
      </c>
      <c r="B250" s="264" t="s">
        <v>45</v>
      </c>
      <c r="C250" s="265" t="s">
        <v>860</v>
      </c>
      <c r="D250" s="266">
        <v>52060</v>
      </c>
      <c r="E250" s="150" t="s">
        <v>861</v>
      </c>
      <c r="F250" s="267" t="s">
        <v>870</v>
      </c>
      <c r="G250" s="268" t="s">
        <v>871</v>
      </c>
      <c r="H250" s="269">
        <v>388523.7</v>
      </c>
      <c r="I250" s="269">
        <v>77303.100000000006</v>
      </c>
      <c r="J250" s="269">
        <v>68952.600000000006</v>
      </c>
      <c r="K250" s="269">
        <v>215623.6</v>
      </c>
      <c r="L250" s="269">
        <v>48330</v>
      </c>
      <c r="M250" s="269">
        <v>0</v>
      </c>
      <c r="N250" s="269">
        <v>723325.8</v>
      </c>
      <c r="O250" s="269">
        <v>120155.4</v>
      </c>
      <c r="P250" s="269">
        <v>65317.5</v>
      </c>
      <c r="Q250" s="269">
        <v>120206.7</v>
      </c>
      <c r="R250" s="269">
        <v>74938.490000000005</v>
      </c>
      <c r="S250" s="269">
        <v>84615.3</v>
      </c>
      <c r="T250" s="269">
        <v>86500.800000000003</v>
      </c>
      <c r="U250" s="269">
        <v>39096</v>
      </c>
      <c r="V250" s="269">
        <v>21538.2</v>
      </c>
      <c r="W250" s="269">
        <v>68802.3</v>
      </c>
      <c r="X250" s="269">
        <v>58547.7</v>
      </c>
      <c r="Y250" s="269">
        <v>0</v>
      </c>
      <c r="Z250" s="269">
        <v>399082.5</v>
      </c>
      <c r="AA250" s="269">
        <v>11136.6</v>
      </c>
      <c r="AB250" s="269">
        <v>96201.9</v>
      </c>
      <c r="AC250" s="269">
        <v>121107</v>
      </c>
      <c r="AD250" s="269">
        <v>16893.48</v>
      </c>
      <c r="AE250" s="269">
        <v>51151.5</v>
      </c>
      <c r="AF250" s="269">
        <v>28920</v>
      </c>
      <c r="AG250" s="269">
        <v>0</v>
      </c>
      <c r="AH250" s="269">
        <v>0</v>
      </c>
      <c r="AI250" s="269">
        <v>757277.1</v>
      </c>
      <c r="AJ250" s="269">
        <v>42540</v>
      </c>
      <c r="AK250" s="269">
        <v>66787.199999999997</v>
      </c>
      <c r="AL250" s="269">
        <v>49626</v>
      </c>
      <c r="AM250" s="269">
        <v>11345.4</v>
      </c>
      <c r="AN250" s="269">
        <v>68952.600000000006</v>
      </c>
      <c r="AO250" s="269">
        <v>6930.9</v>
      </c>
      <c r="AP250" s="269">
        <v>32151.599999999999</v>
      </c>
      <c r="AQ250" s="269">
        <v>52031.7</v>
      </c>
      <c r="AR250" s="269">
        <v>41420.699999999997</v>
      </c>
      <c r="AS250" s="269">
        <v>36020.699999999997</v>
      </c>
      <c r="AT250" s="269">
        <v>29060.1</v>
      </c>
      <c r="AU250" s="269">
        <v>421112.34</v>
      </c>
      <c r="AV250" s="269">
        <v>19280.7</v>
      </c>
      <c r="AW250" s="269">
        <v>20045.400000000001</v>
      </c>
      <c r="AX250" s="269">
        <v>49050.9</v>
      </c>
      <c r="AY250" s="269">
        <v>11648.7</v>
      </c>
      <c r="AZ250" s="269">
        <v>5101.2</v>
      </c>
      <c r="BA250" s="269">
        <v>10708.2</v>
      </c>
      <c r="BB250" s="269">
        <v>404678.56</v>
      </c>
      <c r="BC250" s="269">
        <v>23800.5</v>
      </c>
      <c r="BD250" s="269">
        <v>29161.8</v>
      </c>
      <c r="BE250" s="269">
        <v>21414</v>
      </c>
      <c r="BF250" s="269">
        <v>41598.9</v>
      </c>
      <c r="BG250" s="269">
        <v>13819.2</v>
      </c>
      <c r="BH250" s="269">
        <v>0</v>
      </c>
      <c r="BI250" s="269">
        <v>78267.600000000006</v>
      </c>
      <c r="BJ250" s="269">
        <v>41277.599999999999</v>
      </c>
      <c r="BK250" s="269">
        <v>28062.6</v>
      </c>
      <c r="BL250" s="269">
        <v>0</v>
      </c>
      <c r="BM250" s="269">
        <v>454396.5</v>
      </c>
      <c r="BN250" s="269">
        <v>24262.2</v>
      </c>
      <c r="BO250" s="269">
        <v>52498.8</v>
      </c>
      <c r="BP250" s="269">
        <v>41882.400000000001</v>
      </c>
      <c r="BQ250" s="269">
        <v>0</v>
      </c>
      <c r="BR250" s="269">
        <v>25120.799999999999</v>
      </c>
      <c r="BS250" s="269">
        <v>35788.5</v>
      </c>
      <c r="BT250" s="269">
        <v>133083</v>
      </c>
      <c r="BU250" s="269">
        <v>61036.2</v>
      </c>
      <c r="BV250" s="269">
        <v>49796.1</v>
      </c>
      <c r="BW250" s="269">
        <v>46821.2</v>
      </c>
      <c r="BX250" s="269">
        <v>43181.1</v>
      </c>
      <c r="BY250" s="269">
        <v>54588.6</v>
      </c>
      <c r="BZ250" s="269">
        <v>31965.3</v>
      </c>
      <c r="CA250" s="269">
        <v>0</v>
      </c>
      <c r="CB250" s="269">
        <v>0</v>
      </c>
      <c r="CC250" s="270">
        <f t="shared" si="40"/>
        <v>6453863.0700000012</v>
      </c>
      <c r="CD250" s="148"/>
      <c r="CE250" s="148"/>
      <c r="CF250" s="148"/>
      <c r="CG250" s="148"/>
      <c r="CH250" s="148"/>
      <c r="CI250" s="148"/>
    </row>
    <row r="251" spans="1:87" s="149" customFormat="1">
      <c r="A251" s="201" t="s">
        <v>1806</v>
      </c>
      <c r="B251" s="264" t="s">
        <v>45</v>
      </c>
      <c r="C251" s="265" t="s">
        <v>860</v>
      </c>
      <c r="D251" s="266">
        <v>52060</v>
      </c>
      <c r="E251" s="150" t="s">
        <v>861</v>
      </c>
      <c r="F251" s="267" t="s">
        <v>1727</v>
      </c>
      <c r="G251" s="268" t="s">
        <v>1728</v>
      </c>
      <c r="H251" s="269">
        <v>322936</v>
      </c>
      <c r="I251" s="269">
        <v>0</v>
      </c>
      <c r="J251" s="269">
        <v>98460</v>
      </c>
      <c r="K251" s="269">
        <v>0</v>
      </c>
      <c r="L251" s="269">
        <v>0</v>
      </c>
      <c r="M251" s="269">
        <v>259808</v>
      </c>
      <c r="N251" s="269">
        <v>503325</v>
      </c>
      <c r="O251" s="269">
        <v>0</v>
      </c>
      <c r="P251" s="269">
        <v>0</v>
      </c>
      <c r="Q251" s="269">
        <v>89250</v>
      </c>
      <c r="R251" s="269">
        <v>0</v>
      </c>
      <c r="S251" s="269">
        <v>0</v>
      </c>
      <c r="T251" s="269">
        <v>13293</v>
      </c>
      <c r="U251" s="269">
        <v>17552</v>
      </c>
      <c r="V251" s="269">
        <v>0</v>
      </c>
      <c r="W251" s="269">
        <v>3000</v>
      </c>
      <c r="X251" s="269">
        <v>0</v>
      </c>
      <c r="Y251" s="269">
        <v>5250</v>
      </c>
      <c r="Z251" s="269">
        <v>271033</v>
      </c>
      <c r="AA251" s="269">
        <v>14914</v>
      </c>
      <c r="AB251" s="269">
        <v>0</v>
      </c>
      <c r="AC251" s="269">
        <v>0</v>
      </c>
      <c r="AD251" s="269">
        <v>18000</v>
      </c>
      <c r="AE251" s="269">
        <v>0</v>
      </c>
      <c r="AF251" s="269">
        <v>0</v>
      </c>
      <c r="AG251" s="269">
        <v>0</v>
      </c>
      <c r="AH251" s="269">
        <v>0</v>
      </c>
      <c r="AI251" s="269">
        <v>557649</v>
      </c>
      <c r="AJ251" s="269">
        <v>428520</v>
      </c>
      <c r="AK251" s="269">
        <v>6750</v>
      </c>
      <c r="AL251" s="269">
        <v>6750</v>
      </c>
      <c r="AM251" s="269">
        <v>6750</v>
      </c>
      <c r="AN251" s="269">
        <v>13500</v>
      </c>
      <c r="AO251" s="269">
        <v>6750</v>
      </c>
      <c r="AP251" s="269">
        <v>14250</v>
      </c>
      <c r="AQ251" s="269">
        <v>21000</v>
      </c>
      <c r="AR251" s="269">
        <v>20250</v>
      </c>
      <c r="AS251" s="269">
        <v>13500</v>
      </c>
      <c r="AT251" s="269">
        <v>13500</v>
      </c>
      <c r="AU251" s="269">
        <v>310571</v>
      </c>
      <c r="AV251" s="269">
        <v>13500</v>
      </c>
      <c r="AW251" s="269">
        <v>20250</v>
      </c>
      <c r="AX251" s="269">
        <v>27000</v>
      </c>
      <c r="AY251" s="269">
        <v>22950</v>
      </c>
      <c r="AZ251" s="269">
        <v>19458</v>
      </c>
      <c r="BA251" s="269">
        <v>17792</v>
      </c>
      <c r="BB251" s="269">
        <v>373703</v>
      </c>
      <c r="BC251" s="269">
        <v>27000</v>
      </c>
      <c r="BD251" s="269">
        <v>27000</v>
      </c>
      <c r="BE251" s="269">
        <v>4500</v>
      </c>
      <c r="BF251" s="269">
        <v>20250</v>
      </c>
      <c r="BG251" s="269">
        <v>0</v>
      </c>
      <c r="BH251" s="269">
        <v>27000</v>
      </c>
      <c r="BI251" s="269">
        <v>0</v>
      </c>
      <c r="BJ251" s="269">
        <v>12000</v>
      </c>
      <c r="BK251" s="269">
        <v>6000</v>
      </c>
      <c r="BL251" s="269">
        <v>6750</v>
      </c>
      <c r="BM251" s="269">
        <v>294559</v>
      </c>
      <c r="BN251" s="269">
        <v>91180</v>
      </c>
      <c r="BO251" s="269">
        <v>30521</v>
      </c>
      <c r="BP251" s="269">
        <v>20250</v>
      </c>
      <c r="BQ251" s="269">
        <v>13500</v>
      </c>
      <c r="BR251" s="269">
        <v>33750</v>
      </c>
      <c r="BS251" s="269">
        <v>19528</v>
      </c>
      <c r="BT251" s="269">
        <v>168960</v>
      </c>
      <c r="BU251" s="269">
        <v>0</v>
      </c>
      <c r="BV251" s="269">
        <v>0</v>
      </c>
      <c r="BW251" s="269">
        <v>0</v>
      </c>
      <c r="BX251" s="269">
        <v>0</v>
      </c>
      <c r="BY251" s="269">
        <v>0</v>
      </c>
      <c r="BZ251" s="269">
        <v>0</v>
      </c>
      <c r="CA251" s="269">
        <v>0</v>
      </c>
      <c r="CB251" s="269">
        <v>0</v>
      </c>
      <c r="CC251" s="270">
        <f t="shared" si="40"/>
        <v>4333962</v>
      </c>
      <c r="CD251" s="148"/>
      <c r="CE251" s="148"/>
      <c r="CF251" s="148"/>
      <c r="CG251" s="148"/>
      <c r="CH251" s="148"/>
      <c r="CI251" s="148"/>
    </row>
    <row r="252" spans="1:87" s="149" customFormat="1">
      <c r="A252" s="201" t="s">
        <v>1806</v>
      </c>
      <c r="B252" s="264" t="s">
        <v>45</v>
      </c>
      <c r="C252" s="265" t="s">
        <v>860</v>
      </c>
      <c r="D252" s="266">
        <v>52060</v>
      </c>
      <c r="E252" s="150" t="s">
        <v>861</v>
      </c>
      <c r="F252" s="267" t="s">
        <v>1729</v>
      </c>
      <c r="G252" s="268" t="s">
        <v>1730</v>
      </c>
      <c r="H252" s="269">
        <v>3860756</v>
      </c>
      <c r="I252" s="269">
        <v>1072378</v>
      </c>
      <c r="J252" s="269">
        <v>1440222</v>
      </c>
      <c r="K252" s="269">
        <v>676813</v>
      </c>
      <c r="L252" s="269">
        <v>420575</v>
      </c>
      <c r="M252" s="269">
        <v>0</v>
      </c>
      <c r="N252" s="269">
        <v>8624116</v>
      </c>
      <c r="O252" s="269">
        <v>773334</v>
      </c>
      <c r="P252" s="269">
        <v>238979</v>
      </c>
      <c r="Q252" s="269">
        <v>2381711</v>
      </c>
      <c r="R252" s="269">
        <v>245822</v>
      </c>
      <c r="S252" s="269">
        <v>723894</v>
      </c>
      <c r="T252" s="269">
        <v>1615691</v>
      </c>
      <c r="U252" s="269">
        <v>1174747</v>
      </c>
      <c r="V252" s="269">
        <v>91696</v>
      </c>
      <c r="W252" s="269">
        <v>285521</v>
      </c>
      <c r="X252" s="269">
        <v>332286</v>
      </c>
      <c r="Y252" s="269">
        <v>226206</v>
      </c>
      <c r="Z252" s="269">
        <v>3448141.39</v>
      </c>
      <c r="AA252" s="269">
        <v>1160477.8</v>
      </c>
      <c r="AB252" s="269">
        <v>389438</v>
      </c>
      <c r="AC252" s="269">
        <v>1217475</v>
      </c>
      <c r="AD252" s="269">
        <v>393139</v>
      </c>
      <c r="AE252" s="269">
        <v>495196</v>
      </c>
      <c r="AF252" s="269">
        <v>555935.5</v>
      </c>
      <c r="AG252" s="269">
        <v>281409</v>
      </c>
      <c r="AH252" s="269">
        <v>243276</v>
      </c>
      <c r="AI252" s="269">
        <v>5700916</v>
      </c>
      <c r="AJ252" s="269">
        <v>343931</v>
      </c>
      <c r="AK252" s="269">
        <v>233003</v>
      </c>
      <c r="AL252" s="269">
        <v>260748</v>
      </c>
      <c r="AM252" s="269">
        <v>221340</v>
      </c>
      <c r="AN252" s="269">
        <v>383276</v>
      </c>
      <c r="AO252" s="269">
        <v>428723</v>
      </c>
      <c r="AP252" s="269">
        <v>316140</v>
      </c>
      <c r="AQ252" s="269">
        <v>460916</v>
      </c>
      <c r="AR252" s="269">
        <v>278802</v>
      </c>
      <c r="AS252" s="269">
        <v>290756</v>
      </c>
      <c r="AT252" s="269">
        <v>247873</v>
      </c>
      <c r="AU252" s="269">
        <v>1822444</v>
      </c>
      <c r="AV252" s="269">
        <v>312335</v>
      </c>
      <c r="AW252" s="269">
        <v>298328</v>
      </c>
      <c r="AX252" s="269">
        <v>292412</v>
      </c>
      <c r="AY252" s="269">
        <v>260565</v>
      </c>
      <c r="AZ252" s="269">
        <v>138982</v>
      </c>
      <c r="BA252" s="269">
        <v>231056</v>
      </c>
      <c r="BB252" s="269">
        <v>5583435</v>
      </c>
      <c r="BC252" s="269">
        <v>422596</v>
      </c>
      <c r="BD252" s="269">
        <v>270104</v>
      </c>
      <c r="BE252" s="269">
        <v>845242</v>
      </c>
      <c r="BF252" s="269">
        <v>577196</v>
      </c>
      <c r="BG252" s="269">
        <v>368137</v>
      </c>
      <c r="BH252" s="269">
        <v>877048</v>
      </c>
      <c r="BI252" s="269">
        <v>676361</v>
      </c>
      <c r="BJ252" s="269">
        <v>450741</v>
      </c>
      <c r="BK252" s="269">
        <v>126965</v>
      </c>
      <c r="BL252" s="269">
        <v>111903</v>
      </c>
      <c r="BM252" s="269">
        <v>2876206</v>
      </c>
      <c r="BN252" s="269">
        <v>1657654.1</v>
      </c>
      <c r="BO252" s="269">
        <v>271146</v>
      </c>
      <c r="BP252" s="269">
        <v>172109</v>
      </c>
      <c r="BQ252" s="269">
        <v>264225</v>
      </c>
      <c r="BR252" s="269">
        <v>433579</v>
      </c>
      <c r="BS252" s="269">
        <v>175154</v>
      </c>
      <c r="BT252" s="269">
        <v>2988164</v>
      </c>
      <c r="BU252" s="269">
        <v>257002</v>
      </c>
      <c r="BV252" s="269">
        <v>333560</v>
      </c>
      <c r="BW252" s="269">
        <v>424194</v>
      </c>
      <c r="BX252" s="269">
        <v>595459</v>
      </c>
      <c r="BY252" s="269">
        <v>993380</v>
      </c>
      <c r="BZ252" s="269">
        <v>354467</v>
      </c>
      <c r="CA252" s="269">
        <v>231291</v>
      </c>
      <c r="CB252" s="269">
        <v>211805</v>
      </c>
      <c r="CC252" s="270">
        <f t="shared" si="40"/>
        <v>67440903.789999992</v>
      </c>
      <c r="CD252" s="148"/>
      <c r="CE252" s="148"/>
      <c r="CF252" s="148"/>
      <c r="CG252" s="148"/>
      <c r="CH252" s="148"/>
      <c r="CI252" s="148"/>
    </row>
    <row r="253" spans="1:87" s="149" customFormat="1">
      <c r="A253" s="201" t="s">
        <v>1806</v>
      </c>
      <c r="B253" s="264" t="s">
        <v>45</v>
      </c>
      <c r="C253" s="265" t="s">
        <v>860</v>
      </c>
      <c r="D253" s="266">
        <v>52060</v>
      </c>
      <c r="E253" s="150" t="s">
        <v>861</v>
      </c>
      <c r="F253" s="267" t="s">
        <v>872</v>
      </c>
      <c r="G253" s="268" t="s">
        <v>873</v>
      </c>
      <c r="H253" s="269">
        <v>56000</v>
      </c>
      <c r="I253" s="269">
        <v>0</v>
      </c>
      <c r="J253" s="269">
        <v>0</v>
      </c>
      <c r="K253" s="269">
        <v>0</v>
      </c>
      <c r="L253" s="269">
        <v>0</v>
      </c>
      <c r="M253" s="269">
        <v>0</v>
      </c>
      <c r="N253" s="269">
        <v>117000</v>
      </c>
      <c r="O253" s="269">
        <v>16988</v>
      </c>
      <c r="P253" s="269">
        <v>0</v>
      </c>
      <c r="Q253" s="269">
        <v>0</v>
      </c>
      <c r="R253" s="269">
        <v>0</v>
      </c>
      <c r="S253" s="269">
        <v>0</v>
      </c>
      <c r="T253" s="269">
        <v>0</v>
      </c>
      <c r="U253" s="269">
        <v>31500</v>
      </c>
      <c r="V253" s="269">
        <v>0</v>
      </c>
      <c r="W253" s="269">
        <v>0</v>
      </c>
      <c r="X253" s="269">
        <v>0</v>
      </c>
      <c r="Y253" s="269">
        <v>0</v>
      </c>
      <c r="Z253" s="269">
        <v>50666.74</v>
      </c>
      <c r="AA253" s="269">
        <v>0</v>
      </c>
      <c r="AB253" s="269">
        <v>0</v>
      </c>
      <c r="AC253" s="269">
        <v>0</v>
      </c>
      <c r="AD253" s="269">
        <v>0</v>
      </c>
      <c r="AE253" s="269">
        <v>0</v>
      </c>
      <c r="AF253" s="269">
        <v>0</v>
      </c>
      <c r="AG253" s="269">
        <v>0</v>
      </c>
      <c r="AH253" s="269">
        <v>0</v>
      </c>
      <c r="AI253" s="269">
        <v>52000</v>
      </c>
      <c r="AJ253" s="269">
        <v>0</v>
      </c>
      <c r="AK253" s="269">
        <v>31500</v>
      </c>
      <c r="AL253" s="269">
        <v>0</v>
      </c>
      <c r="AM253" s="269">
        <v>0</v>
      </c>
      <c r="AN253" s="269">
        <v>0</v>
      </c>
      <c r="AO253" s="269">
        <v>0</v>
      </c>
      <c r="AP253" s="269">
        <v>0</v>
      </c>
      <c r="AQ253" s="269">
        <v>0</v>
      </c>
      <c r="AR253" s="269">
        <v>0</v>
      </c>
      <c r="AS253" s="269">
        <v>0</v>
      </c>
      <c r="AT253" s="269">
        <v>0</v>
      </c>
      <c r="AU253" s="269">
        <v>0</v>
      </c>
      <c r="AV253" s="269">
        <v>0</v>
      </c>
      <c r="AW253" s="269">
        <v>0</v>
      </c>
      <c r="AX253" s="269">
        <v>0</v>
      </c>
      <c r="AY253" s="269">
        <v>0</v>
      </c>
      <c r="AZ253" s="269">
        <v>0</v>
      </c>
      <c r="BA253" s="269">
        <v>0</v>
      </c>
      <c r="BB253" s="269">
        <v>27000</v>
      </c>
      <c r="BC253" s="269">
        <v>0</v>
      </c>
      <c r="BD253" s="269">
        <v>0</v>
      </c>
      <c r="BE253" s="269">
        <v>0</v>
      </c>
      <c r="BF253" s="269">
        <v>0</v>
      </c>
      <c r="BG253" s="269">
        <v>0</v>
      </c>
      <c r="BH253" s="269">
        <v>0</v>
      </c>
      <c r="BI253" s="269">
        <v>0</v>
      </c>
      <c r="BJ253" s="269">
        <v>0</v>
      </c>
      <c r="BK253" s="269">
        <v>0</v>
      </c>
      <c r="BL253" s="269">
        <v>0</v>
      </c>
      <c r="BM253" s="269">
        <v>42000</v>
      </c>
      <c r="BN253" s="269">
        <v>0</v>
      </c>
      <c r="BO253" s="269">
        <v>0</v>
      </c>
      <c r="BP253" s="269">
        <v>0</v>
      </c>
      <c r="BQ253" s="269">
        <v>0</v>
      </c>
      <c r="BR253" s="269">
        <v>0</v>
      </c>
      <c r="BS253" s="269">
        <v>0</v>
      </c>
      <c r="BT253" s="269">
        <v>224433.16</v>
      </c>
      <c r="BU253" s="269">
        <v>0</v>
      </c>
      <c r="BV253" s="269">
        <v>0</v>
      </c>
      <c r="BW253" s="269">
        <v>0</v>
      </c>
      <c r="BX253" s="269">
        <v>0</v>
      </c>
      <c r="BY253" s="269">
        <v>0</v>
      </c>
      <c r="BZ253" s="269">
        <v>0</v>
      </c>
      <c r="CA253" s="269">
        <v>0</v>
      </c>
      <c r="CB253" s="269">
        <v>0</v>
      </c>
      <c r="CC253" s="270">
        <f t="shared" si="40"/>
        <v>649087.9</v>
      </c>
      <c r="CD253" s="148"/>
      <c r="CE253" s="148"/>
      <c r="CF253" s="148"/>
      <c r="CG253" s="148"/>
      <c r="CH253" s="148"/>
      <c r="CI253" s="148"/>
    </row>
    <row r="254" spans="1:87" s="149" customFormat="1">
      <c r="A254" s="201" t="s">
        <v>1806</v>
      </c>
      <c r="B254" s="264" t="s">
        <v>45</v>
      </c>
      <c r="C254" s="265" t="s">
        <v>860</v>
      </c>
      <c r="D254" s="266">
        <v>52060</v>
      </c>
      <c r="E254" s="150" t="s">
        <v>861</v>
      </c>
      <c r="F254" s="267" t="s">
        <v>874</v>
      </c>
      <c r="G254" s="268" t="s">
        <v>875</v>
      </c>
      <c r="H254" s="269">
        <v>528237.25</v>
      </c>
      <c r="I254" s="269">
        <v>88125.2</v>
      </c>
      <c r="J254" s="269">
        <v>157836</v>
      </c>
      <c r="K254" s="269">
        <v>81502.8</v>
      </c>
      <c r="L254" s="269">
        <v>83109.039999999994</v>
      </c>
      <c r="M254" s="269">
        <v>12192.42</v>
      </c>
      <c r="N254" s="269">
        <v>889762.51</v>
      </c>
      <c r="O254" s="269">
        <v>70706.8</v>
      </c>
      <c r="P254" s="269">
        <v>0</v>
      </c>
      <c r="Q254" s="269">
        <v>361533.9</v>
      </c>
      <c r="R254" s="269">
        <v>0</v>
      </c>
      <c r="S254" s="269">
        <v>175876.33</v>
      </c>
      <c r="T254" s="269">
        <v>178368.14</v>
      </c>
      <c r="U254" s="269">
        <v>71477.2</v>
      </c>
      <c r="V254" s="269">
        <v>20328.400000000001</v>
      </c>
      <c r="W254" s="269">
        <v>7839.6</v>
      </c>
      <c r="X254" s="269">
        <v>0</v>
      </c>
      <c r="Y254" s="269">
        <v>0</v>
      </c>
      <c r="Z254" s="269">
        <v>344621.4</v>
      </c>
      <c r="AA254" s="269">
        <v>0</v>
      </c>
      <c r="AB254" s="269">
        <v>0</v>
      </c>
      <c r="AC254" s="269">
        <v>0</v>
      </c>
      <c r="AD254" s="269">
        <v>11485.4</v>
      </c>
      <c r="AE254" s="269">
        <v>0</v>
      </c>
      <c r="AF254" s="269">
        <v>0</v>
      </c>
      <c r="AG254" s="269">
        <v>0</v>
      </c>
      <c r="AH254" s="269">
        <v>1814.8</v>
      </c>
      <c r="AI254" s="269">
        <v>343696.24</v>
      </c>
      <c r="AJ254" s="269">
        <v>4934.8</v>
      </c>
      <c r="AK254" s="269">
        <v>0</v>
      </c>
      <c r="AL254" s="269">
        <v>0</v>
      </c>
      <c r="AM254" s="269">
        <v>0</v>
      </c>
      <c r="AN254" s="269">
        <v>0</v>
      </c>
      <c r="AO254" s="269">
        <v>0</v>
      </c>
      <c r="AP254" s="269">
        <v>0</v>
      </c>
      <c r="AQ254" s="269">
        <v>58865</v>
      </c>
      <c r="AR254" s="269">
        <v>0</v>
      </c>
      <c r="AS254" s="269">
        <v>22423.200000000001</v>
      </c>
      <c r="AT254" s="269">
        <v>0</v>
      </c>
      <c r="AU254" s="269">
        <v>182949.1</v>
      </c>
      <c r="AV254" s="269">
        <v>0</v>
      </c>
      <c r="AW254" s="269">
        <v>0</v>
      </c>
      <c r="AX254" s="269">
        <v>7782</v>
      </c>
      <c r="AY254" s="269">
        <v>0</v>
      </c>
      <c r="AZ254" s="269">
        <v>0</v>
      </c>
      <c r="BA254" s="269">
        <v>0</v>
      </c>
      <c r="BB254" s="269">
        <v>616680.93999999994</v>
      </c>
      <c r="BC254" s="269">
        <v>0</v>
      </c>
      <c r="BD254" s="269">
        <v>0</v>
      </c>
      <c r="BE254" s="269">
        <v>116342.2</v>
      </c>
      <c r="BF254" s="269">
        <v>77722</v>
      </c>
      <c r="BG254" s="269">
        <v>0</v>
      </c>
      <c r="BH254" s="269">
        <v>103909.6</v>
      </c>
      <c r="BI254" s="269">
        <v>0</v>
      </c>
      <c r="BJ254" s="269">
        <v>0</v>
      </c>
      <c r="BK254" s="269">
        <v>29194.400000000001</v>
      </c>
      <c r="BL254" s="269">
        <v>0</v>
      </c>
      <c r="BM254" s="269">
        <v>388255.6</v>
      </c>
      <c r="BN254" s="269">
        <v>256055.76</v>
      </c>
      <c r="BO254" s="269">
        <v>0</v>
      </c>
      <c r="BP254" s="269">
        <v>27035.3</v>
      </c>
      <c r="BQ254" s="269">
        <v>0</v>
      </c>
      <c r="BR254" s="269">
        <v>54632.13</v>
      </c>
      <c r="BS254" s="269">
        <v>0</v>
      </c>
      <c r="BT254" s="269">
        <v>323748.65999999997</v>
      </c>
      <c r="BU254" s="269">
        <v>3857.6</v>
      </c>
      <c r="BV254" s="269">
        <v>12972.8</v>
      </c>
      <c r="BW254" s="269">
        <v>27730.400000000001</v>
      </c>
      <c r="BX254" s="269">
        <v>64062</v>
      </c>
      <c r="BY254" s="269">
        <v>104308</v>
      </c>
      <c r="BZ254" s="269">
        <v>30091.4</v>
      </c>
      <c r="CA254" s="269">
        <v>1585.8</v>
      </c>
      <c r="CB254" s="269">
        <v>0</v>
      </c>
      <c r="CC254" s="270">
        <f t="shared" ref="CC254:CC319" si="47">SUM(H254:CB254)</f>
        <v>5943652.1200000001</v>
      </c>
      <c r="CD254" s="148"/>
      <c r="CE254" s="148"/>
      <c r="CF254" s="148"/>
      <c r="CG254" s="148"/>
      <c r="CH254" s="148"/>
      <c r="CI254" s="148"/>
    </row>
    <row r="255" spans="1:87" s="149" customFormat="1">
      <c r="A255" s="201" t="s">
        <v>1806</v>
      </c>
      <c r="B255" s="264" t="s">
        <v>45</v>
      </c>
      <c r="C255" s="265" t="s">
        <v>860</v>
      </c>
      <c r="D255" s="266">
        <v>52060</v>
      </c>
      <c r="E255" s="150" t="s">
        <v>861</v>
      </c>
      <c r="F255" s="290">
        <v>5101020116.1009998</v>
      </c>
      <c r="G255" s="268" t="s">
        <v>1808</v>
      </c>
      <c r="H255" s="269">
        <v>19678.669999999998</v>
      </c>
      <c r="I255" s="269">
        <v>0</v>
      </c>
      <c r="J255" s="269">
        <v>0</v>
      </c>
      <c r="K255" s="269">
        <v>0</v>
      </c>
      <c r="L255" s="269">
        <v>0</v>
      </c>
      <c r="M255" s="269">
        <v>0</v>
      </c>
      <c r="N255" s="269">
        <v>1828</v>
      </c>
      <c r="O255" s="269">
        <v>69</v>
      </c>
      <c r="P255" s="269">
        <v>0</v>
      </c>
      <c r="Q255" s="269">
        <v>320.16000000000003</v>
      </c>
      <c r="R255" s="269">
        <v>92</v>
      </c>
      <c r="S255" s="269">
        <v>46</v>
      </c>
      <c r="T255" s="269">
        <v>46</v>
      </c>
      <c r="U255" s="269">
        <v>69</v>
      </c>
      <c r="V255" s="269">
        <v>0</v>
      </c>
      <c r="W255" s="269">
        <v>46</v>
      </c>
      <c r="X255" s="269">
        <v>46</v>
      </c>
      <c r="Y255" s="269">
        <v>23</v>
      </c>
      <c r="Z255" s="269">
        <v>18947.04</v>
      </c>
      <c r="AA255" s="269">
        <v>0</v>
      </c>
      <c r="AB255" s="269">
        <v>0</v>
      </c>
      <c r="AC255" s="269">
        <v>0</v>
      </c>
      <c r="AD255" s="269">
        <v>0</v>
      </c>
      <c r="AE255" s="269">
        <v>0</v>
      </c>
      <c r="AF255" s="269">
        <v>0</v>
      </c>
      <c r="AG255" s="269">
        <v>0</v>
      </c>
      <c r="AH255" s="269">
        <v>0</v>
      </c>
      <c r="AI255" s="269">
        <v>0</v>
      </c>
      <c r="AJ255" s="269">
        <v>710.8</v>
      </c>
      <c r="AK255" s="269">
        <v>331.81</v>
      </c>
      <c r="AL255" s="269">
        <v>355.39</v>
      </c>
      <c r="AM255" s="269">
        <v>355.4</v>
      </c>
      <c r="AN255" s="269">
        <v>687.21</v>
      </c>
      <c r="AO255" s="269">
        <v>355.4</v>
      </c>
      <c r="AP255" s="269">
        <v>710.78</v>
      </c>
      <c r="AQ255" s="269">
        <v>1066.2</v>
      </c>
      <c r="AR255" s="269">
        <v>1066.2</v>
      </c>
      <c r="AS255" s="269">
        <v>710.8</v>
      </c>
      <c r="AT255" s="269">
        <v>710.8</v>
      </c>
      <c r="AU255" s="269">
        <v>18052</v>
      </c>
      <c r="AV255" s="269">
        <v>0</v>
      </c>
      <c r="AW255" s="269">
        <v>0</v>
      </c>
      <c r="AX255" s="269">
        <v>0</v>
      </c>
      <c r="AY255" s="269">
        <v>0</v>
      </c>
      <c r="AZ255" s="269">
        <v>0</v>
      </c>
      <c r="BA255" s="269">
        <v>0</v>
      </c>
      <c r="BB255" s="269">
        <v>24912</v>
      </c>
      <c r="BC255" s="269">
        <v>0</v>
      </c>
      <c r="BD255" s="269">
        <v>0</v>
      </c>
      <c r="BE255" s="269">
        <v>0</v>
      </c>
      <c r="BF255" s="269">
        <v>0</v>
      </c>
      <c r="BG255" s="269">
        <v>0</v>
      </c>
      <c r="BH255" s="269">
        <v>0</v>
      </c>
      <c r="BI255" s="269">
        <v>0</v>
      </c>
      <c r="BJ255" s="269">
        <v>0</v>
      </c>
      <c r="BK255" s="269">
        <v>0</v>
      </c>
      <c r="BL255" s="269">
        <v>0</v>
      </c>
      <c r="BM255" s="269">
        <v>0</v>
      </c>
      <c r="BN255" s="269">
        <v>6707</v>
      </c>
      <c r="BO255" s="269">
        <v>0</v>
      </c>
      <c r="BP255" s="269">
        <v>1470</v>
      </c>
      <c r="BQ255" s="269">
        <v>0</v>
      </c>
      <c r="BR255" s="269">
        <v>2382</v>
      </c>
      <c r="BS255" s="269">
        <v>0</v>
      </c>
      <c r="BT255" s="269">
        <v>10794</v>
      </c>
      <c r="BU255" s="269">
        <v>0</v>
      </c>
      <c r="BV255" s="269">
        <v>0</v>
      </c>
      <c r="BW255" s="269">
        <v>0</v>
      </c>
      <c r="BX255" s="269">
        <v>0</v>
      </c>
      <c r="BY255" s="269">
        <v>0</v>
      </c>
      <c r="BZ255" s="269">
        <v>0</v>
      </c>
      <c r="CA255" s="269">
        <v>0</v>
      </c>
      <c r="CB255" s="269">
        <v>0</v>
      </c>
      <c r="CC255" s="270"/>
      <c r="CD255" s="148"/>
      <c r="CE255" s="148"/>
      <c r="CF255" s="148"/>
      <c r="CG255" s="148"/>
      <c r="CH255" s="148"/>
      <c r="CI255" s="148"/>
    </row>
    <row r="256" spans="1:87" s="149" customFormat="1">
      <c r="A256" s="201" t="s">
        <v>1806</v>
      </c>
      <c r="B256" s="264" t="s">
        <v>45</v>
      </c>
      <c r="C256" s="265" t="s">
        <v>860</v>
      </c>
      <c r="D256" s="266">
        <v>52060</v>
      </c>
      <c r="E256" s="150" t="s">
        <v>861</v>
      </c>
      <c r="F256" s="290">
        <v>5101020116.1020002</v>
      </c>
      <c r="G256" s="268" t="s">
        <v>1809</v>
      </c>
      <c r="H256" s="269">
        <v>236786</v>
      </c>
      <c r="I256" s="269">
        <v>60989</v>
      </c>
      <c r="J256" s="269">
        <v>0</v>
      </c>
      <c r="K256" s="269">
        <v>36600</v>
      </c>
      <c r="L256" s="269">
        <v>24097</v>
      </c>
      <c r="M256" s="269">
        <v>11354</v>
      </c>
      <c r="N256" s="269">
        <v>468201</v>
      </c>
      <c r="O256" s="269">
        <v>46841</v>
      </c>
      <c r="P256" s="269">
        <v>14040</v>
      </c>
      <c r="Q256" s="269">
        <v>688899</v>
      </c>
      <c r="R256" s="269">
        <v>14700</v>
      </c>
      <c r="S256" s="269">
        <v>44660</v>
      </c>
      <c r="T256" s="269">
        <v>76963</v>
      </c>
      <c r="U256" s="269">
        <v>62094</v>
      </c>
      <c r="V256" s="269">
        <v>0</v>
      </c>
      <c r="W256" s="269">
        <v>16748</v>
      </c>
      <c r="X256" s="269">
        <v>19181</v>
      </c>
      <c r="Y256" s="269">
        <v>15394</v>
      </c>
      <c r="Z256" s="269">
        <v>183555.34</v>
      </c>
      <c r="AA256" s="269">
        <v>61700</v>
      </c>
      <c r="AB256" s="269">
        <v>23840</v>
      </c>
      <c r="AC256" s="269">
        <v>4600</v>
      </c>
      <c r="AD256" s="269">
        <v>23232</v>
      </c>
      <c r="AE256" s="269">
        <v>0</v>
      </c>
      <c r="AF256" s="269">
        <v>33200</v>
      </c>
      <c r="AG256" s="269">
        <v>0</v>
      </c>
      <c r="AH256" s="269">
        <v>15600</v>
      </c>
      <c r="AI256" s="269">
        <v>353200</v>
      </c>
      <c r="AJ256" s="269">
        <v>19400</v>
      </c>
      <c r="AK256" s="269">
        <v>13840</v>
      </c>
      <c r="AL256" s="269">
        <v>15184</v>
      </c>
      <c r="AM256" s="269">
        <v>12560</v>
      </c>
      <c r="AN256" s="269">
        <v>22140</v>
      </c>
      <c r="AO256" s="269">
        <v>20220</v>
      </c>
      <c r="AP256" s="269">
        <v>18520</v>
      </c>
      <c r="AQ256" s="269">
        <v>27460</v>
      </c>
      <c r="AR256" s="269">
        <v>15540</v>
      </c>
      <c r="AS256" s="269">
        <v>16180</v>
      </c>
      <c r="AT256" s="269">
        <v>14060</v>
      </c>
      <c r="AU256" s="269">
        <v>101148</v>
      </c>
      <c r="AV256" s="269">
        <v>84</v>
      </c>
      <c r="AW256" s="269">
        <v>16430</v>
      </c>
      <c r="AX256" s="269">
        <v>15702</v>
      </c>
      <c r="AY256" s="269">
        <v>14040</v>
      </c>
      <c r="AZ256" s="269">
        <v>368</v>
      </c>
      <c r="BA256" s="269">
        <v>12120</v>
      </c>
      <c r="BB256" s="269">
        <v>202688</v>
      </c>
      <c r="BC256" s="269">
        <v>25320</v>
      </c>
      <c r="BD256" s="269">
        <v>47298</v>
      </c>
      <c r="BE256" s="269">
        <v>0</v>
      </c>
      <c r="BF256" s="269">
        <v>31060</v>
      </c>
      <c r="BG256" s="269">
        <v>0</v>
      </c>
      <c r="BH256" s="269">
        <v>51041</v>
      </c>
      <c r="BI256" s="269">
        <v>37372</v>
      </c>
      <c r="BJ256" s="269">
        <v>0</v>
      </c>
      <c r="BK256" s="269">
        <v>0</v>
      </c>
      <c r="BL256" s="269">
        <v>7880</v>
      </c>
      <c r="BM256" s="269">
        <v>0</v>
      </c>
      <c r="BN256" s="269">
        <v>94167</v>
      </c>
      <c r="BO256" s="269">
        <v>0</v>
      </c>
      <c r="BP256" s="269">
        <v>9810</v>
      </c>
      <c r="BQ256" s="269">
        <v>15545</v>
      </c>
      <c r="BR256" s="269">
        <v>23638</v>
      </c>
      <c r="BS256" s="269">
        <v>0</v>
      </c>
      <c r="BT256" s="269">
        <v>138496</v>
      </c>
      <c r="BU256" s="269">
        <v>14900</v>
      </c>
      <c r="BV256" s="269">
        <v>21072</v>
      </c>
      <c r="BW256" s="269">
        <v>29600</v>
      </c>
      <c r="BX256" s="269">
        <v>31500</v>
      </c>
      <c r="BY256" s="269">
        <v>61580</v>
      </c>
      <c r="BZ256" s="269">
        <v>20440</v>
      </c>
      <c r="CA256" s="269">
        <v>12560</v>
      </c>
      <c r="CB256" s="269">
        <v>11950</v>
      </c>
      <c r="CC256" s="270"/>
      <c r="CD256" s="148"/>
      <c r="CE256" s="148"/>
      <c r="CF256" s="148"/>
      <c r="CG256" s="148"/>
      <c r="CH256" s="148"/>
      <c r="CI256" s="148"/>
    </row>
    <row r="257" spans="1:87" s="149" customFormat="1">
      <c r="A257" s="201" t="s">
        <v>1806</v>
      </c>
      <c r="B257" s="264" t="s">
        <v>45</v>
      </c>
      <c r="C257" s="265" t="s">
        <v>860</v>
      </c>
      <c r="D257" s="266">
        <v>52060</v>
      </c>
      <c r="E257" s="150" t="s">
        <v>861</v>
      </c>
      <c r="F257" s="267" t="s">
        <v>876</v>
      </c>
      <c r="G257" s="268" t="s">
        <v>877</v>
      </c>
      <c r="H257" s="269">
        <v>1434897.5</v>
      </c>
      <c r="I257" s="269">
        <v>568005</v>
      </c>
      <c r="J257" s="269">
        <v>211000</v>
      </c>
      <c r="K257" s="269">
        <v>210312</v>
      </c>
      <c r="L257" s="269">
        <v>123400</v>
      </c>
      <c r="M257" s="269">
        <v>2400</v>
      </c>
      <c r="N257" s="269">
        <v>2118059.5</v>
      </c>
      <c r="O257" s="269">
        <v>308930</v>
      </c>
      <c r="P257" s="269">
        <v>134321</v>
      </c>
      <c r="Q257" s="269">
        <v>469070</v>
      </c>
      <c r="R257" s="269">
        <v>130150</v>
      </c>
      <c r="S257" s="269">
        <v>308195</v>
      </c>
      <c r="T257" s="269">
        <v>507530</v>
      </c>
      <c r="U257" s="269">
        <v>537950</v>
      </c>
      <c r="V257" s="269">
        <v>3305</v>
      </c>
      <c r="W257" s="269">
        <v>205000</v>
      </c>
      <c r="X257" s="269">
        <v>0</v>
      </c>
      <c r="Y257" s="269">
        <v>10437</v>
      </c>
      <c r="Z257" s="269">
        <v>1899980</v>
      </c>
      <c r="AA257" s="269">
        <v>625900</v>
      </c>
      <c r="AB257" s="269">
        <v>243750</v>
      </c>
      <c r="AC257" s="269">
        <v>325915</v>
      </c>
      <c r="AD257" s="269">
        <v>93400</v>
      </c>
      <c r="AE257" s="269">
        <v>0</v>
      </c>
      <c r="AF257" s="269">
        <v>143150</v>
      </c>
      <c r="AG257" s="269">
        <v>40768</v>
      </c>
      <c r="AH257" s="269">
        <v>61220.75</v>
      </c>
      <c r="AI257" s="269">
        <v>1260625</v>
      </c>
      <c r="AJ257" s="269">
        <v>0</v>
      </c>
      <c r="AK257" s="269">
        <v>119225.25</v>
      </c>
      <c r="AL257" s="269">
        <v>0</v>
      </c>
      <c r="AM257" s="269">
        <v>136300</v>
      </c>
      <c r="AN257" s="269">
        <v>144485</v>
      </c>
      <c r="AO257" s="269">
        <v>0</v>
      </c>
      <c r="AP257" s="269">
        <v>64262.75</v>
      </c>
      <c r="AQ257" s="269">
        <v>137603.25</v>
      </c>
      <c r="AR257" s="269">
        <v>33347.25</v>
      </c>
      <c r="AS257" s="269">
        <v>66123</v>
      </c>
      <c r="AT257" s="269">
        <v>164071.75</v>
      </c>
      <c r="AU257" s="269">
        <v>1099255</v>
      </c>
      <c r="AV257" s="269">
        <v>139876.25</v>
      </c>
      <c r="AW257" s="269">
        <v>175463.25</v>
      </c>
      <c r="AX257" s="269">
        <v>103615</v>
      </c>
      <c r="AY257" s="269">
        <v>188898.25</v>
      </c>
      <c r="AZ257" s="269">
        <v>4750</v>
      </c>
      <c r="BA257" s="269">
        <v>30441</v>
      </c>
      <c r="BB257" s="269">
        <v>1478365.5</v>
      </c>
      <c r="BC257" s="269">
        <v>53780</v>
      </c>
      <c r="BD257" s="269">
        <v>117197</v>
      </c>
      <c r="BE257" s="269">
        <v>196294.5</v>
      </c>
      <c r="BF257" s="269">
        <v>386295</v>
      </c>
      <c r="BG257" s="269">
        <v>0</v>
      </c>
      <c r="BH257" s="269">
        <v>290780</v>
      </c>
      <c r="BI257" s="269">
        <v>0</v>
      </c>
      <c r="BJ257" s="269">
        <v>207340</v>
      </c>
      <c r="BK257" s="269">
        <v>63839</v>
      </c>
      <c r="BL257" s="269">
        <v>29330</v>
      </c>
      <c r="BM257" s="269">
        <v>1069543.25</v>
      </c>
      <c r="BN257" s="269">
        <v>497630</v>
      </c>
      <c r="BO257" s="269">
        <v>155358</v>
      </c>
      <c r="BP257" s="269">
        <v>137225.75</v>
      </c>
      <c r="BQ257" s="269">
        <v>0</v>
      </c>
      <c r="BR257" s="269">
        <v>279000</v>
      </c>
      <c r="BS257" s="269">
        <v>170595</v>
      </c>
      <c r="BT257" s="269">
        <v>745436.5</v>
      </c>
      <c r="BU257" s="269">
        <v>109260</v>
      </c>
      <c r="BV257" s="269">
        <v>111236</v>
      </c>
      <c r="BW257" s="269">
        <v>267880</v>
      </c>
      <c r="BX257" s="269">
        <v>123691</v>
      </c>
      <c r="BY257" s="269">
        <v>152770</v>
      </c>
      <c r="BZ257" s="269">
        <v>115040</v>
      </c>
      <c r="CA257" s="269">
        <v>50680</v>
      </c>
      <c r="CB257" s="269">
        <v>0</v>
      </c>
      <c r="CC257" s="270">
        <f t="shared" si="47"/>
        <v>21393954.25</v>
      </c>
      <c r="CD257" s="148"/>
      <c r="CE257" s="148"/>
      <c r="CF257" s="148"/>
      <c r="CG257" s="148"/>
      <c r="CH257" s="148"/>
      <c r="CI257" s="148"/>
    </row>
    <row r="258" spans="1:87" s="149" customFormat="1">
      <c r="A258" s="201" t="s">
        <v>1806</v>
      </c>
      <c r="B258" s="264" t="s">
        <v>45</v>
      </c>
      <c r="C258" s="265" t="s">
        <v>860</v>
      </c>
      <c r="D258" s="266"/>
      <c r="E258" s="150"/>
      <c r="F258" s="267" t="s">
        <v>878</v>
      </c>
      <c r="G258" s="268" t="s">
        <v>879</v>
      </c>
      <c r="H258" s="269">
        <v>1863114.75</v>
      </c>
      <c r="I258" s="269">
        <v>375404</v>
      </c>
      <c r="J258" s="269">
        <v>98815</v>
      </c>
      <c r="K258" s="269">
        <v>151953</v>
      </c>
      <c r="L258" s="269">
        <v>139337</v>
      </c>
      <c r="M258" s="269">
        <v>0</v>
      </c>
      <c r="N258" s="269">
        <v>4575878.25</v>
      </c>
      <c r="O258" s="269">
        <v>333287</v>
      </c>
      <c r="P258" s="269">
        <v>145692</v>
      </c>
      <c r="Q258" s="269">
        <v>386389</v>
      </c>
      <c r="R258" s="269">
        <v>90243</v>
      </c>
      <c r="S258" s="269">
        <v>273709</v>
      </c>
      <c r="T258" s="269">
        <v>396642</v>
      </c>
      <c r="U258" s="269">
        <v>324293.25</v>
      </c>
      <c r="V258" s="269">
        <v>16901</v>
      </c>
      <c r="W258" s="269">
        <v>109401</v>
      </c>
      <c r="X258" s="269">
        <v>141475</v>
      </c>
      <c r="Y258" s="269">
        <v>46247</v>
      </c>
      <c r="Z258" s="269">
        <v>605238</v>
      </c>
      <c r="AA258" s="269">
        <v>293810</v>
      </c>
      <c r="AB258" s="269">
        <v>138856.5</v>
      </c>
      <c r="AC258" s="269">
        <v>117353.46</v>
      </c>
      <c r="AD258" s="269">
        <v>23250</v>
      </c>
      <c r="AE258" s="269">
        <v>0</v>
      </c>
      <c r="AF258" s="269">
        <v>72879.75</v>
      </c>
      <c r="AG258" s="269">
        <v>2100</v>
      </c>
      <c r="AH258" s="269">
        <v>1750</v>
      </c>
      <c r="AI258" s="269">
        <v>1091592.5</v>
      </c>
      <c r="AJ258" s="269">
        <v>17330</v>
      </c>
      <c r="AK258" s="269">
        <v>33262</v>
      </c>
      <c r="AL258" s="269">
        <v>0</v>
      </c>
      <c r="AM258" s="269">
        <v>24832</v>
      </c>
      <c r="AN258" s="269">
        <v>21078</v>
      </c>
      <c r="AO258" s="269">
        <v>0</v>
      </c>
      <c r="AP258" s="269">
        <v>43861.25</v>
      </c>
      <c r="AQ258" s="269">
        <v>64857</v>
      </c>
      <c r="AR258" s="269">
        <v>48032</v>
      </c>
      <c r="AS258" s="269">
        <v>9868</v>
      </c>
      <c r="AT258" s="269">
        <v>36133.75</v>
      </c>
      <c r="AU258" s="269">
        <v>209851.5</v>
      </c>
      <c r="AV258" s="269">
        <v>122680</v>
      </c>
      <c r="AW258" s="269">
        <v>27529</v>
      </c>
      <c r="AX258" s="269">
        <v>47849</v>
      </c>
      <c r="AY258" s="269">
        <v>63491.75</v>
      </c>
      <c r="AZ258" s="269">
        <v>17139</v>
      </c>
      <c r="BA258" s="269">
        <v>87240</v>
      </c>
      <c r="BB258" s="269">
        <v>987511.4</v>
      </c>
      <c r="BC258" s="269">
        <v>21628</v>
      </c>
      <c r="BD258" s="269">
        <v>50368</v>
      </c>
      <c r="BE258" s="269">
        <v>62257</v>
      </c>
      <c r="BF258" s="269">
        <v>118244</v>
      </c>
      <c r="BG258" s="269">
        <v>23390</v>
      </c>
      <c r="BH258" s="269">
        <v>162309.5</v>
      </c>
      <c r="BI258" s="269">
        <v>88278</v>
      </c>
      <c r="BJ258" s="269">
        <v>120563</v>
      </c>
      <c r="BK258" s="269">
        <v>72436</v>
      </c>
      <c r="BL258" s="269">
        <v>16584</v>
      </c>
      <c r="BM258" s="269">
        <v>777133</v>
      </c>
      <c r="BN258" s="269">
        <v>408032.25</v>
      </c>
      <c r="BO258" s="269">
        <v>23429</v>
      </c>
      <c r="BP258" s="269">
        <v>79186</v>
      </c>
      <c r="BQ258" s="269">
        <v>31372</v>
      </c>
      <c r="BR258" s="269">
        <v>147888</v>
      </c>
      <c r="BS258" s="269">
        <v>56224</v>
      </c>
      <c r="BT258" s="269">
        <v>570727.5</v>
      </c>
      <c r="BU258" s="269">
        <v>108626.5</v>
      </c>
      <c r="BV258" s="269">
        <v>21553</v>
      </c>
      <c r="BW258" s="269">
        <v>37824.129999999997</v>
      </c>
      <c r="BX258" s="269">
        <v>35198</v>
      </c>
      <c r="BY258" s="269">
        <v>58165.16</v>
      </c>
      <c r="BZ258" s="269">
        <v>12460</v>
      </c>
      <c r="CA258" s="269">
        <v>16412</v>
      </c>
      <c r="CB258" s="269">
        <v>11750</v>
      </c>
      <c r="CC258" s="270">
        <f t="shared" si="47"/>
        <v>16810195.150000002</v>
      </c>
      <c r="CD258" s="148"/>
      <c r="CE258" s="148"/>
      <c r="CF258" s="148"/>
      <c r="CG258" s="148"/>
      <c r="CH258" s="148"/>
      <c r="CI258" s="148"/>
    </row>
    <row r="259" spans="1:87" s="149" customFormat="1">
      <c r="A259" s="201" t="s">
        <v>1806</v>
      </c>
      <c r="B259" s="264" t="s">
        <v>45</v>
      </c>
      <c r="C259" s="265" t="s">
        <v>860</v>
      </c>
      <c r="D259" s="266">
        <v>52060</v>
      </c>
      <c r="E259" s="150" t="s">
        <v>861</v>
      </c>
      <c r="F259" s="267" t="s">
        <v>880</v>
      </c>
      <c r="G259" s="268" t="s">
        <v>881</v>
      </c>
      <c r="H259" s="269">
        <v>0</v>
      </c>
      <c r="I259" s="269">
        <v>0</v>
      </c>
      <c r="J259" s="269">
        <v>0</v>
      </c>
      <c r="K259" s="269">
        <v>0</v>
      </c>
      <c r="L259" s="269">
        <v>0</v>
      </c>
      <c r="M259" s="269">
        <v>0</v>
      </c>
      <c r="N259" s="269">
        <v>0</v>
      </c>
      <c r="O259" s="269">
        <v>0</v>
      </c>
      <c r="P259" s="269">
        <v>0</v>
      </c>
      <c r="Q259" s="269">
        <v>4872</v>
      </c>
      <c r="R259" s="269">
        <v>0</v>
      </c>
      <c r="S259" s="269">
        <v>0</v>
      </c>
      <c r="T259" s="269">
        <v>0</v>
      </c>
      <c r="U259" s="269">
        <v>0</v>
      </c>
      <c r="V259" s="269">
        <v>0</v>
      </c>
      <c r="W259" s="269">
        <v>0</v>
      </c>
      <c r="X259" s="269">
        <v>0</v>
      </c>
      <c r="Y259" s="269">
        <v>0</v>
      </c>
      <c r="Z259" s="269">
        <v>0</v>
      </c>
      <c r="AA259" s="269">
        <v>9220</v>
      </c>
      <c r="AB259" s="269">
        <v>0</v>
      </c>
      <c r="AC259" s="269">
        <v>10648</v>
      </c>
      <c r="AD259" s="269">
        <v>0</v>
      </c>
      <c r="AE259" s="269">
        <v>0</v>
      </c>
      <c r="AF259" s="269">
        <v>21000</v>
      </c>
      <c r="AG259" s="269">
        <v>0</v>
      </c>
      <c r="AH259" s="269">
        <v>0</v>
      </c>
      <c r="AI259" s="269">
        <v>0</v>
      </c>
      <c r="AJ259" s="269">
        <v>0</v>
      </c>
      <c r="AK259" s="269">
        <v>0</v>
      </c>
      <c r="AL259" s="269">
        <v>0</v>
      </c>
      <c r="AM259" s="269">
        <v>0</v>
      </c>
      <c r="AN259" s="269">
        <v>0</v>
      </c>
      <c r="AO259" s="269">
        <v>0</v>
      </c>
      <c r="AP259" s="269">
        <v>0</v>
      </c>
      <c r="AQ259" s="269">
        <v>0</v>
      </c>
      <c r="AR259" s="269">
        <v>0</v>
      </c>
      <c r="AS259" s="269">
        <v>0</v>
      </c>
      <c r="AT259" s="269">
        <v>0</v>
      </c>
      <c r="AU259" s="269">
        <v>0</v>
      </c>
      <c r="AV259" s="269">
        <v>0</v>
      </c>
      <c r="AW259" s="269">
        <v>0</v>
      </c>
      <c r="AX259" s="269">
        <v>0</v>
      </c>
      <c r="AY259" s="269">
        <v>10000</v>
      </c>
      <c r="AZ259" s="269">
        <v>0</v>
      </c>
      <c r="BA259" s="269">
        <v>0</v>
      </c>
      <c r="BB259" s="269">
        <v>0</v>
      </c>
      <c r="BC259" s="269">
        <v>0</v>
      </c>
      <c r="BD259" s="269">
        <v>0</v>
      </c>
      <c r="BE259" s="269">
        <v>0</v>
      </c>
      <c r="BF259" s="269">
        <v>0</v>
      </c>
      <c r="BG259" s="269">
        <v>0</v>
      </c>
      <c r="BH259" s="269">
        <v>0</v>
      </c>
      <c r="BI259" s="269">
        <v>0</v>
      </c>
      <c r="BJ259" s="269">
        <v>0</v>
      </c>
      <c r="BK259" s="269">
        <v>0</v>
      </c>
      <c r="BL259" s="269">
        <v>0</v>
      </c>
      <c r="BM259" s="269">
        <v>10439.69</v>
      </c>
      <c r="BN259" s="269">
        <v>0</v>
      </c>
      <c r="BO259" s="269">
        <v>0</v>
      </c>
      <c r="BP259" s="269">
        <v>0</v>
      </c>
      <c r="BQ259" s="269">
        <v>0</v>
      </c>
      <c r="BR259" s="269">
        <v>0</v>
      </c>
      <c r="BS259" s="269">
        <v>0</v>
      </c>
      <c r="BT259" s="269">
        <v>0</v>
      </c>
      <c r="BU259" s="269">
        <v>0</v>
      </c>
      <c r="BV259" s="269">
        <v>0</v>
      </c>
      <c r="BW259" s="269">
        <v>0</v>
      </c>
      <c r="BX259" s="269">
        <v>0</v>
      </c>
      <c r="BY259" s="269">
        <v>0</v>
      </c>
      <c r="BZ259" s="269">
        <v>0</v>
      </c>
      <c r="CA259" s="269">
        <v>0</v>
      </c>
      <c r="CB259" s="269">
        <v>0</v>
      </c>
      <c r="CC259" s="270">
        <f t="shared" si="47"/>
        <v>66179.69</v>
      </c>
      <c r="CD259" s="148"/>
      <c r="CE259" s="148"/>
      <c r="CF259" s="148"/>
      <c r="CG259" s="148"/>
      <c r="CH259" s="148"/>
      <c r="CI259" s="148"/>
    </row>
    <row r="260" spans="1:87" s="149" customFormat="1">
      <c r="A260" s="201" t="s">
        <v>1806</v>
      </c>
      <c r="B260" s="264" t="s">
        <v>45</v>
      </c>
      <c r="C260" s="265" t="s">
        <v>860</v>
      </c>
      <c r="D260" s="266">
        <v>52060</v>
      </c>
      <c r="E260" s="150" t="s">
        <v>861</v>
      </c>
      <c r="F260" s="267" t="s">
        <v>882</v>
      </c>
      <c r="G260" s="268" t="s">
        <v>883</v>
      </c>
      <c r="H260" s="269">
        <v>0</v>
      </c>
      <c r="I260" s="269">
        <v>0</v>
      </c>
      <c r="J260" s="269">
        <v>0</v>
      </c>
      <c r="K260" s="269">
        <v>0</v>
      </c>
      <c r="L260" s="269">
        <v>0</v>
      </c>
      <c r="M260" s="269">
        <v>0</v>
      </c>
      <c r="N260" s="269">
        <v>0</v>
      </c>
      <c r="O260" s="269">
        <v>0</v>
      </c>
      <c r="P260" s="269">
        <v>0</v>
      </c>
      <c r="Q260" s="269">
        <v>0</v>
      </c>
      <c r="R260" s="269">
        <v>0</v>
      </c>
      <c r="S260" s="269">
        <v>0</v>
      </c>
      <c r="T260" s="269">
        <v>0</v>
      </c>
      <c r="U260" s="269">
        <v>0</v>
      </c>
      <c r="V260" s="269">
        <v>0</v>
      </c>
      <c r="W260" s="269">
        <v>2900</v>
      </c>
      <c r="X260" s="269">
        <v>0</v>
      </c>
      <c r="Y260" s="269">
        <v>0</v>
      </c>
      <c r="Z260" s="269">
        <v>145683</v>
      </c>
      <c r="AA260" s="269">
        <v>0</v>
      </c>
      <c r="AB260" s="269">
        <v>0</v>
      </c>
      <c r="AC260" s="269">
        <v>0</v>
      </c>
      <c r="AD260" s="269">
        <v>0</v>
      </c>
      <c r="AE260" s="269">
        <v>0</v>
      </c>
      <c r="AF260" s="269">
        <v>0</v>
      </c>
      <c r="AG260" s="269">
        <v>0</v>
      </c>
      <c r="AH260" s="269">
        <v>0</v>
      </c>
      <c r="AI260" s="269">
        <v>0</v>
      </c>
      <c r="AJ260" s="269">
        <v>0</v>
      </c>
      <c r="AK260" s="269">
        <v>0</v>
      </c>
      <c r="AL260" s="269">
        <v>0</v>
      </c>
      <c r="AM260" s="269">
        <v>0</v>
      </c>
      <c r="AN260" s="269">
        <v>0</v>
      </c>
      <c r="AO260" s="269">
        <v>0</v>
      </c>
      <c r="AP260" s="269">
        <v>0</v>
      </c>
      <c r="AQ260" s="269">
        <v>0</v>
      </c>
      <c r="AR260" s="269">
        <v>0</v>
      </c>
      <c r="AS260" s="269">
        <v>0</v>
      </c>
      <c r="AT260" s="269">
        <v>0</v>
      </c>
      <c r="AU260" s="269">
        <v>0</v>
      </c>
      <c r="AV260" s="269">
        <v>0</v>
      </c>
      <c r="AW260" s="269">
        <v>0</v>
      </c>
      <c r="AX260" s="269">
        <v>0</v>
      </c>
      <c r="AY260" s="269">
        <v>0</v>
      </c>
      <c r="AZ260" s="269">
        <v>0</v>
      </c>
      <c r="BA260" s="269">
        <v>0</v>
      </c>
      <c r="BB260" s="269">
        <v>0</v>
      </c>
      <c r="BC260" s="269">
        <v>0</v>
      </c>
      <c r="BD260" s="269">
        <v>0</v>
      </c>
      <c r="BE260" s="269">
        <v>0</v>
      </c>
      <c r="BF260" s="269">
        <v>0</v>
      </c>
      <c r="BG260" s="269">
        <v>0</v>
      </c>
      <c r="BH260" s="269">
        <v>0</v>
      </c>
      <c r="BI260" s="269">
        <v>0</v>
      </c>
      <c r="BJ260" s="269">
        <v>0</v>
      </c>
      <c r="BK260" s="269">
        <v>0</v>
      </c>
      <c r="BL260" s="269">
        <v>0</v>
      </c>
      <c r="BM260" s="269">
        <v>0</v>
      </c>
      <c r="BN260" s="269">
        <v>0</v>
      </c>
      <c r="BO260" s="269">
        <v>5170.5</v>
      </c>
      <c r="BP260" s="269">
        <v>0</v>
      </c>
      <c r="BQ260" s="269">
        <v>0</v>
      </c>
      <c r="BR260" s="269">
        <v>0</v>
      </c>
      <c r="BS260" s="269">
        <v>0</v>
      </c>
      <c r="BT260" s="269">
        <v>0</v>
      </c>
      <c r="BU260" s="269">
        <v>0</v>
      </c>
      <c r="BV260" s="269">
        <v>0</v>
      </c>
      <c r="BW260" s="269">
        <v>0</v>
      </c>
      <c r="BX260" s="269">
        <v>0</v>
      </c>
      <c r="BY260" s="269">
        <v>0</v>
      </c>
      <c r="BZ260" s="269">
        <v>0</v>
      </c>
      <c r="CA260" s="269">
        <v>0</v>
      </c>
      <c r="CB260" s="269">
        <v>0</v>
      </c>
      <c r="CC260" s="270">
        <f t="shared" si="47"/>
        <v>153753.5</v>
      </c>
      <c r="CD260" s="148"/>
      <c r="CE260" s="148"/>
      <c r="CF260" s="148"/>
      <c r="CG260" s="148"/>
      <c r="CH260" s="148"/>
      <c r="CI260" s="148"/>
    </row>
    <row r="261" spans="1:87" s="149" customFormat="1">
      <c r="A261" s="201" t="s">
        <v>1806</v>
      </c>
      <c r="B261" s="264" t="s">
        <v>45</v>
      </c>
      <c r="C261" s="265" t="s">
        <v>860</v>
      </c>
      <c r="D261" s="266">
        <v>52060</v>
      </c>
      <c r="E261" s="150" t="s">
        <v>861</v>
      </c>
      <c r="F261" s="267" t="s">
        <v>884</v>
      </c>
      <c r="G261" s="268" t="s">
        <v>885</v>
      </c>
      <c r="H261" s="269">
        <v>31455</v>
      </c>
      <c r="I261" s="269">
        <v>0</v>
      </c>
      <c r="J261" s="269">
        <v>0</v>
      </c>
      <c r="K261" s="269">
        <v>0</v>
      </c>
      <c r="L261" s="269">
        <v>0</v>
      </c>
      <c r="M261" s="269">
        <v>0</v>
      </c>
      <c r="N261" s="269">
        <v>88464.89</v>
      </c>
      <c r="O261" s="269">
        <v>0</v>
      </c>
      <c r="P261" s="269">
        <v>0</v>
      </c>
      <c r="Q261" s="269">
        <v>0</v>
      </c>
      <c r="R261" s="269">
        <v>0</v>
      </c>
      <c r="S261" s="269">
        <v>0</v>
      </c>
      <c r="T261" s="269">
        <v>20000</v>
      </c>
      <c r="U261" s="269">
        <v>29000</v>
      </c>
      <c r="V261" s="269">
        <v>0</v>
      </c>
      <c r="W261" s="269">
        <v>0</v>
      </c>
      <c r="X261" s="269">
        <v>0</v>
      </c>
      <c r="Y261" s="269">
        <v>0</v>
      </c>
      <c r="Z261" s="269">
        <v>60161.4</v>
      </c>
      <c r="AA261" s="269">
        <v>0</v>
      </c>
      <c r="AB261" s="269">
        <v>0</v>
      </c>
      <c r="AC261" s="269">
        <v>0</v>
      </c>
      <c r="AD261" s="269">
        <v>0</v>
      </c>
      <c r="AE261" s="269">
        <v>0</v>
      </c>
      <c r="AF261" s="269">
        <v>0</v>
      </c>
      <c r="AG261" s="269">
        <v>0</v>
      </c>
      <c r="AH261" s="269">
        <v>0</v>
      </c>
      <c r="AI261" s="269">
        <v>12785</v>
      </c>
      <c r="AJ261" s="269">
        <v>0</v>
      </c>
      <c r="AK261" s="269">
        <v>0</v>
      </c>
      <c r="AL261" s="269">
        <v>0</v>
      </c>
      <c r="AM261" s="269">
        <v>0</v>
      </c>
      <c r="AN261" s="269">
        <v>0</v>
      </c>
      <c r="AO261" s="269">
        <v>0</v>
      </c>
      <c r="AP261" s="269">
        <v>0</v>
      </c>
      <c r="AQ261" s="269">
        <v>0</v>
      </c>
      <c r="AR261" s="269">
        <v>0</v>
      </c>
      <c r="AS261" s="269">
        <v>0</v>
      </c>
      <c r="AT261" s="269">
        <v>0</v>
      </c>
      <c r="AU261" s="269">
        <v>24000</v>
      </c>
      <c r="AV261" s="269">
        <v>0</v>
      </c>
      <c r="AW261" s="269">
        <v>0</v>
      </c>
      <c r="AX261" s="269">
        <v>0</v>
      </c>
      <c r="AY261" s="269">
        <v>0</v>
      </c>
      <c r="AZ261" s="269">
        <v>0</v>
      </c>
      <c r="BA261" s="269">
        <v>0</v>
      </c>
      <c r="BB261" s="269">
        <v>0</v>
      </c>
      <c r="BC261" s="269">
        <v>0</v>
      </c>
      <c r="BD261" s="269">
        <v>0</v>
      </c>
      <c r="BE261" s="269">
        <v>0</v>
      </c>
      <c r="BF261" s="269">
        <v>0</v>
      </c>
      <c r="BG261" s="269">
        <v>0</v>
      </c>
      <c r="BH261" s="269">
        <v>0</v>
      </c>
      <c r="BI261" s="269">
        <v>0</v>
      </c>
      <c r="BJ261" s="269">
        <v>0</v>
      </c>
      <c r="BK261" s="269">
        <v>0</v>
      </c>
      <c r="BL261" s="269">
        <v>0</v>
      </c>
      <c r="BM261" s="269">
        <v>0</v>
      </c>
      <c r="BN261" s="269">
        <v>0</v>
      </c>
      <c r="BO261" s="269">
        <v>0</v>
      </c>
      <c r="BP261" s="269">
        <v>0</v>
      </c>
      <c r="BQ261" s="269">
        <v>0</v>
      </c>
      <c r="BR261" s="269">
        <v>0</v>
      </c>
      <c r="BS261" s="269">
        <v>0</v>
      </c>
      <c r="BT261" s="269">
        <v>0</v>
      </c>
      <c r="BU261" s="269">
        <v>0</v>
      </c>
      <c r="BV261" s="269">
        <v>0</v>
      </c>
      <c r="BW261" s="269">
        <v>0</v>
      </c>
      <c r="BX261" s="269">
        <v>0</v>
      </c>
      <c r="BY261" s="269">
        <v>0</v>
      </c>
      <c r="BZ261" s="269">
        <v>0</v>
      </c>
      <c r="CA261" s="269">
        <v>0</v>
      </c>
      <c r="CB261" s="269">
        <v>0</v>
      </c>
      <c r="CC261" s="270">
        <f t="shared" si="47"/>
        <v>265866.29000000004</v>
      </c>
      <c r="CD261" s="148"/>
      <c r="CE261" s="148"/>
      <c r="CF261" s="148"/>
      <c r="CG261" s="148"/>
      <c r="CH261" s="148"/>
      <c r="CI261" s="148"/>
    </row>
    <row r="262" spans="1:87" s="149" customFormat="1">
      <c r="A262" s="201" t="s">
        <v>1806</v>
      </c>
      <c r="B262" s="264" t="s">
        <v>45</v>
      </c>
      <c r="C262" s="265" t="s">
        <v>860</v>
      </c>
      <c r="D262" s="266">
        <v>52060</v>
      </c>
      <c r="E262" s="150" t="s">
        <v>861</v>
      </c>
      <c r="F262" s="267" t="s">
        <v>886</v>
      </c>
      <c r="G262" s="268" t="s">
        <v>887</v>
      </c>
      <c r="H262" s="269">
        <v>0</v>
      </c>
      <c r="I262" s="269">
        <v>0</v>
      </c>
      <c r="J262" s="269">
        <v>0</v>
      </c>
      <c r="K262" s="269">
        <v>0</v>
      </c>
      <c r="L262" s="269">
        <v>0</v>
      </c>
      <c r="M262" s="269">
        <v>0</v>
      </c>
      <c r="N262" s="269">
        <v>0</v>
      </c>
      <c r="O262" s="269">
        <v>0</v>
      </c>
      <c r="P262" s="269">
        <v>0</v>
      </c>
      <c r="Q262" s="269">
        <v>0</v>
      </c>
      <c r="R262" s="269">
        <v>0</v>
      </c>
      <c r="S262" s="269">
        <v>0</v>
      </c>
      <c r="T262" s="269">
        <v>0</v>
      </c>
      <c r="U262" s="269">
        <v>0</v>
      </c>
      <c r="V262" s="269">
        <v>0</v>
      </c>
      <c r="W262" s="269">
        <v>0</v>
      </c>
      <c r="X262" s="269">
        <v>0</v>
      </c>
      <c r="Y262" s="269">
        <v>0</v>
      </c>
      <c r="Z262" s="269">
        <v>0</v>
      </c>
      <c r="AA262" s="269">
        <v>0</v>
      </c>
      <c r="AB262" s="269">
        <v>0</v>
      </c>
      <c r="AC262" s="269">
        <v>0</v>
      </c>
      <c r="AD262" s="269">
        <v>0</v>
      </c>
      <c r="AE262" s="269">
        <v>0</v>
      </c>
      <c r="AF262" s="269">
        <v>0</v>
      </c>
      <c r="AG262" s="269">
        <v>0</v>
      </c>
      <c r="AH262" s="269">
        <v>0</v>
      </c>
      <c r="AI262" s="269">
        <v>0</v>
      </c>
      <c r="AJ262" s="269">
        <v>0</v>
      </c>
      <c r="AK262" s="269">
        <v>0</v>
      </c>
      <c r="AL262" s="269">
        <v>0</v>
      </c>
      <c r="AM262" s="269">
        <v>0</v>
      </c>
      <c r="AN262" s="269">
        <v>0</v>
      </c>
      <c r="AO262" s="269">
        <v>0</v>
      </c>
      <c r="AP262" s="269">
        <v>0</v>
      </c>
      <c r="AQ262" s="269">
        <v>0</v>
      </c>
      <c r="AR262" s="269">
        <v>0</v>
      </c>
      <c r="AS262" s="269">
        <v>0</v>
      </c>
      <c r="AT262" s="269">
        <v>0</v>
      </c>
      <c r="AU262" s="269">
        <v>0</v>
      </c>
      <c r="AV262" s="269">
        <v>0</v>
      </c>
      <c r="AW262" s="269">
        <v>0</v>
      </c>
      <c r="AX262" s="269">
        <v>0</v>
      </c>
      <c r="AY262" s="269">
        <v>0</v>
      </c>
      <c r="AZ262" s="269">
        <v>0</v>
      </c>
      <c r="BA262" s="269">
        <v>0</v>
      </c>
      <c r="BB262" s="269">
        <v>0</v>
      </c>
      <c r="BC262" s="269">
        <v>0</v>
      </c>
      <c r="BD262" s="269">
        <v>0</v>
      </c>
      <c r="BE262" s="269">
        <v>0</v>
      </c>
      <c r="BF262" s="269">
        <v>0</v>
      </c>
      <c r="BG262" s="269">
        <v>0</v>
      </c>
      <c r="BH262" s="269">
        <v>0</v>
      </c>
      <c r="BI262" s="269">
        <v>0</v>
      </c>
      <c r="BJ262" s="269">
        <v>0</v>
      </c>
      <c r="BK262" s="269">
        <v>0</v>
      </c>
      <c r="BL262" s="269">
        <v>0</v>
      </c>
      <c r="BM262" s="269">
        <v>0</v>
      </c>
      <c r="BN262" s="269">
        <v>0</v>
      </c>
      <c r="BO262" s="269">
        <v>0</v>
      </c>
      <c r="BP262" s="269">
        <v>0</v>
      </c>
      <c r="BQ262" s="269">
        <v>0</v>
      </c>
      <c r="BR262" s="269">
        <v>0</v>
      </c>
      <c r="BS262" s="269">
        <v>0</v>
      </c>
      <c r="BT262" s="269">
        <v>0</v>
      </c>
      <c r="BU262" s="269">
        <v>0</v>
      </c>
      <c r="BV262" s="269">
        <v>0</v>
      </c>
      <c r="BW262" s="269">
        <v>0</v>
      </c>
      <c r="BX262" s="269">
        <v>0</v>
      </c>
      <c r="BY262" s="269">
        <v>0</v>
      </c>
      <c r="BZ262" s="269">
        <v>0</v>
      </c>
      <c r="CA262" s="269">
        <v>0</v>
      </c>
      <c r="CB262" s="269">
        <v>0</v>
      </c>
      <c r="CC262" s="270">
        <f t="shared" si="47"/>
        <v>0</v>
      </c>
      <c r="CD262" s="148"/>
      <c r="CE262" s="148"/>
      <c r="CF262" s="148"/>
      <c r="CG262" s="148"/>
      <c r="CH262" s="148"/>
      <c r="CI262" s="148"/>
    </row>
    <row r="263" spans="1:87" s="149" customFormat="1">
      <c r="A263" s="201" t="s">
        <v>1804</v>
      </c>
      <c r="B263" s="264" t="s">
        <v>45</v>
      </c>
      <c r="C263" s="265" t="s">
        <v>860</v>
      </c>
      <c r="D263" s="266">
        <v>52060</v>
      </c>
      <c r="E263" s="150" t="s">
        <v>861</v>
      </c>
      <c r="F263" s="267" t="s">
        <v>888</v>
      </c>
      <c r="G263" s="268" t="s">
        <v>889</v>
      </c>
      <c r="H263" s="269">
        <v>0</v>
      </c>
      <c r="I263" s="269">
        <v>0</v>
      </c>
      <c r="J263" s="269">
        <v>0</v>
      </c>
      <c r="K263" s="269">
        <v>0</v>
      </c>
      <c r="L263" s="269">
        <v>0</v>
      </c>
      <c r="M263" s="269">
        <v>0</v>
      </c>
      <c r="N263" s="269">
        <v>0</v>
      </c>
      <c r="O263" s="269">
        <v>0</v>
      </c>
      <c r="P263" s="269">
        <v>0</v>
      </c>
      <c r="Q263" s="269">
        <v>0</v>
      </c>
      <c r="R263" s="269">
        <v>0</v>
      </c>
      <c r="S263" s="269">
        <v>0</v>
      </c>
      <c r="T263" s="269">
        <v>0</v>
      </c>
      <c r="U263" s="269">
        <v>0</v>
      </c>
      <c r="V263" s="269">
        <v>0</v>
      </c>
      <c r="W263" s="269">
        <v>0</v>
      </c>
      <c r="X263" s="269">
        <v>0</v>
      </c>
      <c r="Y263" s="269">
        <v>0</v>
      </c>
      <c r="Z263" s="269">
        <v>0</v>
      </c>
      <c r="AA263" s="269">
        <v>0</v>
      </c>
      <c r="AB263" s="269">
        <v>0</v>
      </c>
      <c r="AC263" s="269">
        <v>0</v>
      </c>
      <c r="AD263" s="269">
        <v>0</v>
      </c>
      <c r="AE263" s="269">
        <v>0</v>
      </c>
      <c r="AF263" s="269">
        <v>0</v>
      </c>
      <c r="AG263" s="269">
        <v>0</v>
      </c>
      <c r="AH263" s="269">
        <v>0</v>
      </c>
      <c r="AI263" s="269">
        <v>0</v>
      </c>
      <c r="AJ263" s="269">
        <v>0</v>
      </c>
      <c r="AK263" s="269">
        <v>0</v>
      </c>
      <c r="AL263" s="269">
        <v>0</v>
      </c>
      <c r="AM263" s="269">
        <v>0</v>
      </c>
      <c r="AN263" s="269">
        <v>0</v>
      </c>
      <c r="AO263" s="269">
        <v>0</v>
      </c>
      <c r="AP263" s="269">
        <v>0</v>
      </c>
      <c r="AQ263" s="269">
        <v>0</v>
      </c>
      <c r="AR263" s="269">
        <v>0</v>
      </c>
      <c r="AS263" s="269">
        <v>0</v>
      </c>
      <c r="AT263" s="269">
        <v>0</v>
      </c>
      <c r="AU263" s="269">
        <v>0</v>
      </c>
      <c r="AV263" s="269">
        <v>0</v>
      </c>
      <c r="AW263" s="269">
        <v>0</v>
      </c>
      <c r="AX263" s="269">
        <v>0</v>
      </c>
      <c r="AY263" s="269">
        <v>0</v>
      </c>
      <c r="AZ263" s="269">
        <v>0</v>
      </c>
      <c r="BA263" s="269">
        <v>0</v>
      </c>
      <c r="BB263" s="269">
        <v>0</v>
      </c>
      <c r="BC263" s="269">
        <v>0</v>
      </c>
      <c r="BD263" s="269">
        <v>0</v>
      </c>
      <c r="BE263" s="269">
        <v>0</v>
      </c>
      <c r="BF263" s="269">
        <v>0</v>
      </c>
      <c r="BG263" s="269">
        <v>0</v>
      </c>
      <c r="BH263" s="269">
        <v>0</v>
      </c>
      <c r="BI263" s="269">
        <v>0</v>
      </c>
      <c r="BJ263" s="269">
        <v>0</v>
      </c>
      <c r="BK263" s="269">
        <v>0</v>
      </c>
      <c r="BL263" s="269">
        <v>0</v>
      </c>
      <c r="BM263" s="269">
        <v>0</v>
      </c>
      <c r="BN263" s="269">
        <v>0</v>
      </c>
      <c r="BO263" s="269">
        <v>0</v>
      </c>
      <c r="BP263" s="269">
        <v>0</v>
      </c>
      <c r="BQ263" s="269">
        <v>0</v>
      </c>
      <c r="BR263" s="269">
        <v>0</v>
      </c>
      <c r="BS263" s="269">
        <v>0</v>
      </c>
      <c r="BT263" s="269">
        <v>0</v>
      </c>
      <c r="BU263" s="269">
        <v>0</v>
      </c>
      <c r="BV263" s="269">
        <v>0</v>
      </c>
      <c r="BW263" s="269">
        <v>0</v>
      </c>
      <c r="BX263" s="269">
        <v>0</v>
      </c>
      <c r="BY263" s="269">
        <v>0</v>
      </c>
      <c r="BZ263" s="269">
        <v>0</v>
      </c>
      <c r="CA263" s="269">
        <v>0</v>
      </c>
      <c r="CB263" s="269">
        <v>0</v>
      </c>
      <c r="CC263" s="270">
        <f t="shared" si="47"/>
        <v>0</v>
      </c>
      <c r="CD263" s="148"/>
      <c r="CE263" s="148"/>
      <c r="CF263" s="148"/>
      <c r="CG263" s="148"/>
      <c r="CH263" s="148"/>
      <c r="CI263" s="148"/>
    </row>
    <row r="264" spans="1:87" s="149" customFormat="1">
      <c r="A264" s="201" t="s">
        <v>1804</v>
      </c>
      <c r="B264" s="264" t="s">
        <v>45</v>
      </c>
      <c r="C264" s="265" t="s">
        <v>860</v>
      </c>
      <c r="D264" s="266">
        <v>52060</v>
      </c>
      <c r="E264" s="150" t="s">
        <v>861</v>
      </c>
      <c r="F264" s="267" t="s">
        <v>890</v>
      </c>
      <c r="G264" s="268" t="s">
        <v>891</v>
      </c>
      <c r="H264" s="269">
        <v>0</v>
      </c>
      <c r="I264" s="269">
        <v>0</v>
      </c>
      <c r="J264" s="269">
        <v>0</v>
      </c>
      <c r="K264" s="269">
        <v>0</v>
      </c>
      <c r="L264" s="269">
        <v>0</v>
      </c>
      <c r="M264" s="269">
        <v>0</v>
      </c>
      <c r="N264" s="269">
        <v>65621.399999999994</v>
      </c>
      <c r="O264" s="269">
        <v>0</v>
      </c>
      <c r="P264" s="269">
        <v>0</v>
      </c>
      <c r="Q264" s="269">
        <v>0</v>
      </c>
      <c r="R264" s="269">
        <v>0</v>
      </c>
      <c r="S264" s="269">
        <v>0</v>
      </c>
      <c r="T264" s="269">
        <v>0</v>
      </c>
      <c r="U264" s="269">
        <v>0</v>
      </c>
      <c r="V264" s="269">
        <v>0</v>
      </c>
      <c r="W264" s="269">
        <v>0</v>
      </c>
      <c r="X264" s="269">
        <v>0</v>
      </c>
      <c r="Y264" s="269">
        <v>0</v>
      </c>
      <c r="Z264" s="269">
        <v>50958.66</v>
      </c>
      <c r="AA264" s="269">
        <v>0</v>
      </c>
      <c r="AB264" s="269">
        <v>0</v>
      </c>
      <c r="AC264" s="269">
        <v>0</v>
      </c>
      <c r="AD264" s="269">
        <v>0</v>
      </c>
      <c r="AE264" s="269">
        <v>0</v>
      </c>
      <c r="AF264" s="269">
        <v>0</v>
      </c>
      <c r="AG264" s="269">
        <v>0</v>
      </c>
      <c r="AH264" s="269">
        <v>0</v>
      </c>
      <c r="AI264" s="269">
        <v>0</v>
      </c>
      <c r="AJ264" s="269">
        <v>0</v>
      </c>
      <c r="AK264" s="269">
        <v>0</v>
      </c>
      <c r="AL264" s="269">
        <v>0</v>
      </c>
      <c r="AM264" s="269">
        <v>0</v>
      </c>
      <c r="AN264" s="269">
        <v>0</v>
      </c>
      <c r="AO264" s="269">
        <v>0</v>
      </c>
      <c r="AP264" s="269">
        <v>0</v>
      </c>
      <c r="AQ264" s="269">
        <v>0</v>
      </c>
      <c r="AR264" s="269">
        <v>0</v>
      </c>
      <c r="AS264" s="269">
        <v>0</v>
      </c>
      <c r="AT264" s="269">
        <v>0</v>
      </c>
      <c r="AU264" s="269">
        <v>190399.71</v>
      </c>
      <c r="AV264" s="269">
        <v>0</v>
      </c>
      <c r="AW264" s="269">
        <v>0</v>
      </c>
      <c r="AX264" s="269">
        <v>0</v>
      </c>
      <c r="AY264" s="269">
        <v>0</v>
      </c>
      <c r="AZ264" s="269">
        <v>0</v>
      </c>
      <c r="BA264" s="269">
        <v>0</v>
      </c>
      <c r="BB264" s="269">
        <v>93423.6</v>
      </c>
      <c r="BC264" s="269">
        <v>0</v>
      </c>
      <c r="BD264" s="269">
        <v>0</v>
      </c>
      <c r="BE264" s="269">
        <v>0</v>
      </c>
      <c r="BF264" s="269">
        <v>0</v>
      </c>
      <c r="BG264" s="269">
        <v>0</v>
      </c>
      <c r="BH264" s="269">
        <v>0</v>
      </c>
      <c r="BI264" s="269">
        <v>0</v>
      </c>
      <c r="BJ264" s="269">
        <v>0</v>
      </c>
      <c r="BK264" s="269">
        <v>0</v>
      </c>
      <c r="BL264" s="269">
        <v>0</v>
      </c>
      <c r="BM264" s="269">
        <v>65282.1</v>
      </c>
      <c r="BN264" s="269">
        <v>0</v>
      </c>
      <c r="BO264" s="269">
        <v>0</v>
      </c>
      <c r="BP264" s="269">
        <v>0</v>
      </c>
      <c r="BQ264" s="269">
        <v>0</v>
      </c>
      <c r="BR264" s="269">
        <v>0</v>
      </c>
      <c r="BS264" s="269">
        <v>0</v>
      </c>
      <c r="BT264" s="269">
        <v>0</v>
      </c>
      <c r="BU264" s="269">
        <v>0</v>
      </c>
      <c r="BV264" s="269">
        <v>0</v>
      </c>
      <c r="BW264" s="269">
        <v>0</v>
      </c>
      <c r="BX264" s="269">
        <v>0</v>
      </c>
      <c r="BY264" s="269">
        <v>0</v>
      </c>
      <c r="BZ264" s="269">
        <v>0</v>
      </c>
      <c r="CA264" s="269">
        <v>0</v>
      </c>
      <c r="CB264" s="269">
        <v>0</v>
      </c>
      <c r="CC264" s="270">
        <f t="shared" si="47"/>
        <v>465685.47</v>
      </c>
      <c r="CD264" s="148"/>
      <c r="CE264" s="148"/>
      <c r="CF264" s="148"/>
      <c r="CG264" s="148"/>
      <c r="CH264" s="148"/>
      <c r="CI264" s="148"/>
    </row>
    <row r="265" spans="1:87" s="149" customFormat="1">
      <c r="A265" s="201" t="s">
        <v>1804</v>
      </c>
      <c r="B265" s="264" t="s">
        <v>45</v>
      </c>
      <c r="C265" s="265" t="s">
        <v>860</v>
      </c>
      <c r="D265" s="266">
        <v>52060</v>
      </c>
      <c r="E265" s="150" t="s">
        <v>861</v>
      </c>
      <c r="F265" s="267" t="s">
        <v>892</v>
      </c>
      <c r="G265" s="268" t="s">
        <v>893</v>
      </c>
      <c r="H265" s="269">
        <v>0</v>
      </c>
      <c r="I265" s="269">
        <v>0</v>
      </c>
      <c r="J265" s="269">
        <v>0</v>
      </c>
      <c r="K265" s="269">
        <v>0</v>
      </c>
      <c r="L265" s="269">
        <v>0</v>
      </c>
      <c r="M265" s="269">
        <v>0</v>
      </c>
      <c r="N265" s="269">
        <v>0</v>
      </c>
      <c r="O265" s="269">
        <v>0</v>
      </c>
      <c r="P265" s="269">
        <v>0</v>
      </c>
      <c r="Q265" s="269">
        <v>0</v>
      </c>
      <c r="R265" s="269">
        <v>0</v>
      </c>
      <c r="S265" s="269">
        <v>0</v>
      </c>
      <c r="T265" s="269">
        <v>0</v>
      </c>
      <c r="U265" s="269">
        <v>0</v>
      </c>
      <c r="V265" s="269">
        <v>0</v>
      </c>
      <c r="W265" s="269">
        <v>0</v>
      </c>
      <c r="X265" s="269">
        <v>0</v>
      </c>
      <c r="Y265" s="269">
        <v>0</v>
      </c>
      <c r="Z265" s="269">
        <v>0</v>
      </c>
      <c r="AA265" s="269">
        <v>0</v>
      </c>
      <c r="AB265" s="269">
        <v>0</v>
      </c>
      <c r="AC265" s="269">
        <v>0</v>
      </c>
      <c r="AD265" s="269">
        <v>0</v>
      </c>
      <c r="AE265" s="269">
        <v>0</v>
      </c>
      <c r="AF265" s="269">
        <v>0</v>
      </c>
      <c r="AG265" s="269">
        <v>0</v>
      </c>
      <c r="AH265" s="269">
        <v>0</v>
      </c>
      <c r="AI265" s="269">
        <v>0</v>
      </c>
      <c r="AJ265" s="269">
        <v>0</v>
      </c>
      <c r="AK265" s="269">
        <v>0</v>
      </c>
      <c r="AL265" s="269">
        <v>0</v>
      </c>
      <c r="AM265" s="269">
        <v>0</v>
      </c>
      <c r="AN265" s="269">
        <v>0</v>
      </c>
      <c r="AO265" s="269">
        <v>0</v>
      </c>
      <c r="AP265" s="269">
        <v>0</v>
      </c>
      <c r="AQ265" s="269">
        <v>0</v>
      </c>
      <c r="AR265" s="269">
        <v>0</v>
      </c>
      <c r="AS265" s="269">
        <v>0</v>
      </c>
      <c r="AT265" s="269">
        <v>0</v>
      </c>
      <c r="AU265" s="269">
        <v>0</v>
      </c>
      <c r="AV265" s="269">
        <v>0</v>
      </c>
      <c r="AW265" s="269">
        <v>0</v>
      </c>
      <c r="AX265" s="269">
        <v>0</v>
      </c>
      <c r="AY265" s="269">
        <v>0</v>
      </c>
      <c r="AZ265" s="269">
        <v>0</v>
      </c>
      <c r="BA265" s="269">
        <v>0</v>
      </c>
      <c r="BB265" s="269">
        <v>0</v>
      </c>
      <c r="BC265" s="269">
        <v>0</v>
      </c>
      <c r="BD265" s="269">
        <v>0</v>
      </c>
      <c r="BE265" s="269">
        <v>0</v>
      </c>
      <c r="BF265" s="269">
        <v>0</v>
      </c>
      <c r="BG265" s="269">
        <v>0</v>
      </c>
      <c r="BH265" s="269">
        <v>0</v>
      </c>
      <c r="BI265" s="269">
        <v>0</v>
      </c>
      <c r="BJ265" s="269">
        <v>0</v>
      </c>
      <c r="BK265" s="269">
        <v>0</v>
      </c>
      <c r="BL265" s="269">
        <v>0</v>
      </c>
      <c r="BM265" s="269">
        <v>0</v>
      </c>
      <c r="BN265" s="269">
        <v>0</v>
      </c>
      <c r="BO265" s="269">
        <v>0</v>
      </c>
      <c r="BP265" s="269">
        <v>0</v>
      </c>
      <c r="BQ265" s="269">
        <v>0</v>
      </c>
      <c r="BR265" s="269">
        <v>0</v>
      </c>
      <c r="BS265" s="269">
        <v>0</v>
      </c>
      <c r="BT265" s="269">
        <v>0</v>
      </c>
      <c r="BU265" s="269">
        <v>0</v>
      </c>
      <c r="BV265" s="269">
        <v>0</v>
      </c>
      <c r="BW265" s="269">
        <v>0</v>
      </c>
      <c r="BX265" s="269">
        <v>0</v>
      </c>
      <c r="BY265" s="269">
        <v>0</v>
      </c>
      <c r="BZ265" s="269">
        <v>0</v>
      </c>
      <c r="CA265" s="269">
        <v>0</v>
      </c>
      <c r="CB265" s="269">
        <v>0</v>
      </c>
      <c r="CC265" s="270">
        <f t="shared" si="47"/>
        <v>0</v>
      </c>
      <c r="CD265" s="148"/>
      <c r="CE265" s="148"/>
      <c r="CF265" s="148"/>
      <c r="CG265" s="148"/>
      <c r="CH265" s="148"/>
      <c r="CI265" s="148"/>
    </row>
    <row r="266" spans="1:87" s="149" customFormat="1">
      <c r="A266" s="201" t="s">
        <v>1804</v>
      </c>
      <c r="B266" s="264" t="s">
        <v>45</v>
      </c>
      <c r="C266" s="265" t="s">
        <v>860</v>
      </c>
      <c r="D266" s="266">
        <v>52060</v>
      </c>
      <c r="E266" s="150" t="s">
        <v>861</v>
      </c>
      <c r="F266" s="267" t="s">
        <v>894</v>
      </c>
      <c r="G266" s="268" t="s">
        <v>877</v>
      </c>
      <c r="H266" s="269">
        <v>65900</v>
      </c>
      <c r="I266" s="269">
        <v>0</v>
      </c>
      <c r="J266" s="269">
        <v>0</v>
      </c>
      <c r="K266" s="269">
        <v>0</v>
      </c>
      <c r="L266" s="269">
        <v>0</v>
      </c>
      <c r="M266" s="269">
        <v>0</v>
      </c>
      <c r="N266" s="269">
        <v>303684</v>
      </c>
      <c r="O266" s="269">
        <v>0</v>
      </c>
      <c r="P266" s="269">
        <v>0</v>
      </c>
      <c r="Q266" s="269">
        <v>0</v>
      </c>
      <c r="R266" s="269">
        <v>0</v>
      </c>
      <c r="S266" s="269">
        <v>0</v>
      </c>
      <c r="T266" s="269">
        <v>0</v>
      </c>
      <c r="U266" s="269">
        <v>0</v>
      </c>
      <c r="V266" s="269">
        <v>0</v>
      </c>
      <c r="W266" s="269">
        <v>0</v>
      </c>
      <c r="X266" s="269">
        <v>168620</v>
      </c>
      <c r="Y266" s="269">
        <v>0</v>
      </c>
      <c r="Z266" s="269">
        <v>326300</v>
      </c>
      <c r="AA266" s="269">
        <v>0</v>
      </c>
      <c r="AB266" s="269">
        <v>0</v>
      </c>
      <c r="AC266" s="269">
        <v>0</v>
      </c>
      <c r="AD266" s="269">
        <v>0</v>
      </c>
      <c r="AE266" s="269">
        <v>0</v>
      </c>
      <c r="AF266" s="269">
        <v>0</v>
      </c>
      <c r="AG266" s="269">
        <v>0</v>
      </c>
      <c r="AH266" s="269">
        <v>0</v>
      </c>
      <c r="AI266" s="269">
        <v>244800</v>
      </c>
      <c r="AJ266" s="269">
        <v>127450.75</v>
      </c>
      <c r="AK266" s="269">
        <v>0</v>
      </c>
      <c r="AL266" s="269">
        <v>0</v>
      </c>
      <c r="AM266" s="269">
        <v>0</v>
      </c>
      <c r="AN266" s="269">
        <v>0</v>
      </c>
      <c r="AO266" s="269">
        <v>152261.5</v>
      </c>
      <c r="AP266" s="269">
        <v>0</v>
      </c>
      <c r="AQ266" s="269">
        <v>0</v>
      </c>
      <c r="AR266" s="269">
        <v>0</v>
      </c>
      <c r="AS266" s="269">
        <v>0</v>
      </c>
      <c r="AT266" s="269">
        <v>0</v>
      </c>
      <c r="AU266" s="269">
        <v>264920</v>
      </c>
      <c r="AV266" s="269">
        <v>0</v>
      </c>
      <c r="AW266" s="269">
        <v>0</v>
      </c>
      <c r="AX266" s="269">
        <v>0</v>
      </c>
      <c r="AY266" s="269">
        <v>0</v>
      </c>
      <c r="AZ266" s="269">
        <v>0</v>
      </c>
      <c r="BA266" s="269">
        <v>0</v>
      </c>
      <c r="BB266" s="269">
        <v>101600</v>
      </c>
      <c r="BC266" s="269">
        <v>0</v>
      </c>
      <c r="BD266" s="269">
        <v>87500</v>
      </c>
      <c r="BE266" s="269">
        <v>0</v>
      </c>
      <c r="BF266" s="269">
        <v>0</v>
      </c>
      <c r="BG266" s="269">
        <v>9500</v>
      </c>
      <c r="BH266" s="269">
        <v>0</v>
      </c>
      <c r="BI266" s="269">
        <v>195449</v>
      </c>
      <c r="BJ266" s="269">
        <v>0</v>
      </c>
      <c r="BK266" s="269">
        <v>0</v>
      </c>
      <c r="BL266" s="269">
        <v>0</v>
      </c>
      <c r="BM266" s="269">
        <v>49450</v>
      </c>
      <c r="BN266" s="269">
        <v>0</v>
      </c>
      <c r="BO266" s="269">
        <v>17813.75</v>
      </c>
      <c r="BP266" s="269">
        <v>0</v>
      </c>
      <c r="BQ266" s="269">
        <v>201133.5</v>
      </c>
      <c r="BR266" s="269">
        <v>0</v>
      </c>
      <c r="BS266" s="269">
        <v>31000</v>
      </c>
      <c r="BT266" s="269">
        <v>25000</v>
      </c>
      <c r="BU266" s="269">
        <v>0</v>
      </c>
      <c r="BV266" s="269">
        <v>0</v>
      </c>
      <c r="BW266" s="269">
        <v>0</v>
      </c>
      <c r="BX266" s="269">
        <v>0</v>
      </c>
      <c r="BY266" s="269">
        <v>0</v>
      </c>
      <c r="BZ266" s="269">
        <v>0</v>
      </c>
      <c r="CA266" s="269">
        <v>0</v>
      </c>
      <c r="CB266" s="269">
        <v>25000</v>
      </c>
      <c r="CC266" s="270">
        <f t="shared" si="47"/>
        <v>2397382.5</v>
      </c>
      <c r="CD266" s="148"/>
      <c r="CE266" s="148"/>
      <c r="CF266" s="148"/>
      <c r="CG266" s="148"/>
      <c r="CH266" s="148"/>
      <c r="CI266" s="148"/>
    </row>
    <row r="267" spans="1:87" s="149" customFormat="1">
      <c r="A267" s="201" t="s">
        <v>1804</v>
      </c>
      <c r="B267" s="264" t="s">
        <v>45</v>
      </c>
      <c r="C267" s="265" t="s">
        <v>860</v>
      </c>
      <c r="D267" s="266"/>
      <c r="E267" s="150"/>
      <c r="F267" s="267" t="s">
        <v>895</v>
      </c>
      <c r="G267" s="268" t="s">
        <v>896</v>
      </c>
      <c r="H267" s="269">
        <v>100728.3</v>
      </c>
      <c r="I267" s="269">
        <v>0</v>
      </c>
      <c r="J267" s="269">
        <v>0</v>
      </c>
      <c r="K267" s="269">
        <v>0</v>
      </c>
      <c r="L267" s="269">
        <v>0</v>
      </c>
      <c r="M267" s="269">
        <v>2600</v>
      </c>
      <c r="N267" s="269">
        <v>2123796.7000000002</v>
      </c>
      <c r="O267" s="269">
        <v>0</v>
      </c>
      <c r="P267" s="269">
        <v>14490</v>
      </c>
      <c r="Q267" s="269">
        <v>0</v>
      </c>
      <c r="R267" s="269">
        <v>0</v>
      </c>
      <c r="S267" s="269">
        <v>0</v>
      </c>
      <c r="T267" s="269">
        <v>0</v>
      </c>
      <c r="U267" s="269">
        <v>0</v>
      </c>
      <c r="V267" s="269">
        <v>0</v>
      </c>
      <c r="W267" s="269">
        <v>0</v>
      </c>
      <c r="X267" s="269">
        <v>0</v>
      </c>
      <c r="Y267" s="269">
        <v>0</v>
      </c>
      <c r="Z267" s="269">
        <v>159049</v>
      </c>
      <c r="AA267" s="269">
        <v>0</v>
      </c>
      <c r="AB267" s="269">
        <v>0</v>
      </c>
      <c r="AC267" s="269">
        <v>0</v>
      </c>
      <c r="AD267" s="269">
        <v>0</v>
      </c>
      <c r="AE267" s="269">
        <v>0</v>
      </c>
      <c r="AF267" s="269">
        <v>16943</v>
      </c>
      <c r="AG267" s="269">
        <v>0</v>
      </c>
      <c r="AH267" s="269">
        <v>0</v>
      </c>
      <c r="AI267" s="269">
        <v>1593145.5</v>
      </c>
      <c r="AJ267" s="269">
        <v>0</v>
      </c>
      <c r="AK267" s="269">
        <v>0</v>
      </c>
      <c r="AL267" s="269">
        <v>0</v>
      </c>
      <c r="AM267" s="269">
        <v>0</v>
      </c>
      <c r="AN267" s="269">
        <v>0</v>
      </c>
      <c r="AO267" s="269">
        <v>36365</v>
      </c>
      <c r="AP267" s="269">
        <v>0</v>
      </c>
      <c r="AQ267" s="269">
        <v>0</v>
      </c>
      <c r="AR267" s="269">
        <v>0</v>
      </c>
      <c r="AS267" s="269">
        <v>0</v>
      </c>
      <c r="AT267" s="269">
        <v>0</v>
      </c>
      <c r="AU267" s="269">
        <v>1000567.5</v>
      </c>
      <c r="AV267" s="269">
        <v>0</v>
      </c>
      <c r="AW267" s="269">
        <v>0</v>
      </c>
      <c r="AX267" s="269">
        <v>0</v>
      </c>
      <c r="AY267" s="269">
        <v>0</v>
      </c>
      <c r="AZ267" s="269">
        <v>0</v>
      </c>
      <c r="BA267" s="269">
        <v>0</v>
      </c>
      <c r="BB267" s="269">
        <v>148901</v>
      </c>
      <c r="BC267" s="269">
        <v>2110</v>
      </c>
      <c r="BD267" s="269">
        <v>0</v>
      </c>
      <c r="BE267" s="269">
        <v>0</v>
      </c>
      <c r="BF267" s="269">
        <v>0</v>
      </c>
      <c r="BG267" s="269">
        <v>0</v>
      </c>
      <c r="BH267" s="269">
        <v>0</v>
      </c>
      <c r="BI267" s="269">
        <v>0</v>
      </c>
      <c r="BJ267" s="269">
        <v>0</v>
      </c>
      <c r="BK267" s="269">
        <v>0</v>
      </c>
      <c r="BL267" s="269">
        <v>0</v>
      </c>
      <c r="BM267" s="269">
        <v>232960</v>
      </c>
      <c r="BN267" s="269">
        <v>0</v>
      </c>
      <c r="BO267" s="269">
        <v>938</v>
      </c>
      <c r="BP267" s="269">
        <v>0</v>
      </c>
      <c r="BQ267" s="269">
        <v>0</v>
      </c>
      <c r="BR267" s="269">
        <v>0</v>
      </c>
      <c r="BS267" s="269">
        <v>0</v>
      </c>
      <c r="BT267" s="269">
        <v>0</v>
      </c>
      <c r="BU267" s="269">
        <v>0</v>
      </c>
      <c r="BV267" s="269">
        <v>0</v>
      </c>
      <c r="BW267" s="269">
        <v>0</v>
      </c>
      <c r="BX267" s="269">
        <v>0</v>
      </c>
      <c r="BY267" s="269">
        <v>0</v>
      </c>
      <c r="BZ267" s="269">
        <v>0</v>
      </c>
      <c r="CA267" s="269">
        <v>0</v>
      </c>
      <c r="CB267" s="269">
        <v>0</v>
      </c>
      <c r="CC267" s="270">
        <f t="shared" si="47"/>
        <v>5432594</v>
      </c>
      <c r="CD267" s="148"/>
      <c r="CE267" s="148"/>
      <c r="CF267" s="148"/>
      <c r="CG267" s="148"/>
      <c r="CH267" s="148"/>
      <c r="CI267" s="148"/>
    </row>
    <row r="268" spans="1:87" s="149" customFormat="1">
      <c r="A268" s="201" t="s">
        <v>1804</v>
      </c>
      <c r="B268" s="264" t="s">
        <v>45</v>
      </c>
      <c r="C268" s="265" t="s">
        <v>860</v>
      </c>
      <c r="D268" s="266">
        <v>52060</v>
      </c>
      <c r="E268" s="150" t="s">
        <v>861</v>
      </c>
      <c r="F268" s="267" t="s">
        <v>897</v>
      </c>
      <c r="G268" s="268" t="s">
        <v>898</v>
      </c>
      <c r="H268" s="269">
        <v>0</v>
      </c>
      <c r="I268" s="269">
        <v>0</v>
      </c>
      <c r="J268" s="269">
        <v>0</v>
      </c>
      <c r="K268" s="269">
        <v>0</v>
      </c>
      <c r="L268" s="269">
        <v>0</v>
      </c>
      <c r="M268" s="269">
        <v>0</v>
      </c>
      <c r="N268" s="269">
        <v>0</v>
      </c>
      <c r="O268" s="269">
        <v>0</v>
      </c>
      <c r="P268" s="269">
        <v>0</v>
      </c>
      <c r="Q268" s="269">
        <v>0</v>
      </c>
      <c r="R268" s="269">
        <v>0</v>
      </c>
      <c r="S268" s="269">
        <v>0</v>
      </c>
      <c r="T268" s="269">
        <v>0</v>
      </c>
      <c r="U268" s="269">
        <v>0</v>
      </c>
      <c r="V268" s="269">
        <v>0</v>
      </c>
      <c r="W268" s="269">
        <v>0</v>
      </c>
      <c r="X268" s="269">
        <v>0</v>
      </c>
      <c r="Y268" s="269">
        <v>0</v>
      </c>
      <c r="Z268" s="269">
        <v>0</v>
      </c>
      <c r="AA268" s="269">
        <v>0</v>
      </c>
      <c r="AB268" s="269">
        <v>0</v>
      </c>
      <c r="AC268" s="269">
        <v>0</v>
      </c>
      <c r="AD268" s="269">
        <v>0</v>
      </c>
      <c r="AE268" s="269">
        <v>0</v>
      </c>
      <c r="AF268" s="269">
        <v>0</v>
      </c>
      <c r="AG268" s="269">
        <v>0</v>
      </c>
      <c r="AH268" s="269">
        <v>0</v>
      </c>
      <c r="AI268" s="269">
        <v>0</v>
      </c>
      <c r="AJ268" s="269">
        <v>0</v>
      </c>
      <c r="AK268" s="269">
        <v>0</v>
      </c>
      <c r="AL268" s="269">
        <v>0</v>
      </c>
      <c r="AM268" s="269">
        <v>0</v>
      </c>
      <c r="AN268" s="269">
        <v>0</v>
      </c>
      <c r="AO268" s="269">
        <v>0</v>
      </c>
      <c r="AP268" s="269">
        <v>0</v>
      </c>
      <c r="AQ268" s="269">
        <v>0</v>
      </c>
      <c r="AR268" s="269">
        <v>0</v>
      </c>
      <c r="AS268" s="269">
        <v>0</v>
      </c>
      <c r="AT268" s="269">
        <v>0</v>
      </c>
      <c r="AU268" s="269">
        <v>0</v>
      </c>
      <c r="AV268" s="269">
        <v>0</v>
      </c>
      <c r="AW268" s="269">
        <v>0</v>
      </c>
      <c r="AX268" s="269">
        <v>0</v>
      </c>
      <c r="AY268" s="269">
        <v>0</v>
      </c>
      <c r="AZ268" s="269">
        <v>0</v>
      </c>
      <c r="BA268" s="269">
        <v>0</v>
      </c>
      <c r="BB268" s="269">
        <v>0</v>
      </c>
      <c r="BC268" s="269">
        <v>0</v>
      </c>
      <c r="BD268" s="269">
        <v>0</v>
      </c>
      <c r="BE268" s="269">
        <v>0</v>
      </c>
      <c r="BF268" s="269">
        <v>0</v>
      </c>
      <c r="BG268" s="269">
        <v>0</v>
      </c>
      <c r="BH268" s="269">
        <v>0</v>
      </c>
      <c r="BI268" s="269">
        <v>0</v>
      </c>
      <c r="BJ268" s="269">
        <v>0</v>
      </c>
      <c r="BK268" s="269">
        <v>0</v>
      </c>
      <c r="BL268" s="269">
        <v>0</v>
      </c>
      <c r="BM268" s="269">
        <v>0</v>
      </c>
      <c r="BN268" s="269">
        <v>0</v>
      </c>
      <c r="BO268" s="269">
        <v>0</v>
      </c>
      <c r="BP268" s="269">
        <v>0</v>
      </c>
      <c r="BQ268" s="269">
        <v>0</v>
      </c>
      <c r="BR268" s="269">
        <v>0</v>
      </c>
      <c r="BS268" s="269">
        <v>0</v>
      </c>
      <c r="BT268" s="269">
        <v>0</v>
      </c>
      <c r="BU268" s="269">
        <v>0</v>
      </c>
      <c r="BV268" s="269">
        <v>0</v>
      </c>
      <c r="BW268" s="269">
        <v>0</v>
      </c>
      <c r="BX268" s="269">
        <v>0</v>
      </c>
      <c r="BY268" s="269">
        <v>0</v>
      </c>
      <c r="BZ268" s="269">
        <v>0</v>
      </c>
      <c r="CA268" s="269">
        <v>0</v>
      </c>
      <c r="CB268" s="269">
        <v>0</v>
      </c>
      <c r="CC268" s="270">
        <f t="shared" si="47"/>
        <v>0</v>
      </c>
      <c r="CD268" s="148"/>
      <c r="CE268" s="148"/>
      <c r="CF268" s="148"/>
      <c r="CG268" s="148"/>
      <c r="CH268" s="148"/>
      <c r="CI268" s="148"/>
    </row>
    <row r="269" spans="1:87" s="149" customFormat="1">
      <c r="A269" s="201" t="s">
        <v>1804</v>
      </c>
      <c r="B269" s="264" t="s">
        <v>45</v>
      </c>
      <c r="C269" s="265" t="s">
        <v>860</v>
      </c>
      <c r="D269" s="266">
        <v>52060</v>
      </c>
      <c r="E269" s="150" t="s">
        <v>861</v>
      </c>
      <c r="F269" s="267" t="s">
        <v>899</v>
      </c>
      <c r="G269" s="268" t="s">
        <v>900</v>
      </c>
      <c r="H269" s="269">
        <v>0</v>
      </c>
      <c r="I269" s="269">
        <v>0</v>
      </c>
      <c r="J269" s="269">
        <v>0</v>
      </c>
      <c r="K269" s="269">
        <v>0</v>
      </c>
      <c r="L269" s="269">
        <v>0</v>
      </c>
      <c r="M269" s="269">
        <v>0</v>
      </c>
      <c r="N269" s="269">
        <v>0</v>
      </c>
      <c r="O269" s="269">
        <v>0</v>
      </c>
      <c r="P269" s="269">
        <v>0</v>
      </c>
      <c r="Q269" s="269">
        <v>0</v>
      </c>
      <c r="R269" s="269">
        <v>0</v>
      </c>
      <c r="S269" s="269">
        <v>0</v>
      </c>
      <c r="T269" s="269">
        <v>0</v>
      </c>
      <c r="U269" s="269">
        <v>0</v>
      </c>
      <c r="V269" s="269">
        <v>0</v>
      </c>
      <c r="W269" s="269">
        <v>0</v>
      </c>
      <c r="X269" s="269">
        <v>0</v>
      </c>
      <c r="Y269" s="269">
        <v>0</v>
      </c>
      <c r="Z269" s="269">
        <v>19300</v>
      </c>
      <c r="AA269" s="269">
        <v>0</v>
      </c>
      <c r="AB269" s="269">
        <v>0</v>
      </c>
      <c r="AC269" s="269">
        <v>0</v>
      </c>
      <c r="AD269" s="269">
        <v>0</v>
      </c>
      <c r="AE269" s="269">
        <v>0</v>
      </c>
      <c r="AF269" s="269">
        <v>0</v>
      </c>
      <c r="AG269" s="269">
        <v>0</v>
      </c>
      <c r="AH269" s="269">
        <v>0</v>
      </c>
      <c r="AI269" s="269">
        <v>0</v>
      </c>
      <c r="AJ269" s="269">
        <v>0</v>
      </c>
      <c r="AK269" s="269">
        <v>0</v>
      </c>
      <c r="AL269" s="269">
        <v>0</v>
      </c>
      <c r="AM269" s="269">
        <v>0</v>
      </c>
      <c r="AN269" s="269">
        <v>0</v>
      </c>
      <c r="AO269" s="269">
        <v>0</v>
      </c>
      <c r="AP269" s="269">
        <v>0</v>
      </c>
      <c r="AQ269" s="269">
        <v>0</v>
      </c>
      <c r="AR269" s="269">
        <v>0</v>
      </c>
      <c r="AS269" s="269">
        <v>0</v>
      </c>
      <c r="AT269" s="269">
        <v>0</v>
      </c>
      <c r="AU269" s="269">
        <v>0</v>
      </c>
      <c r="AV269" s="269">
        <v>0</v>
      </c>
      <c r="AW269" s="269">
        <v>0</v>
      </c>
      <c r="AX269" s="269">
        <v>0</v>
      </c>
      <c r="AY269" s="269">
        <v>0</v>
      </c>
      <c r="AZ269" s="269">
        <v>0</v>
      </c>
      <c r="BA269" s="269">
        <v>0</v>
      </c>
      <c r="BB269" s="269">
        <v>0</v>
      </c>
      <c r="BC269" s="269">
        <v>0</v>
      </c>
      <c r="BD269" s="269">
        <v>0</v>
      </c>
      <c r="BE269" s="269">
        <v>0</v>
      </c>
      <c r="BF269" s="269">
        <v>0</v>
      </c>
      <c r="BG269" s="269">
        <v>0</v>
      </c>
      <c r="BH269" s="269">
        <v>0</v>
      </c>
      <c r="BI269" s="269">
        <v>0</v>
      </c>
      <c r="BJ269" s="269">
        <v>0</v>
      </c>
      <c r="BK269" s="269">
        <v>0</v>
      </c>
      <c r="BL269" s="269">
        <v>0</v>
      </c>
      <c r="BM269" s="269">
        <v>0</v>
      </c>
      <c r="BN269" s="269">
        <v>0</v>
      </c>
      <c r="BO269" s="269">
        <v>0</v>
      </c>
      <c r="BP269" s="269">
        <v>0</v>
      </c>
      <c r="BQ269" s="269">
        <v>0</v>
      </c>
      <c r="BR269" s="269">
        <v>0</v>
      </c>
      <c r="BS269" s="269">
        <v>0</v>
      </c>
      <c r="BT269" s="269">
        <v>0</v>
      </c>
      <c r="BU269" s="269">
        <v>0</v>
      </c>
      <c r="BV269" s="269">
        <v>0</v>
      </c>
      <c r="BW269" s="269">
        <v>0</v>
      </c>
      <c r="BX269" s="269">
        <v>0</v>
      </c>
      <c r="BY269" s="269">
        <v>0</v>
      </c>
      <c r="BZ269" s="269">
        <v>0</v>
      </c>
      <c r="CA269" s="269">
        <v>0</v>
      </c>
      <c r="CB269" s="269">
        <v>0</v>
      </c>
      <c r="CC269" s="270">
        <f t="shared" si="47"/>
        <v>19300</v>
      </c>
      <c r="CD269" s="148"/>
      <c r="CE269" s="148"/>
      <c r="CF269" s="148"/>
      <c r="CG269" s="148"/>
      <c r="CH269" s="148"/>
      <c r="CI269" s="148"/>
    </row>
    <row r="270" spans="1:87" s="149" customFormat="1">
      <c r="A270" s="201" t="s">
        <v>1804</v>
      </c>
      <c r="B270" s="264" t="s">
        <v>45</v>
      </c>
      <c r="C270" s="265" t="s">
        <v>860</v>
      </c>
      <c r="D270" s="266">
        <v>52060</v>
      </c>
      <c r="E270" s="150" t="s">
        <v>861</v>
      </c>
      <c r="F270" s="267" t="s">
        <v>901</v>
      </c>
      <c r="G270" s="268" t="s">
        <v>902</v>
      </c>
      <c r="H270" s="269">
        <v>12000</v>
      </c>
      <c r="I270" s="269">
        <v>0</v>
      </c>
      <c r="J270" s="269">
        <v>0</v>
      </c>
      <c r="K270" s="269">
        <v>0</v>
      </c>
      <c r="L270" s="269">
        <v>0</v>
      </c>
      <c r="M270" s="269">
        <v>0</v>
      </c>
      <c r="N270" s="269">
        <v>69511.75</v>
      </c>
      <c r="O270" s="269">
        <v>0</v>
      </c>
      <c r="P270" s="269">
        <v>0</v>
      </c>
      <c r="Q270" s="269">
        <v>0</v>
      </c>
      <c r="R270" s="269">
        <v>0</v>
      </c>
      <c r="S270" s="269">
        <v>0</v>
      </c>
      <c r="T270" s="269">
        <v>0</v>
      </c>
      <c r="U270" s="269">
        <v>0</v>
      </c>
      <c r="V270" s="269">
        <v>0</v>
      </c>
      <c r="W270" s="269">
        <v>0</v>
      </c>
      <c r="X270" s="269">
        <v>0</v>
      </c>
      <c r="Y270" s="269">
        <v>0</v>
      </c>
      <c r="Z270" s="269">
        <v>0</v>
      </c>
      <c r="AA270" s="269">
        <v>0</v>
      </c>
      <c r="AB270" s="269">
        <v>0</v>
      </c>
      <c r="AC270" s="269">
        <v>0</v>
      </c>
      <c r="AD270" s="269">
        <v>0</v>
      </c>
      <c r="AE270" s="269">
        <v>0</v>
      </c>
      <c r="AF270" s="269">
        <v>0</v>
      </c>
      <c r="AG270" s="269">
        <v>0</v>
      </c>
      <c r="AH270" s="269">
        <v>0</v>
      </c>
      <c r="AI270" s="269">
        <v>11000</v>
      </c>
      <c r="AJ270" s="269">
        <v>0</v>
      </c>
      <c r="AK270" s="269">
        <v>0</v>
      </c>
      <c r="AL270" s="269">
        <v>0</v>
      </c>
      <c r="AM270" s="269">
        <v>0</v>
      </c>
      <c r="AN270" s="269">
        <v>0</v>
      </c>
      <c r="AO270" s="269">
        <v>0</v>
      </c>
      <c r="AP270" s="269">
        <v>0</v>
      </c>
      <c r="AQ270" s="269">
        <v>0</v>
      </c>
      <c r="AR270" s="269">
        <v>0</v>
      </c>
      <c r="AS270" s="269">
        <v>0</v>
      </c>
      <c r="AT270" s="269">
        <v>0</v>
      </c>
      <c r="AU270" s="269">
        <v>17266.02</v>
      </c>
      <c r="AV270" s="269">
        <v>0</v>
      </c>
      <c r="AW270" s="269">
        <v>0</v>
      </c>
      <c r="AX270" s="269">
        <v>0</v>
      </c>
      <c r="AY270" s="269">
        <v>0</v>
      </c>
      <c r="AZ270" s="269">
        <v>0</v>
      </c>
      <c r="BA270" s="269">
        <v>0</v>
      </c>
      <c r="BB270" s="269">
        <v>0</v>
      </c>
      <c r="BC270" s="269">
        <v>0</v>
      </c>
      <c r="BD270" s="269">
        <v>0</v>
      </c>
      <c r="BE270" s="269">
        <v>0</v>
      </c>
      <c r="BF270" s="269">
        <v>0</v>
      </c>
      <c r="BG270" s="269">
        <v>0</v>
      </c>
      <c r="BH270" s="269">
        <v>0</v>
      </c>
      <c r="BI270" s="269">
        <v>0</v>
      </c>
      <c r="BJ270" s="269">
        <v>0</v>
      </c>
      <c r="BK270" s="269">
        <v>0</v>
      </c>
      <c r="BL270" s="269">
        <v>0</v>
      </c>
      <c r="BM270" s="269">
        <v>0</v>
      </c>
      <c r="BN270" s="269">
        <v>0</v>
      </c>
      <c r="BO270" s="269">
        <v>0</v>
      </c>
      <c r="BP270" s="269">
        <v>0</v>
      </c>
      <c r="BQ270" s="269">
        <v>0</v>
      </c>
      <c r="BR270" s="269">
        <v>0</v>
      </c>
      <c r="BS270" s="269">
        <v>0</v>
      </c>
      <c r="BT270" s="269">
        <v>0</v>
      </c>
      <c r="BU270" s="269">
        <v>0</v>
      </c>
      <c r="BV270" s="269">
        <v>0</v>
      </c>
      <c r="BW270" s="269">
        <v>0</v>
      </c>
      <c r="BX270" s="269">
        <v>0</v>
      </c>
      <c r="BY270" s="269">
        <v>0</v>
      </c>
      <c r="BZ270" s="269">
        <v>0</v>
      </c>
      <c r="CA270" s="269">
        <v>0</v>
      </c>
      <c r="CB270" s="269">
        <v>0</v>
      </c>
      <c r="CC270" s="270">
        <f t="shared" si="47"/>
        <v>109777.77</v>
      </c>
      <c r="CD270" s="148"/>
      <c r="CE270" s="148"/>
      <c r="CF270" s="148"/>
      <c r="CG270" s="148"/>
      <c r="CH270" s="148"/>
      <c r="CI270" s="148"/>
    </row>
    <row r="271" spans="1:87" s="149" customFormat="1">
      <c r="A271" s="201" t="s">
        <v>1806</v>
      </c>
      <c r="B271" s="264" t="s">
        <v>45</v>
      </c>
      <c r="C271" s="265" t="s">
        <v>860</v>
      </c>
      <c r="D271" s="266">
        <v>52060</v>
      </c>
      <c r="E271" s="150" t="s">
        <v>861</v>
      </c>
      <c r="F271" s="267" t="s">
        <v>903</v>
      </c>
      <c r="G271" s="268" t="s">
        <v>904</v>
      </c>
      <c r="H271" s="269">
        <v>0</v>
      </c>
      <c r="I271" s="269">
        <v>0</v>
      </c>
      <c r="J271" s="269">
        <v>0</v>
      </c>
      <c r="K271" s="269">
        <v>0</v>
      </c>
      <c r="L271" s="269">
        <v>0</v>
      </c>
      <c r="M271" s="269">
        <v>0</v>
      </c>
      <c r="N271" s="269">
        <v>0</v>
      </c>
      <c r="O271" s="269">
        <v>0</v>
      </c>
      <c r="P271" s="269">
        <v>0</v>
      </c>
      <c r="Q271" s="269">
        <v>0</v>
      </c>
      <c r="R271" s="269">
        <v>155000</v>
      </c>
      <c r="S271" s="269">
        <v>0</v>
      </c>
      <c r="T271" s="269">
        <v>0</v>
      </c>
      <c r="U271" s="269">
        <v>0</v>
      </c>
      <c r="V271" s="269">
        <v>0</v>
      </c>
      <c r="W271" s="269">
        <v>0</v>
      </c>
      <c r="X271" s="269">
        <v>180000</v>
      </c>
      <c r="Y271" s="269">
        <v>0</v>
      </c>
      <c r="Z271" s="269">
        <v>0</v>
      </c>
      <c r="AA271" s="269">
        <v>0</v>
      </c>
      <c r="AB271" s="269">
        <v>0</v>
      </c>
      <c r="AC271" s="269">
        <v>0</v>
      </c>
      <c r="AD271" s="269">
        <v>0</v>
      </c>
      <c r="AE271" s="269">
        <v>0</v>
      </c>
      <c r="AF271" s="269">
        <v>0</v>
      </c>
      <c r="AG271" s="269">
        <v>0</v>
      </c>
      <c r="AH271" s="269">
        <v>0</v>
      </c>
      <c r="AI271" s="269">
        <v>4170000</v>
      </c>
      <c r="AJ271" s="269">
        <v>60000</v>
      </c>
      <c r="AK271" s="269">
        <v>0</v>
      </c>
      <c r="AL271" s="269">
        <v>0</v>
      </c>
      <c r="AM271" s="269">
        <v>0</v>
      </c>
      <c r="AN271" s="269">
        <v>0</v>
      </c>
      <c r="AO271" s="269">
        <v>0</v>
      </c>
      <c r="AP271" s="269">
        <v>0</v>
      </c>
      <c r="AQ271" s="269">
        <v>0</v>
      </c>
      <c r="AR271" s="269">
        <v>0</v>
      </c>
      <c r="AS271" s="269">
        <v>0</v>
      </c>
      <c r="AT271" s="269">
        <v>0</v>
      </c>
      <c r="AU271" s="269">
        <v>0</v>
      </c>
      <c r="AV271" s="269">
        <v>0</v>
      </c>
      <c r="AW271" s="269">
        <v>0</v>
      </c>
      <c r="AX271" s="269">
        <v>0</v>
      </c>
      <c r="AY271" s="269">
        <v>0</v>
      </c>
      <c r="AZ271" s="269">
        <v>0</v>
      </c>
      <c r="BA271" s="269">
        <v>0</v>
      </c>
      <c r="BB271" s="269">
        <v>0</v>
      </c>
      <c r="BC271" s="269">
        <v>270000</v>
      </c>
      <c r="BD271" s="269">
        <v>0</v>
      </c>
      <c r="BE271" s="269">
        <v>0</v>
      </c>
      <c r="BF271" s="269">
        <v>0</v>
      </c>
      <c r="BG271" s="269">
        <v>0</v>
      </c>
      <c r="BH271" s="269">
        <v>0</v>
      </c>
      <c r="BI271" s="269">
        <v>0</v>
      </c>
      <c r="BJ271" s="269">
        <v>25522</v>
      </c>
      <c r="BK271" s="269">
        <v>0</v>
      </c>
      <c r="BL271" s="269">
        <v>0</v>
      </c>
      <c r="BM271" s="269">
        <v>0</v>
      </c>
      <c r="BN271" s="269">
        <v>0</v>
      </c>
      <c r="BO271" s="269">
        <v>0</v>
      </c>
      <c r="BP271" s="269">
        <v>0</v>
      </c>
      <c r="BQ271" s="269">
        <v>0</v>
      </c>
      <c r="BR271" s="269">
        <v>0</v>
      </c>
      <c r="BS271" s="269">
        <v>0</v>
      </c>
      <c r="BT271" s="269">
        <v>0</v>
      </c>
      <c r="BU271" s="269">
        <v>0</v>
      </c>
      <c r="BV271" s="269">
        <v>0</v>
      </c>
      <c r="BW271" s="269">
        <v>0</v>
      </c>
      <c r="BX271" s="269">
        <v>0</v>
      </c>
      <c r="BY271" s="269">
        <v>0</v>
      </c>
      <c r="BZ271" s="269">
        <v>0</v>
      </c>
      <c r="CA271" s="269">
        <v>0</v>
      </c>
      <c r="CB271" s="269">
        <v>0</v>
      </c>
      <c r="CC271" s="270">
        <f t="shared" si="47"/>
        <v>4860522</v>
      </c>
      <c r="CD271" s="148"/>
      <c r="CE271" s="148"/>
      <c r="CF271" s="148"/>
      <c r="CG271" s="148"/>
      <c r="CH271" s="148"/>
      <c r="CI271" s="148"/>
    </row>
    <row r="272" spans="1:87" s="149" customFormat="1">
      <c r="A272" s="201" t="s">
        <v>1806</v>
      </c>
      <c r="B272" s="264" t="s">
        <v>45</v>
      </c>
      <c r="C272" s="265" t="s">
        <v>860</v>
      </c>
      <c r="D272" s="266">
        <v>52060</v>
      </c>
      <c r="E272" s="150" t="s">
        <v>861</v>
      </c>
      <c r="F272" s="267" t="s">
        <v>905</v>
      </c>
      <c r="G272" s="268" t="s">
        <v>1731</v>
      </c>
      <c r="H272" s="269">
        <v>52776</v>
      </c>
      <c r="I272" s="269">
        <v>0</v>
      </c>
      <c r="J272" s="269">
        <v>0</v>
      </c>
      <c r="K272" s="269">
        <v>0</v>
      </c>
      <c r="L272" s="269">
        <v>0</v>
      </c>
      <c r="M272" s="269">
        <v>126921</v>
      </c>
      <c r="N272" s="269">
        <v>7908</v>
      </c>
      <c r="O272" s="269">
        <v>2792</v>
      </c>
      <c r="P272" s="269">
        <v>7746.92</v>
      </c>
      <c r="Q272" s="269">
        <v>9100</v>
      </c>
      <c r="R272" s="269">
        <v>0</v>
      </c>
      <c r="S272" s="269">
        <v>35689.599999999999</v>
      </c>
      <c r="T272" s="269">
        <v>0</v>
      </c>
      <c r="U272" s="269">
        <v>8123</v>
      </c>
      <c r="V272" s="269">
        <v>0</v>
      </c>
      <c r="W272" s="269">
        <v>359056.65</v>
      </c>
      <c r="X272" s="269">
        <v>0</v>
      </c>
      <c r="Y272" s="269">
        <v>15600</v>
      </c>
      <c r="Z272" s="269">
        <v>0</v>
      </c>
      <c r="AA272" s="269">
        <v>0</v>
      </c>
      <c r="AB272" s="269">
        <v>0</v>
      </c>
      <c r="AC272" s="269">
        <v>0</v>
      </c>
      <c r="AD272" s="269">
        <v>0</v>
      </c>
      <c r="AE272" s="269">
        <v>0</v>
      </c>
      <c r="AF272" s="269">
        <v>0</v>
      </c>
      <c r="AG272" s="269">
        <v>0</v>
      </c>
      <c r="AH272" s="269">
        <v>0</v>
      </c>
      <c r="AI272" s="269">
        <v>49950</v>
      </c>
      <c r="AJ272" s="269">
        <v>61596</v>
      </c>
      <c r="AK272" s="269">
        <v>0</v>
      </c>
      <c r="AL272" s="269">
        <v>0</v>
      </c>
      <c r="AM272" s="269">
        <v>0</v>
      </c>
      <c r="AN272" s="269">
        <v>0</v>
      </c>
      <c r="AO272" s="269">
        <v>0</v>
      </c>
      <c r="AP272" s="269">
        <v>0</v>
      </c>
      <c r="AQ272" s="269">
        <v>0</v>
      </c>
      <c r="AR272" s="269">
        <v>0</v>
      </c>
      <c r="AS272" s="269">
        <v>0</v>
      </c>
      <c r="AT272" s="269">
        <v>0</v>
      </c>
      <c r="AU272" s="269">
        <v>69940</v>
      </c>
      <c r="AV272" s="269">
        <v>1920</v>
      </c>
      <c r="AW272" s="269">
        <v>0</v>
      </c>
      <c r="AX272" s="269">
        <v>1720</v>
      </c>
      <c r="AY272" s="269">
        <v>11520</v>
      </c>
      <c r="AZ272" s="269">
        <v>0</v>
      </c>
      <c r="BA272" s="269">
        <v>0</v>
      </c>
      <c r="BB272" s="269">
        <v>18500</v>
      </c>
      <c r="BC272" s="269">
        <v>73917</v>
      </c>
      <c r="BD272" s="269">
        <v>0</v>
      </c>
      <c r="BE272" s="269">
        <v>0</v>
      </c>
      <c r="BF272" s="269">
        <v>87060</v>
      </c>
      <c r="BG272" s="269">
        <v>0</v>
      </c>
      <c r="BH272" s="269">
        <v>0</v>
      </c>
      <c r="BI272" s="269">
        <v>0</v>
      </c>
      <c r="BJ272" s="269">
        <v>0</v>
      </c>
      <c r="BK272" s="269">
        <v>0</v>
      </c>
      <c r="BL272" s="269">
        <v>0</v>
      </c>
      <c r="BM272" s="269">
        <v>7440</v>
      </c>
      <c r="BN272" s="269">
        <v>0</v>
      </c>
      <c r="BO272" s="269">
        <v>11160</v>
      </c>
      <c r="BP272" s="269">
        <v>0</v>
      </c>
      <c r="BQ272" s="269">
        <v>3045</v>
      </c>
      <c r="BR272" s="269">
        <v>15654</v>
      </c>
      <c r="BS272" s="269">
        <v>0</v>
      </c>
      <c r="BT272" s="269">
        <v>3200</v>
      </c>
      <c r="BU272" s="269">
        <v>0</v>
      </c>
      <c r="BV272" s="269">
        <v>0</v>
      </c>
      <c r="BW272" s="269">
        <v>3410</v>
      </c>
      <c r="BX272" s="269">
        <v>17248</v>
      </c>
      <c r="BY272" s="269">
        <v>0</v>
      </c>
      <c r="BZ272" s="269">
        <v>3960</v>
      </c>
      <c r="CA272" s="269">
        <v>4750</v>
      </c>
      <c r="CB272" s="269">
        <v>0</v>
      </c>
      <c r="CC272" s="270">
        <f t="shared" si="47"/>
        <v>1071703.17</v>
      </c>
      <c r="CD272" s="148"/>
      <c r="CE272" s="148"/>
      <c r="CF272" s="148"/>
      <c r="CG272" s="148"/>
      <c r="CH272" s="148"/>
      <c r="CI272" s="148"/>
    </row>
    <row r="273" spans="1:87" s="149" customFormat="1">
      <c r="A273" s="201" t="s">
        <v>1806</v>
      </c>
      <c r="B273" s="264" t="s">
        <v>45</v>
      </c>
      <c r="C273" s="265" t="s">
        <v>860</v>
      </c>
      <c r="D273" s="266">
        <v>52060</v>
      </c>
      <c r="E273" s="150" t="s">
        <v>861</v>
      </c>
      <c r="F273" s="267" t="s">
        <v>1732</v>
      </c>
      <c r="G273" s="268" t="s">
        <v>1733</v>
      </c>
      <c r="H273" s="269">
        <v>3181635.4</v>
      </c>
      <c r="I273" s="269">
        <v>743539.23</v>
      </c>
      <c r="J273" s="269">
        <v>1108620.1399999999</v>
      </c>
      <c r="K273" s="269">
        <v>211659</v>
      </c>
      <c r="L273" s="269">
        <v>623201.9</v>
      </c>
      <c r="M273" s="269">
        <v>211164</v>
      </c>
      <c r="N273" s="269">
        <v>3516760</v>
      </c>
      <c r="O273" s="269">
        <v>1183520.83</v>
      </c>
      <c r="P273" s="269">
        <v>311019.52000000002</v>
      </c>
      <c r="Q273" s="269">
        <v>2392421.39</v>
      </c>
      <c r="R273" s="269">
        <v>213993</v>
      </c>
      <c r="S273" s="269">
        <v>389449.86</v>
      </c>
      <c r="T273" s="269">
        <v>290322</v>
      </c>
      <c r="U273" s="269">
        <v>611917.31999999995</v>
      </c>
      <c r="V273" s="269">
        <v>0</v>
      </c>
      <c r="W273" s="269">
        <v>0</v>
      </c>
      <c r="X273" s="269">
        <v>0</v>
      </c>
      <c r="Y273" s="269">
        <v>154251.79999999999</v>
      </c>
      <c r="Z273" s="269">
        <v>4337636</v>
      </c>
      <c r="AA273" s="269">
        <v>318950</v>
      </c>
      <c r="AB273" s="269">
        <v>128750</v>
      </c>
      <c r="AC273" s="269">
        <v>313304</v>
      </c>
      <c r="AD273" s="269">
        <v>108380.2</v>
      </c>
      <c r="AE273" s="269">
        <v>249830</v>
      </c>
      <c r="AF273" s="269">
        <v>0</v>
      </c>
      <c r="AG273" s="269">
        <v>0</v>
      </c>
      <c r="AH273" s="269">
        <v>85440</v>
      </c>
      <c r="AI273" s="269">
        <v>9051327.5199999996</v>
      </c>
      <c r="AJ273" s="269">
        <v>392737.77</v>
      </c>
      <c r="AK273" s="269">
        <v>229474.26</v>
      </c>
      <c r="AL273" s="269">
        <v>171153.5</v>
      </c>
      <c r="AM273" s="269">
        <v>164836.20000000001</v>
      </c>
      <c r="AN273" s="269">
        <v>324245</v>
      </c>
      <c r="AO273" s="269">
        <v>0</v>
      </c>
      <c r="AP273" s="269">
        <v>120568</v>
      </c>
      <c r="AQ273" s="269">
        <v>121715</v>
      </c>
      <c r="AR273" s="269">
        <v>218060</v>
      </c>
      <c r="AS273" s="269">
        <v>320659.07</v>
      </c>
      <c r="AT273" s="269">
        <v>15900</v>
      </c>
      <c r="AU273" s="269">
        <v>1851413.9</v>
      </c>
      <c r="AV273" s="269">
        <v>479003</v>
      </c>
      <c r="AW273" s="269">
        <v>307458</v>
      </c>
      <c r="AX273" s="269">
        <v>215481</v>
      </c>
      <c r="AY273" s="269">
        <v>363215.39</v>
      </c>
      <c r="AZ273" s="269">
        <v>226956</v>
      </c>
      <c r="BA273" s="269">
        <v>288727</v>
      </c>
      <c r="BB273" s="269">
        <v>5348693.04</v>
      </c>
      <c r="BC273" s="269">
        <v>287174</v>
      </c>
      <c r="BD273" s="269">
        <v>247827</v>
      </c>
      <c r="BE273" s="269">
        <v>212243.89</v>
      </c>
      <c r="BF273" s="269">
        <v>324285.59999999998</v>
      </c>
      <c r="BG273" s="269">
        <v>214866</v>
      </c>
      <c r="BH273" s="269">
        <v>354400</v>
      </c>
      <c r="BI273" s="269">
        <v>151894</v>
      </c>
      <c r="BJ273" s="269">
        <v>91817.88</v>
      </c>
      <c r="BK273" s="269">
        <v>0</v>
      </c>
      <c r="BL273" s="269">
        <v>27300</v>
      </c>
      <c r="BM273" s="269">
        <v>1950875.02</v>
      </c>
      <c r="BN273" s="269">
        <v>204960</v>
      </c>
      <c r="BO273" s="269">
        <v>489412.86</v>
      </c>
      <c r="BP273" s="269">
        <v>138314</v>
      </c>
      <c r="BQ273" s="269">
        <v>101662</v>
      </c>
      <c r="BR273" s="269">
        <v>260983</v>
      </c>
      <c r="BS273" s="269">
        <v>75255</v>
      </c>
      <c r="BT273" s="269">
        <v>2799636.9</v>
      </c>
      <c r="BU273" s="269">
        <v>68914</v>
      </c>
      <c r="BV273" s="269">
        <v>136846</v>
      </c>
      <c r="BW273" s="269">
        <v>0</v>
      </c>
      <c r="BX273" s="269">
        <v>101617</v>
      </c>
      <c r="BY273" s="269">
        <v>786978</v>
      </c>
      <c r="BZ273" s="269">
        <v>447151</v>
      </c>
      <c r="CA273" s="269">
        <v>183756</v>
      </c>
      <c r="CB273" s="269">
        <v>202723</v>
      </c>
      <c r="CC273" s="270">
        <f t="shared" si="47"/>
        <v>50758281.390000008</v>
      </c>
      <c r="CD273" s="148"/>
      <c r="CE273" s="148"/>
      <c r="CF273" s="148"/>
      <c r="CG273" s="148"/>
      <c r="CH273" s="148"/>
      <c r="CI273" s="148"/>
    </row>
    <row r="274" spans="1:87" s="149" customFormat="1">
      <c r="A274" s="201" t="s">
        <v>1806</v>
      </c>
      <c r="B274" s="264" t="s">
        <v>45</v>
      </c>
      <c r="C274" s="265" t="s">
        <v>860</v>
      </c>
      <c r="D274" s="266">
        <v>52060</v>
      </c>
      <c r="E274" s="150" t="s">
        <v>861</v>
      </c>
      <c r="F274" s="267" t="s">
        <v>906</v>
      </c>
      <c r="G274" s="268" t="s">
        <v>1734</v>
      </c>
      <c r="H274" s="269">
        <v>0</v>
      </c>
      <c r="I274" s="269">
        <v>0</v>
      </c>
      <c r="J274" s="269">
        <v>0</v>
      </c>
      <c r="K274" s="269">
        <v>0</v>
      </c>
      <c r="L274" s="269">
        <v>0</v>
      </c>
      <c r="M274" s="269">
        <v>0</v>
      </c>
      <c r="N274" s="269">
        <v>0</v>
      </c>
      <c r="O274" s="269">
        <v>0</v>
      </c>
      <c r="P274" s="269">
        <v>0</v>
      </c>
      <c r="Q274" s="269">
        <v>0</v>
      </c>
      <c r="R274" s="269">
        <v>0</v>
      </c>
      <c r="S274" s="269">
        <v>0</v>
      </c>
      <c r="T274" s="269">
        <v>0</v>
      </c>
      <c r="U274" s="269">
        <v>0</v>
      </c>
      <c r="V274" s="269">
        <v>0</v>
      </c>
      <c r="W274" s="269">
        <v>0</v>
      </c>
      <c r="X274" s="269">
        <v>0</v>
      </c>
      <c r="Y274" s="269">
        <v>0</v>
      </c>
      <c r="Z274" s="269">
        <v>0</v>
      </c>
      <c r="AA274" s="269">
        <v>0</v>
      </c>
      <c r="AB274" s="269">
        <v>0</v>
      </c>
      <c r="AC274" s="269">
        <v>0</v>
      </c>
      <c r="AD274" s="269">
        <v>0</v>
      </c>
      <c r="AE274" s="269">
        <v>0</v>
      </c>
      <c r="AF274" s="269">
        <v>0</v>
      </c>
      <c r="AG274" s="269">
        <v>0</v>
      </c>
      <c r="AH274" s="269">
        <v>0</v>
      </c>
      <c r="AI274" s="269">
        <v>0</v>
      </c>
      <c r="AJ274" s="269">
        <v>0</v>
      </c>
      <c r="AK274" s="269">
        <v>0</v>
      </c>
      <c r="AL274" s="269">
        <v>0</v>
      </c>
      <c r="AM274" s="269">
        <v>0</v>
      </c>
      <c r="AN274" s="269">
        <v>0</v>
      </c>
      <c r="AO274" s="269">
        <v>0</v>
      </c>
      <c r="AP274" s="269">
        <v>0</v>
      </c>
      <c r="AQ274" s="269">
        <v>0</v>
      </c>
      <c r="AR274" s="269">
        <v>0</v>
      </c>
      <c r="AS274" s="269">
        <v>0</v>
      </c>
      <c r="AT274" s="269">
        <v>0</v>
      </c>
      <c r="AU274" s="269">
        <v>0</v>
      </c>
      <c r="AV274" s="269">
        <v>0</v>
      </c>
      <c r="AW274" s="269">
        <v>0</v>
      </c>
      <c r="AX274" s="269">
        <v>0</v>
      </c>
      <c r="AY274" s="269">
        <v>0</v>
      </c>
      <c r="AZ274" s="269">
        <v>0</v>
      </c>
      <c r="BA274" s="269">
        <v>0</v>
      </c>
      <c r="BB274" s="269">
        <v>0</v>
      </c>
      <c r="BC274" s="269">
        <v>0</v>
      </c>
      <c r="BD274" s="269">
        <v>0</v>
      </c>
      <c r="BE274" s="269">
        <v>0</v>
      </c>
      <c r="BF274" s="269">
        <v>0</v>
      </c>
      <c r="BG274" s="269">
        <v>0</v>
      </c>
      <c r="BH274" s="269">
        <v>0</v>
      </c>
      <c r="BI274" s="269">
        <v>0</v>
      </c>
      <c r="BJ274" s="269">
        <v>0</v>
      </c>
      <c r="BK274" s="269">
        <v>0</v>
      </c>
      <c r="BL274" s="269">
        <v>0</v>
      </c>
      <c r="BM274" s="269">
        <v>0</v>
      </c>
      <c r="BN274" s="269">
        <v>0</v>
      </c>
      <c r="BO274" s="269">
        <v>0</v>
      </c>
      <c r="BP274" s="269">
        <v>0</v>
      </c>
      <c r="BQ274" s="269">
        <v>0</v>
      </c>
      <c r="BR274" s="269">
        <v>0</v>
      </c>
      <c r="BS274" s="269">
        <v>0</v>
      </c>
      <c r="BT274" s="269">
        <v>0</v>
      </c>
      <c r="BU274" s="269">
        <v>0</v>
      </c>
      <c r="BV274" s="269">
        <v>0</v>
      </c>
      <c r="BW274" s="269">
        <v>0</v>
      </c>
      <c r="BX274" s="269">
        <v>0</v>
      </c>
      <c r="BY274" s="269">
        <v>0</v>
      </c>
      <c r="BZ274" s="269">
        <v>0</v>
      </c>
      <c r="CA274" s="269">
        <v>0</v>
      </c>
      <c r="CB274" s="269">
        <v>0</v>
      </c>
      <c r="CC274" s="270">
        <f t="shared" si="47"/>
        <v>0</v>
      </c>
      <c r="CD274" s="148"/>
      <c r="CE274" s="148"/>
      <c r="CF274" s="148"/>
      <c r="CG274" s="148"/>
      <c r="CH274" s="148"/>
      <c r="CI274" s="148"/>
    </row>
    <row r="275" spans="1:87" s="149" customFormat="1">
      <c r="A275" s="201" t="s">
        <v>1806</v>
      </c>
      <c r="B275" s="264" t="s">
        <v>45</v>
      </c>
      <c r="C275" s="265" t="s">
        <v>860</v>
      </c>
      <c r="D275" s="266">
        <v>52060</v>
      </c>
      <c r="E275" s="150" t="s">
        <v>861</v>
      </c>
      <c r="F275" s="267" t="s">
        <v>1735</v>
      </c>
      <c r="G275" s="268" t="s">
        <v>1736</v>
      </c>
      <c r="H275" s="269">
        <v>0</v>
      </c>
      <c r="I275" s="269">
        <v>25320</v>
      </c>
      <c r="J275" s="269">
        <v>0</v>
      </c>
      <c r="K275" s="269">
        <v>0</v>
      </c>
      <c r="L275" s="269">
        <v>0</v>
      </c>
      <c r="M275" s="269">
        <v>0</v>
      </c>
      <c r="N275" s="269">
        <v>2820000</v>
      </c>
      <c r="O275" s="269">
        <v>0</v>
      </c>
      <c r="P275" s="269">
        <v>0</v>
      </c>
      <c r="Q275" s="269">
        <v>0</v>
      </c>
      <c r="R275" s="269">
        <v>0</v>
      </c>
      <c r="S275" s="269">
        <v>0</v>
      </c>
      <c r="T275" s="269">
        <v>0</v>
      </c>
      <c r="U275" s="269">
        <v>0</v>
      </c>
      <c r="V275" s="269">
        <v>0</v>
      </c>
      <c r="W275" s="269">
        <v>0</v>
      </c>
      <c r="X275" s="269">
        <v>0</v>
      </c>
      <c r="Y275" s="269">
        <v>40592.54</v>
      </c>
      <c r="Z275" s="269">
        <v>112100</v>
      </c>
      <c r="AA275" s="269">
        <v>30500</v>
      </c>
      <c r="AB275" s="269">
        <v>31392</v>
      </c>
      <c r="AC275" s="269">
        <v>0</v>
      </c>
      <c r="AD275" s="269">
        <v>0</v>
      </c>
      <c r="AE275" s="269">
        <v>1350</v>
      </c>
      <c r="AF275" s="269">
        <v>0</v>
      </c>
      <c r="AG275" s="269">
        <v>0</v>
      </c>
      <c r="AH275" s="269">
        <v>3000</v>
      </c>
      <c r="AI275" s="269">
        <v>0</v>
      </c>
      <c r="AJ275" s="269">
        <v>11000</v>
      </c>
      <c r="AK275" s="269">
        <v>0</v>
      </c>
      <c r="AL275" s="269">
        <v>0</v>
      </c>
      <c r="AM275" s="269">
        <v>0</v>
      </c>
      <c r="AN275" s="269">
        <v>0</v>
      </c>
      <c r="AO275" s="269">
        <v>0</v>
      </c>
      <c r="AP275" s="269">
        <v>0</v>
      </c>
      <c r="AQ275" s="269">
        <v>0</v>
      </c>
      <c r="AR275" s="269">
        <v>0</v>
      </c>
      <c r="AS275" s="269">
        <v>0</v>
      </c>
      <c r="AT275" s="269">
        <v>3650</v>
      </c>
      <c r="AU275" s="269">
        <v>0</v>
      </c>
      <c r="AV275" s="269">
        <v>0</v>
      </c>
      <c r="AW275" s="269">
        <v>0</v>
      </c>
      <c r="AX275" s="269">
        <v>0</v>
      </c>
      <c r="AY275" s="269">
        <v>2400</v>
      </c>
      <c r="AZ275" s="269">
        <v>0</v>
      </c>
      <c r="BA275" s="269">
        <v>0</v>
      </c>
      <c r="BB275" s="269">
        <v>0</v>
      </c>
      <c r="BC275" s="269">
        <v>0</v>
      </c>
      <c r="BD275" s="269">
        <v>3000</v>
      </c>
      <c r="BE275" s="269">
        <v>0</v>
      </c>
      <c r="BF275" s="269">
        <v>0</v>
      </c>
      <c r="BG275" s="269">
        <v>0</v>
      </c>
      <c r="BH275" s="269">
        <v>0</v>
      </c>
      <c r="BI275" s="269">
        <v>69600</v>
      </c>
      <c r="BJ275" s="269">
        <v>0</v>
      </c>
      <c r="BK275" s="269">
        <v>0</v>
      </c>
      <c r="BL275" s="269">
        <v>0</v>
      </c>
      <c r="BM275" s="269">
        <v>0</v>
      </c>
      <c r="BN275" s="269">
        <v>256100</v>
      </c>
      <c r="BO275" s="269">
        <v>0</v>
      </c>
      <c r="BP275" s="269">
        <v>0</v>
      </c>
      <c r="BQ275" s="269">
        <v>0</v>
      </c>
      <c r="BR275" s="269">
        <v>0</v>
      </c>
      <c r="BS275" s="269">
        <v>0</v>
      </c>
      <c r="BT275" s="269">
        <v>0</v>
      </c>
      <c r="BU275" s="269">
        <v>0</v>
      </c>
      <c r="BV275" s="269">
        <v>0</v>
      </c>
      <c r="BW275" s="269">
        <v>0</v>
      </c>
      <c r="BX275" s="269">
        <v>0</v>
      </c>
      <c r="BY275" s="269">
        <v>0</v>
      </c>
      <c r="BZ275" s="269">
        <v>0</v>
      </c>
      <c r="CA275" s="269">
        <v>0</v>
      </c>
      <c r="CB275" s="269">
        <v>0</v>
      </c>
      <c r="CC275" s="270">
        <f t="shared" si="47"/>
        <v>3410004.54</v>
      </c>
      <c r="CD275" s="148"/>
      <c r="CE275" s="148"/>
      <c r="CF275" s="148"/>
      <c r="CG275" s="148"/>
      <c r="CH275" s="148"/>
      <c r="CI275" s="148"/>
    </row>
    <row r="276" spans="1:87" s="282" customFormat="1">
      <c r="A276" s="280"/>
      <c r="B276" s="380" t="s">
        <v>907</v>
      </c>
      <c r="C276" s="381"/>
      <c r="D276" s="381"/>
      <c r="E276" s="381"/>
      <c r="F276" s="381"/>
      <c r="G276" s="382"/>
      <c r="H276" s="244">
        <f>SUM(H246:H275)</f>
        <v>21665347.539999995</v>
      </c>
      <c r="I276" s="244">
        <f t="shared" ref="I276:BT276" si="48">SUM(I246:I275)</f>
        <v>4751609.7</v>
      </c>
      <c r="J276" s="244">
        <f t="shared" si="48"/>
        <v>6059167.8399999999</v>
      </c>
      <c r="K276" s="244">
        <f t="shared" si="48"/>
        <v>3252321.3</v>
      </c>
      <c r="L276" s="244">
        <f t="shared" si="48"/>
        <v>2542297.96</v>
      </c>
      <c r="M276" s="244">
        <f t="shared" si="48"/>
        <v>958501.34</v>
      </c>
      <c r="N276" s="244">
        <f t="shared" si="48"/>
        <v>42803566.32</v>
      </c>
      <c r="O276" s="244">
        <f t="shared" si="48"/>
        <v>4493175.0299999993</v>
      </c>
      <c r="P276" s="244">
        <f t="shared" si="48"/>
        <v>1768727.3399999999</v>
      </c>
      <c r="Q276" s="244">
        <f t="shared" si="48"/>
        <v>11202599.120000001</v>
      </c>
      <c r="R276" s="244">
        <f t="shared" si="48"/>
        <v>1554020.44</v>
      </c>
      <c r="S276" s="244">
        <f t="shared" si="48"/>
        <v>4285646.8899999997</v>
      </c>
      <c r="T276" s="244">
        <f t="shared" si="48"/>
        <v>7375646.0299999993</v>
      </c>
      <c r="U276" s="244">
        <f t="shared" si="48"/>
        <v>5618401.0100000007</v>
      </c>
      <c r="V276" s="244">
        <f t="shared" si="48"/>
        <v>626085.53999999992</v>
      </c>
      <c r="W276" s="244">
        <f t="shared" si="48"/>
        <v>1811507.0300000003</v>
      </c>
      <c r="X276" s="244">
        <f t="shared" si="48"/>
        <v>2209012.46</v>
      </c>
      <c r="Y276" s="244">
        <f t="shared" si="48"/>
        <v>901082.64000000013</v>
      </c>
      <c r="Z276" s="244">
        <f t="shared" si="48"/>
        <v>23424277.939999998</v>
      </c>
      <c r="AA276" s="244">
        <f t="shared" si="48"/>
        <v>6066725.6500000004</v>
      </c>
      <c r="AB276" s="244">
        <f t="shared" si="48"/>
        <v>2648055.4</v>
      </c>
      <c r="AC276" s="244">
        <f t="shared" si="48"/>
        <v>5329878.9799999995</v>
      </c>
      <c r="AD276" s="244">
        <f t="shared" si="48"/>
        <v>1449639.74</v>
      </c>
      <c r="AE276" s="244">
        <f t="shared" si="48"/>
        <v>2426986.5</v>
      </c>
      <c r="AF276" s="244">
        <f t="shared" si="48"/>
        <v>1874158.72</v>
      </c>
      <c r="AG276" s="244">
        <f t="shared" si="48"/>
        <v>935228.09000000008</v>
      </c>
      <c r="AH276" s="244">
        <f t="shared" si="48"/>
        <v>666318.89999999991</v>
      </c>
      <c r="AI276" s="244">
        <f t="shared" si="48"/>
        <v>38834128.899999999</v>
      </c>
      <c r="AJ276" s="244">
        <f t="shared" si="48"/>
        <v>2485566.62</v>
      </c>
      <c r="AK276" s="244">
        <f t="shared" si="48"/>
        <v>1359216.83</v>
      </c>
      <c r="AL276" s="244">
        <f t="shared" si="48"/>
        <v>1109874.0899999999</v>
      </c>
      <c r="AM276" s="244">
        <f t="shared" si="48"/>
        <v>1205344.68</v>
      </c>
      <c r="AN276" s="244">
        <f t="shared" si="48"/>
        <v>1692634.4</v>
      </c>
      <c r="AO276" s="244">
        <f t="shared" si="48"/>
        <v>1335784</v>
      </c>
      <c r="AP276" s="244">
        <f t="shared" si="48"/>
        <v>1344719.23</v>
      </c>
      <c r="AQ276" s="244">
        <f t="shared" si="48"/>
        <v>2126025.0499999998</v>
      </c>
      <c r="AR276" s="244">
        <f t="shared" si="48"/>
        <v>1272764.0799999998</v>
      </c>
      <c r="AS276" s="244">
        <f t="shared" si="48"/>
        <v>1584675.07</v>
      </c>
      <c r="AT276" s="244">
        <f t="shared" si="48"/>
        <v>1008330.17</v>
      </c>
      <c r="AU276" s="244">
        <f t="shared" si="48"/>
        <v>10910707.839999998</v>
      </c>
      <c r="AV276" s="244">
        <f t="shared" si="48"/>
        <v>1725691.95</v>
      </c>
      <c r="AW276" s="244">
        <f t="shared" si="48"/>
        <v>1492480.65</v>
      </c>
      <c r="AX276" s="244">
        <f t="shared" si="48"/>
        <v>1335274.2400000002</v>
      </c>
      <c r="AY276" s="244">
        <f t="shared" si="48"/>
        <v>1488988.62</v>
      </c>
      <c r="AZ276" s="244">
        <f t="shared" si="48"/>
        <v>630590.4</v>
      </c>
      <c r="BA276" s="244">
        <f t="shared" si="48"/>
        <v>1216736.95</v>
      </c>
      <c r="BB276" s="244">
        <f t="shared" si="48"/>
        <v>24456823.699999999</v>
      </c>
      <c r="BC276" s="244">
        <f t="shared" si="48"/>
        <v>2111481.48</v>
      </c>
      <c r="BD276" s="244">
        <f t="shared" si="48"/>
        <v>1637221</v>
      </c>
      <c r="BE276" s="244">
        <f t="shared" si="48"/>
        <v>2126031.09</v>
      </c>
      <c r="BF276" s="244">
        <f t="shared" si="48"/>
        <v>2571290.3000000003</v>
      </c>
      <c r="BG276" s="244">
        <f t="shared" si="48"/>
        <v>748358.4</v>
      </c>
      <c r="BH276" s="244">
        <f t="shared" si="48"/>
        <v>1866488.1</v>
      </c>
      <c r="BI276" s="244">
        <f t="shared" si="48"/>
        <v>2952659.63</v>
      </c>
      <c r="BJ276" s="244">
        <f t="shared" si="48"/>
        <v>1840693.98</v>
      </c>
      <c r="BK276" s="244">
        <f t="shared" si="48"/>
        <v>822926</v>
      </c>
      <c r="BL276" s="244">
        <f t="shared" si="48"/>
        <v>441507.55</v>
      </c>
      <c r="BM276" s="244">
        <f t="shared" si="48"/>
        <v>17315871.030000001</v>
      </c>
      <c r="BN276" s="244">
        <f t="shared" si="48"/>
        <v>6343360.2300000004</v>
      </c>
      <c r="BO276" s="244">
        <f t="shared" si="48"/>
        <v>2119216.9</v>
      </c>
      <c r="BP276" s="244">
        <f t="shared" si="48"/>
        <v>1365634.4700000002</v>
      </c>
      <c r="BQ276" s="244">
        <f t="shared" si="48"/>
        <v>1686353.93</v>
      </c>
      <c r="BR276" s="244">
        <f t="shared" si="48"/>
        <v>2672481.9299999997</v>
      </c>
      <c r="BS276" s="244">
        <f t="shared" si="48"/>
        <v>1286439.76</v>
      </c>
      <c r="BT276" s="244">
        <f t="shared" si="48"/>
        <v>13227518.02</v>
      </c>
      <c r="BU276" s="244">
        <f t="shared" ref="BU276:CB276" si="49">SUM(BU246:BU275)</f>
        <v>1220175.23</v>
      </c>
      <c r="BV276" s="244">
        <f t="shared" si="49"/>
        <v>1371240.1700000002</v>
      </c>
      <c r="BW276" s="244">
        <f t="shared" si="49"/>
        <v>1918932.1099999996</v>
      </c>
      <c r="BX276" s="244">
        <f t="shared" si="49"/>
        <v>2069329.8</v>
      </c>
      <c r="BY276" s="244">
        <f t="shared" si="49"/>
        <v>4135353.5200000005</v>
      </c>
      <c r="BZ276" s="244">
        <f t="shared" si="49"/>
        <v>1866362.66</v>
      </c>
      <c r="CA276" s="244">
        <f t="shared" si="49"/>
        <v>833092.42</v>
      </c>
      <c r="CB276" s="244">
        <f t="shared" si="49"/>
        <v>794705.37</v>
      </c>
      <c r="CC276" s="244">
        <f>SUM(CC246:CC275)</f>
        <v>340769092</v>
      </c>
      <c r="CD276" s="154"/>
      <c r="CE276" s="154"/>
      <c r="CF276" s="154"/>
      <c r="CG276" s="154"/>
      <c r="CH276" s="154"/>
      <c r="CI276" s="154"/>
    </row>
    <row r="277" spans="1:87" s="149" customFormat="1">
      <c r="A277" s="201" t="s">
        <v>1806</v>
      </c>
      <c r="B277" s="264" t="s">
        <v>47</v>
      </c>
      <c r="C277" s="265" t="s">
        <v>48</v>
      </c>
      <c r="D277" s="266">
        <v>51130</v>
      </c>
      <c r="E277" s="150" t="s">
        <v>908</v>
      </c>
      <c r="F277" s="267" t="s">
        <v>909</v>
      </c>
      <c r="G277" s="268" t="s">
        <v>1737</v>
      </c>
      <c r="H277" s="269">
        <v>0</v>
      </c>
      <c r="I277" s="269">
        <v>0</v>
      </c>
      <c r="J277" s="269">
        <v>0</v>
      </c>
      <c r="K277" s="269">
        <v>0</v>
      </c>
      <c r="L277" s="269">
        <v>0</v>
      </c>
      <c r="M277" s="269">
        <v>0</v>
      </c>
      <c r="N277" s="269">
        <v>0</v>
      </c>
      <c r="O277" s="269">
        <v>0</v>
      </c>
      <c r="P277" s="269">
        <v>0</v>
      </c>
      <c r="Q277" s="269">
        <v>0</v>
      </c>
      <c r="R277" s="269">
        <v>0</v>
      </c>
      <c r="S277" s="269">
        <v>0</v>
      </c>
      <c r="T277" s="269">
        <v>111000</v>
      </c>
      <c r="U277" s="269">
        <v>0</v>
      </c>
      <c r="V277" s="269">
        <v>0</v>
      </c>
      <c r="W277" s="269">
        <v>0</v>
      </c>
      <c r="X277" s="269">
        <v>0</v>
      </c>
      <c r="Y277" s="269">
        <v>0</v>
      </c>
      <c r="Z277" s="269">
        <v>9600</v>
      </c>
      <c r="AA277" s="269">
        <v>0</v>
      </c>
      <c r="AB277" s="269">
        <v>0</v>
      </c>
      <c r="AC277" s="269">
        <v>980</v>
      </c>
      <c r="AD277" s="269">
        <v>0</v>
      </c>
      <c r="AE277" s="269">
        <v>0</v>
      </c>
      <c r="AF277" s="269">
        <v>0</v>
      </c>
      <c r="AG277" s="269">
        <v>0</v>
      </c>
      <c r="AH277" s="269">
        <v>0</v>
      </c>
      <c r="AI277" s="269">
        <v>0</v>
      </c>
      <c r="AJ277" s="269">
        <v>0</v>
      </c>
      <c r="AK277" s="269">
        <v>0</v>
      </c>
      <c r="AL277" s="269">
        <v>0</v>
      </c>
      <c r="AM277" s="269">
        <v>0</v>
      </c>
      <c r="AN277" s="269">
        <v>0</v>
      </c>
      <c r="AO277" s="269">
        <v>960</v>
      </c>
      <c r="AP277" s="269">
        <v>0</v>
      </c>
      <c r="AQ277" s="269">
        <v>0</v>
      </c>
      <c r="AR277" s="269">
        <v>0</v>
      </c>
      <c r="AS277" s="269">
        <v>0</v>
      </c>
      <c r="AT277" s="269">
        <v>0</v>
      </c>
      <c r="AU277" s="269">
        <v>30800</v>
      </c>
      <c r="AV277" s="269">
        <v>0</v>
      </c>
      <c r="AW277" s="269">
        <v>0</v>
      </c>
      <c r="AX277" s="269">
        <v>0</v>
      </c>
      <c r="AY277" s="269">
        <v>0</v>
      </c>
      <c r="AZ277" s="269">
        <v>0</v>
      </c>
      <c r="BA277" s="269">
        <v>0</v>
      </c>
      <c r="BB277" s="269">
        <v>0</v>
      </c>
      <c r="BC277" s="269">
        <v>0</v>
      </c>
      <c r="BD277" s="269">
        <v>0</v>
      </c>
      <c r="BE277" s="269">
        <v>0</v>
      </c>
      <c r="BF277" s="269">
        <v>0</v>
      </c>
      <c r="BG277" s="269">
        <v>0</v>
      </c>
      <c r="BH277" s="269">
        <v>0</v>
      </c>
      <c r="BI277" s="269">
        <v>0</v>
      </c>
      <c r="BJ277" s="269">
        <v>0</v>
      </c>
      <c r="BK277" s="269">
        <v>0</v>
      </c>
      <c r="BL277" s="269">
        <v>0</v>
      </c>
      <c r="BM277" s="269">
        <v>0</v>
      </c>
      <c r="BN277" s="269">
        <v>0</v>
      </c>
      <c r="BO277" s="269">
        <v>0</v>
      </c>
      <c r="BP277" s="269">
        <v>0</v>
      </c>
      <c r="BQ277" s="269">
        <v>0</v>
      </c>
      <c r="BR277" s="269">
        <v>0</v>
      </c>
      <c r="BS277" s="269">
        <v>0</v>
      </c>
      <c r="BT277" s="269">
        <v>320</v>
      </c>
      <c r="BU277" s="269">
        <v>4000</v>
      </c>
      <c r="BV277" s="269">
        <v>0</v>
      </c>
      <c r="BW277" s="269">
        <v>0</v>
      </c>
      <c r="BX277" s="269">
        <v>160</v>
      </c>
      <c r="BY277" s="269">
        <v>0</v>
      </c>
      <c r="BZ277" s="269">
        <v>0</v>
      </c>
      <c r="CA277" s="269">
        <v>0</v>
      </c>
      <c r="CB277" s="269">
        <v>0</v>
      </c>
      <c r="CC277" s="270">
        <f t="shared" si="47"/>
        <v>157820</v>
      </c>
      <c r="CD277" s="148"/>
      <c r="CE277" s="148"/>
      <c r="CF277" s="148"/>
      <c r="CG277" s="148"/>
      <c r="CH277" s="148"/>
      <c r="CI277" s="148"/>
    </row>
    <row r="278" spans="1:87" s="149" customFormat="1">
      <c r="A278" s="201" t="s">
        <v>1806</v>
      </c>
      <c r="B278" s="264" t="s">
        <v>47</v>
      </c>
      <c r="C278" s="265" t="s">
        <v>48</v>
      </c>
      <c r="D278" s="266">
        <v>51130</v>
      </c>
      <c r="E278" s="150" t="s">
        <v>908</v>
      </c>
      <c r="F278" s="267" t="s">
        <v>1738</v>
      </c>
      <c r="G278" s="268" t="s">
        <v>1739</v>
      </c>
      <c r="H278" s="269">
        <v>134180</v>
      </c>
      <c r="I278" s="269">
        <v>0</v>
      </c>
      <c r="J278" s="269">
        <v>0</v>
      </c>
      <c r="K278" s="269">
        <v>0</v>
      </c>
      <c r="L278" s="269">
        <v>29720</v>
      </c>
      <c r="M278" s="269">
        <v>0</v>
      </c>
      <c r="N278" s="269">
        <v>750</v>
      </c>
      <c r="O278" s="269">
        <v>0</v>
      </c>
      <c r="P278" s="269">
        <v>1760</v>
      </c>
      <c r="Q278" s="269">
        <v>0</v>
      </c>
      <c r="R278" s="269">
        <v>160</v>
      </c>
      <c r="S278" s="269">
        <v>0</v>
      </c>
      <c r="T278" s="269">
        <v>101380</v>
      </c>
      <c r="U278" s="269">
        <v>0</v>
      </c>
      <c r="V278" s="269">
        <v>0</v>
      </c>
      <c r="W278" s="269">
        <v>0</v>
      </c>
      <c r="X278" s="269">
        <v>97914.78</v>
      </c>
      <c r="Y278" s="269">
        <v>16310</v>
      </c>
      <c r="Z278" s="269">
        <v>1086961</v>
      </c>
      <c r="AA278" s="269">
        <v>10480</v>
      </c>
      <c r="AB278" s="269">
        <v>61195</v>
      </c>
      <c r="AC278" s="269">
        <v>52120</v>
      </c>
      <c r="AD278" s="269">
        <v>320</v>
      </c>
      <c r="AE278" s="269">
        <v>0</v>
      </c>
      <c r="AF278" s="269">
        <v>28696</v>
      </c>
      <c r="AG278" s="269">
        <v>0</v>
      </c>
      <c r="AH278" s="269">
        <v>46240</v>
      </c>
      <c r="AI278" s="269">
        <v>177640</v>
      </c>
      <c r="AJ278" s="269">
        <v>0</v>
      </c>
      <c r="AK278" s="269">
        <v>0</v>
      </c>
      <c r="AL278" s="269">
        <v>0</v>
      </c>
      <c r="AM278" s="269">
        <v>0</v>
      </c>
      <c r="AN278" s="269">
        <v>16320</v>
      </c>
      <c r="AO278" s="269">
        <v>37760</v>
      </c>
      <c r="AP278" s="269">
        <v>0</v>
      </c>
      <c r="AQ278" s="269">
        <v>800</v>
      </c>
      <c r="AR278" s="269">
        <v>0</v>
      </c>
      <c r="AS278" s="269">
        <v>1140</v>
      </c>
      <c r="AT278" s="269">
        <v>10080</v>
      </c>
      <c r="AU278" s="269">
        <v>74240</v>
      </c>
      <c r="AV278" s="269">
        <v>32265</v>
      </c>
      <c r="AW278" s="269">
        <v>0</v>
      </c>
      <c r="AX278" s="269">
        <v>10960</v>
      </c>
      <c r="AY278" s="269">
        <v>1200</v>
      </c>
      <c r="AZ278" s="269">
        <v>5440</v>
      </c>
      <c r="BA278" s="269">
        <v>2400</v>
      </c>
      <c r="BB278" s="269">
        <v>104780</v>
      </c>
      <c r="BC278" s="269">
        <v>45320</v>
      </c>
      <c r="BD278" s="269">
        <v>68840</v>
      </c>
      <c r="BE278" s="269">
        <v>0</v>
      </c>
      <c r="BF278" s="269">
        <v>0</v>
      </c>
      <c r="BG278" s="269">
        <v>3136</v>
      </c>
      <c r="BH278" s="269">
        <v>74320</v>
      </c>
      <c r="BI278" s="269">
        <v>72520</v>
      </c>
      <c r="BJ278" s="269">
        <v>1614</v>
      </c>
      <c r="BK278" s="269">
        <v>48250.080000000002</v>
      </c>
      <c r="BL278" s="269">
        <v>12240</v>
      </c>
      <c r="BM278" s="269">
        <v>81740</v>
      </c>
      <c r="BN278" s="269">
        <v>141860</v>
      </c>
      <c r="BO278" s="269">
        <v>960</v>
      </c>
      <c r="BP278" s="269">
        <v>0</v>
      </c>
      <c r="BQ278" s="269">
        <v>35100</v>
      </c>
      <c r="BR278" s="269">
        <v>0</v>
      </c>
      <c r="BS278" s="269">
        <v>27780</v>
      </c>
      <c r="BT278" s="269">
        <v>40320</v>
      </c>
      <c r="BU278" s="269">
        <v>12720</v>
      </c>
      <c r="BV278" s="269">
        <v>320</v>
      </c>
      <c r="BW278" s="269">
        <v>2200</v>
      </c>
      <c r="BX278" s="269">
        <v>18600</v>
      </c>
      <c r="BY278" s="269">
        <v>52010</v>
      </c>
      <c r="BZ278" s="269">
        <v>0</v>
      </c>
      <c r="CA278" s="269">
        <v>5040</v>
      </c>
      <c r="CB278" s="269">
        <v>12080</v>
      </c>
      <c r="CC278" s="270">
        <f t="shared" si="47"/>
        <v>2900181.8600000003</v>
      </c>
      <c r="CD278" s="148"/>
      <c r="CE278" s="148"/>
      <c r="CF278" s="148"/>
      <c r="CG278" s="148"/>
      <c r="CH278" s="148"/>
      <c r="CI278" s="148"/>
    </row>
    <row r="279" spans="1:87" s="149" customFormat="1">
      <c r="A279" s="201" t="s">
        <v>1806</v>
      </c>
      <c r="B279" s="264" t="s">
        <v>47</v>
      </c>
      <c r="C279" s="265" t="s">
        <v>48</v>
      </c>
      <c r="D279" s="266">
        <v>51130</v>
      </c>
      <c r="E279" s="150" t="s">
        <v>908</v>
      </c>
      <c r="F279" s="267" t="s">
        <v>910</v>
      </c>
      <c r="G279" s="268" t="s">
        <v>1740</v>
      </c>
      <c r="H279" s="269">
        <v>0</v>
      </c>
      <c r="I279" s="269">
        <v>0</v>
      </c>
      <c r="J279" s="269">
        <v>0</v>
      </c>
      <c r="K279" s="269">
        <v>0</v>
      </c>
      <c r="L279" s="269">
        <v>0</v>
      </c>
      <c r="M279" s="269">
        <v>0</v>
      </c>
      <c r="N279" s="269">
        <v>0</v>
      </c>
      <c r="O279" s="269">
        <v>0</v>
      </c>
      <c r="P279" s="269">
        <v>0</v>
      </c>
      <c r="Q279" s="269">
        <v>0</v>
      </c>
      <c r="R279" s="269">
        <v>0</v>
      </c>
      <c r="S279" s="269">
        <v>0</v>
      </c>
      <c r="T279" s="269">
        <v>0</v>
      </c>
      <c r="U279" s="269">
        <v>0</v>
      </c>
      <c r="V279" s="269">
        <v>0</v>
      </c>
      <c r="W279" s="269">
        <v>0</v>
      </c>
      <c r="X279" s="269">
        <v>0</v>
      </c>
      <c r="Y279" s="269">
        <v>4800</v>
      </c>
      <c r="Z279" s="269">
        <v>2400</v>
      </c>
      <c r="AA279" s="269">
        <v>0</v>
      </c>
      <c r="AB279" s="269">
        <v>0</v>
      </c>
      <c r="AC279" s="269">
        <v>0</v>
      </c>
      <c r="AD279" s="269">
        <v>0</v>
      </c>
      <c r="AE279" s="269">
        <v>0</v>
      </c>
      <c r="AF279" s="269">
        <v>0</v>
      </c>
      <c r="AG279" s="269">
        <v>0</v>
      </c>
      <c r="AH279" s="269">
        <v>0</v>
      </c>
      <c r="AI279" s="269">
        <v>0</v>
      </c>
      <c r="AJ279" s="269">
        <v>0</v>
      </c>
      <c r="AK279" s="269">
        <v>0</v>
      </c>
      <c r="AL279" s="269">
        <v>0</v>
      </c>
      <c r="AM279" s="269">
        <v>0</v>
      </c>
      <c r="AN279" s="269">
        <v>0</v>
      </c>
      <c r="AO279" s="269">
        <v>1920</v>
      </c>
      <c r="AP279" s="269">
        <v>0</v>
      </c>
      <c r="AQ279" s="269">
        <v>0</v>
      </c>
      <c r="AR279" s="269">
        <v>0</v>
      </c>
      <c r="AS279" s="269">
        <v>0</v>
      </c>
      <c r="AT279" s="269">
        <v>0</v>
      </c>
      <c r="AU279" s="269">
        <v>81045</v>
      </c>
      <c r="AV279" s="269">
        <v>0</v>
      </c>
      <c r="AW279" s="269">
        <v>0</v>
      </c>
      <c r="AX279" s="269">
        <v>0</v>
      </c>
      <c r="AY279" s="269">
        <v>0</v>
      </c>
      <c r="AZ279" s="269">
        <v>0</v>
      </c>
      <c r="BA279" s="269">
        <v>0</v>
      </c>
      <c r="BB279" s="269">
        <v>0</v>
      </c>
      <c r="BC279" s="269">
        <v>0</v>
      </c>
      <c r="BD279" s="269">
        <v>0</v>
      </c>
      <c r="BE279" s="269">
        <v>0</v>
      </c>
      <c r="BF279" s="269">
        <v>0</v>
      </c>
      <c r="BG279" s="269">
        <v>0</v>
      </c>
      <c r="BH279" s="269">
        <v>0</v>
      </c>
      <c r="BI279" s="269">
        <v>0</v>
      </c>
      <c r="BJ279" s="269">
        <v>0</v>
      </c>
      <c r="BK279" s="269">
        <v>0</v>
      </c>
      <c r="BL279" s="269">
        <v>0</v>
      </c>
      <c r="BM279" s="269">
        <v>0</v>
      </c>
      <c r="BN279" s="269">
        <v>0</v>
      </c>
      <c r="BO279" s="269">
        <v>0</v>
      </c>
      <c r="BP279" s="269">
        <v>0</v>
      </c>
      <c r="BQ279" s="269">
        <v>0</v>
      </c>
      <c r="BR279" s="269">
        <v>0</v>
      </c>
      <c r="BS279" s="269">
        <v>0</v>
      </c>
      <c r="BT279" s="269">
        <v>0</v>
      </c>
      <c r="BU279" s="269">
        <v>0</v>
      </c>
      <c r="BV279" s="269">
        <v>0</v>
      </c>
      <c r="BW279" s="269">
        <v>0</v>
      </c>
      <c r="BX279" s="269">
        <v>0</v>
      </c>
      <c r="BY279" s="269">
        <v>0</v>
      </c>
      <c r="BZ279" s="269">
        <v>0</v>
      </c>
      <c r="CA279" s="269">
        <v>0</v>
      </c>
      <c r="CB279" s="269">
        <v>0</v>
      </c>
      <c r="CC279" s="270">
        <f t="shared" si="47"/>
        <v>90165</v>
      </c>
      <c r="CD279" s="148"/>
      <c r="CE279" s="148"/>
      <c r="CF279" s="148"/>
      <c r="CG279" s="148"/>
      <c r="CH279" s="148"/>
      <c r="CI279" s="148"/>
    </row>
    <row r="280" spans="1:87" s="149" customFormat="1">
      <c r="A280" s="201" t="s">
        <v>1806</v>
      </c>
      <c r="B280" s="264" t="s">
        <v>47</v>
      </c>
      <c r="C280" s="265" t="s">
        <v>48</v>
      </c>
      <c r="D280" s="266">
        <v>51120</v>
      </c>
      <c r="E280" s="150" t="s">
        <v>912</v>
      </c>
      <c r="F280" s="267" t="s">
        <v>1741</v>
      </c>
      <c r="G280" s="268" t="s">
        <v>1742</v>
      </c>
      <c r="H280" s="269">
        <v>336317.88</v>
      </c>
      <c r="I280" s="269">
        <v>0</v>
      </c>
      <c r="J280" s="269">
        <v>0</v>
      </c>
      <c r="K280" s="269">
        <v>0</v>
      </c>
      <c r="L280" s="269">
        <v>0</v>
      </c>
      <c r="M280" s="269">
        <v>0</v>
      </c>
      <c r="N280" s="269">
        <v>3600</v>
      </c>
      <c r="O280" s="269">
        <v>0</v>
      </c>
      <c r="P280" s="269">
        <v>0</v>
      </c>
      <c r="Q280" s="269">
        <v>0</v>
      </c>
      <c r="R280" s="269">
        <v>1400</v>
      </c>
      <c r="S280" s="269">
        <v>0</v>
      </c>
      <c r="T280" s="269">
        <v>159194.35999999999</v>
      </c>
      <c r="U280" s="269">
        <v>0</v>
      </c>
      <c r="V280" s="269">
        <v>0</v>
      </c>
      <c r="W280" s="269">
        <v>0</v>
      </c>
      <c r="X280" s="269">
        <v>89668.81</v>
      </c>
      <c r="Y280" s="269">
        <v>76278</v>
      </c>
      <c r="Z280" s="269">
        <v>1031845</v>
      </c>
      <c r="AA280" s="269">
        <v>215810.75</v>
      </c>
      <c r="AB280" s="269">
        <v>137881.75</v>
      </c>
      <c r="AC280" s="269">
        <v>141746</v>
      </c>
      <c r="AD280" s="269">
        <v>6100</v>
      </c>
      <c r="AE280" s="269">
        <v>0</v>
      </c>
      <c r="AF280" s="269">
        <v>70920.800000000003</v>
      </c>
      <c r="AG280" s="269">
        <v>0</v>
      </c>
      <c r="AH280" s="269">
        <v>54625</v>
      </c>
      <c r="AI280" s="269">
        <v>82512</v>
      </c>
      <c r="AJ280" s="269">
        <v>0</v>
      </c>
      <c r="AK280" s="269">
        <v>0</v>
      </c>
      <c r="AL280" s="269">
        <v>0</v>
      </c>
      <c r="AM280" s="269">
        <v>0</v>
      </c>
      <c r="AN280" s="269">
        <v>58535</v>
      </c>
      <c r="AO280" s="269">
        <v>136980</v>
      </c>
      <c r="AP280" s="269">
        <v>0</v>
      </c>
      <c r="AQ280" s="269">
        <v>0</v>
      </c>
      <c r="AR280" s="269">
        <v>0</v>
      </c>
      <c r="AS280" s="269">
        <v>0</v>
      </c>
      <c r="AT280" s="269">
        <v>27178</v>
      </c>
      <c r="AU280" s="269">
        <v>58144.5</v>
      </c>
      <c r="AV280" s="269">
        <v>800</v>
      </c>
      <c r="AW280" s="269">
        <v>0</v>
      </c>
      <c r="AX280" s="269">
        <v>12450</v>
      </c>
      <c r="AY280" s="269">
        <v>0</v>
      </c>
      <c r="AZ280" s="269">
        <v>36120</v>
      </c>
      <c r="BA280" s="269">
        <v>0</v>
      </c>
      <c r="BB280" s="269">
        <v>0</v>
      </c>
      <c r="BC280" s="269">
        <v>246752</v>
      </c>
      <c r="BD280" s="269">
        <v>123533.75999999999</v>
      </c>
      <c r="BE280" s="269">
        <v>0</v>
      </c>
      <c r="BF280" s="269">
        <v>0</v>
      </c>
      <c r="BG280" s="269">
        <v>0</v>
      </c>
      <c r="BH280" s="269">
        <v>86954.2</v>
      </c>
      <c r="BI280" s="269">
        <v>205953</v>
      </c>
      <c r="BJ280" s="269">
        <v>294</v>
      </c>
      <c r="BK280" s="269">
        <v>61850</v>
      </c>
      <c r="BL280" s="269">
        <v>38227</v>
      </c>
      <c r="BM280" s="269">
        <v>27497.5</v>
      </c>
      <c r="BN280" s="269">
        <v>405483.8</v>
      </c>
      <c r="BO280" s="269">
        <v>0</v>
      </c>
      <c r="BP280" s="269">
        <v>0</v>
      </c>
      <c r="BQ280" s="269">
        <v>74720</v>
      </c>
      <c r="BR280" s="269">
        <v>0</v>
      </c>
      <c r="BS280" s="269">
        <v>33864</v>
      </c>
      <c r="BT280" s="269">
        <v>20440.57</v>
      </c>
      <c r="BU280" s="269">
        <v>26750</v>
      </c>
      <c r="BV280" s="269">
        <v>0</v>
      </c>
      <c r="BW280" s="269">
        <v>11600</v>
      </c>
      <c r="BX280" s="269">
        <v>19483</v>
      </c>
      <c r="BY280" s="269">
        <v>80970</v>
      </c>
      <c r="BZ280" s="269">
        <v>0</v>
      </c>
      <c r="CA280" s="269">
        <v>10170</v>
      </c>
      <c r="CB280" s="269">
        <v>37383</v>
      </c>
      <c r="CC280" s="270">
        <f t="shared" si="47"/>
        <v>4250033.68</v>
      </c>
      <c r="CD280" s="148"/>
      <c r="CE280" s="148"/>
      <c r="CF280" s="148"/>
      <c r="CG280" s="148"/>
      <c r="CH280" s="148"/>
      <c r="CI280" s="148"/>
    </row>
    <row r="281" spans="1:87" s="149" customFormat="1">
      <c r="A281" s="201" t="s">
        <v>1806</v>
      </c>
      <c r="B281" s="264" t="s">
        <v>47</v>
      </c>
      <c r="C281" s="265" t="s">
        <v>48</v>
      </c>
      <c r="D281" s="266">
        <v>51120</v>
      </c>
      <c r="E281" s="150" t="s">
        <v>912</v>
      </c>
      <c r="F281" s="267" t="s">
        <v>911</v>
      </c>
      <c r="G281" s="268" t="s">
        <v>1743</v>
      </c>
      <c r="H281" s="269">
        <v>0</v>
      </c>
      <c r="I281" s="269">
        <v>0</v>
      </c>
      <c r="J281" s="269">
        <v>0</v>
      </c>
      <c r="K281" s="269">
        <v>0</v>
      </c>
      <c r="L281" s="269">
        <v>0</v>
      </c>
      <c r="M281" s="269">
        <v>0</v>
      </c>
      <c r="N281" s="269">
        <v>0</v>
      </c>
      <c r="O281" s="269">
        <v>0</v>
      </c>
      <c r="P281" s="269">
        <v>0</v>
      </c>
      <c r="Q281" s="269">
        <v>0</v>
      </c>
      <c r="R281" s="269">
        <v>0</v>
      </c>
      <c r="S281" s="269">
        <v>0</v>
      </c>
      <c r="T281" s="269">
        <v>0</v>
      </c>
      <c r="U281" s="269">
        <v>0</v>
      </c>
      <c r="V281" s="269">
        <v>0</v>
      </c>
      <c r="W281" s="269">
        <v>0</v>
      </c>
      <c r="X281" s="269">
        <v>0</v>
      </c>
      <c r="Y281" s="269">
        <v>0</v>
      </c>
      <c r="Z281" s="269">
        <v>237744</v>
      </c>
      <c r="AA281" s="269">
        <v>0</v>
      </c>
      <c r="AB281" s="269">
        <v>0</v>
      </c>
      <c r="AC281" s="269">
        <v>0</v>
      </c>
      <c r="AD281" s="269">
        <v>648</v>
      </c>
      <c r="AE281" s="269">
        <v>0</v>
      </c>
      <c r="AF281" s="269">
        <v>0</v>
      </c>
      <c r="AG281" s="269">
        <v>348670.4</v>
      </c>
      <c r="AH281" s="269">
        <v>3254</v>
      </c>
      <c r="AI281" s="269">
        <v>0</v>
      </c>
      <c r="AJ281" s="269">
        <v>0</v>
      </c>
      <c r="AK281" s="269">
        <v>0</v>
      </c>
      <c r="AL281" s="269">
        <v>0</v>
      </c>
      <c r="AM281" s="269">
        <v>0</v>
      </c>
      <c r="AN281" s="269">
        <v>0</v>
      </c>
      <c r="AO281" s="269">
        <v>0</v>
      </c>
      <c r="AP281" s="269">
        <v>0</v>
      </c>
      <c r="AQ281" s="269">
        <v>0</v>
      </c>
      <c r="AR281" s="269">
        <v>0</v>
      </c>
      <c r="AS281" s="269">
        <v>0</v>
      </c>
      <c r="AT281" s="269">
        <v>0</v>
      </c>
      <c r="AU281" s="269">
        <v>71916</v>
      </c>
      <c r="AV281" s="269">
        <v>0</v>
      </c>
      <c r="AW281" s="269">
        <v>0</v>
      </c>
      <c r="AX281" s="269">
        <v>0</v>
      </c>
      <c r="AY281" s="269">
        <v>0</v>
      </c>
      <c r="AZ281" s="269">
        <v>0</v>
      </c>
      <c r="BA281" s="269">
        <v>1190</v>
      </c>
      <c r="BB281" s="269">
        <v>0</v>
      </c>
      <c r="BC281" s="269">
        <v>0</v>
      </c>
      <c r="BD281" s="269">
        <v>0</v>
      </c>
      <c r="BE281" s="269">
        <v>0</v>
      </c>
      <c r="BF281" s="269">
        <v>0</v>
      </c>
      <c r="BG281" s="269">
        <v>0</v>
      </c>
      <c r="BH281" s="269">
        <v>0</v>
      </c>
      <c r="BI281" s="269">
        <v>0</v>
      </c>
      <c r="BJ281" s="269">
        <v>0</v>
      </c>
      <c r="BK281" s="269">
        <v>0</v>
      </c>
      <c r="BL281" s="269">
        <v>0</v>
      </c>
      <c r="BM281" s="269">
        <v>0</v>
      </c>
      <c r="BN281" s="269">
        <v>0</v>
      </c>
      <c r="BO281" s="269">
        <v>0</v>
      </c>
      <c r="BP281" s="269">
        <v>0</v>
      </c>
      <c r="BQ281" s="269">
        <v>0</v>
      </c>
      <c r="BR281" s="269">
        <v>0</v>
      </c>
      <c r="BS281" s="269">
        <v>0</v>
      </c>
      <c r="BT281" s="269">
        <v>0</v>
      </c>
      <c r="BU281" s="269">
        <v>0</v>
      </c>
      <c r="BV281" s="269">
        <v>0</v>
      </c>
      <c r="BW281" s="269">
        <v>1980</v>
      </c>
      <c r="BX281" s="269">
        <v>3240</v>
      </c>
      <c r="BY281" s="269">
        <v>0</v>
      </c>
      <c r="BZ281" s="269">
        <v>0</v>
      </c>
      <c r="CA281" s="269">
        <v>0</v>
      </c>
      <c r="CB281" s="269">
        <v>0</v>
      </c>
      <c r="CC281" s="270">
        <f t="shared" si="47"/>
        <v>668642.4</v>
      </c>
      <c r="CD281" s="148"/>
      <c r="CE281" s="148"/>
      <c r="CF281" s="148"/>
      <c r="CG281" s="148"/>
      <c r="CH281" s="148"/>
      <c r="CI281" s="148"/>
    </row>
    <row r="282" spans="1:87" s="149" customFormat="1">
      <c r="A282" s="201" t="s">
        <v>1806</v>
      </c>
      <c r="B282" s="264" t="s">
        <v>47</v>
      </c>
      <c r="C282" s="265" t="s">
        <v>48</v>
      </c>
      <c r="D282" s="266">
        <v>51120</v>
      </c>
      <c r="E282" s="150" t="s">
        <v>912</v>
      </c>
      <c r="F282" s="267" t="s">
        <v>1744</v>
      </c>
      <c r="G282" s="268" t="s">
        <v>1745</v>
      </c>
      <c r="H282" s="269">
        <v>316112.92</v>
      </c>
      <c r="I282" s="269">
        <v>35399.5</v>
      </c>
      <c r="J282" s="269">
        <v>4347</v>
      </c>
      <c r="K282" s="269">
        <v>20786</v>
      </c>
      <c r="L282" s="269">
        <v>94028</v>
      </c>
      <c r="M282" s="269">
        <v>0</v>
      </c>
      <c r="N282" s="269">
        <v>109940</v>
      </c>
      <c r="O282" s="269">
        <v>4440</v>
      </c>
      <c r="P282" s="269">
        <v>33117.480000000003</v>
      </c>
      <c r="Q282" s="269">
        <v>27495</v>
      </c>
      <c r="R282" s="269">
        <v>16818</v>
      </c>
      <c r="S282" s="269">
        <v>0</v>
      </c>
      <c r="T282" s="269">
        <v>478882.12</v>
      </c>
      <c r="U282" s="269">
        <v>0</v>
      </c>
      <c r="V282" s="269">
        <v>242253.8</v>
      </c>
      <c r="W282" s="269">
        <v>0</v>
      </c>
      <c r="X282" s="269">
        <v>150450</v>
      </c>
      <c r="Y282" s="269">
        <v>59659.05</v>
      </c>
      <c r="Z282" s="269">
        <v>893603</v>
      </c>
      <c r="AA282" s="269">
        <v>78267.820000000007</v>
      </c>
      <c r="AB282" s="269">
        <v>51881</v>
      </c>
      <c r="AC282" s="269">
        <v>73654</v>
      </c>
      <c r="AD282" s="269">
        <v>4196</v>
      </c>
      <c r="AE282" s="269">
        <v>4130</v>
      </c>
      <c r="AF282" s="269">
        <v>201675.7</v>
      </c>
      <c r="AG282" s="269">
        <v>0</v>
      </c>
      <c r="AH282" s="269">
        <v>16861.599999999999</v>
      </c>
      <c r="AI282" s="269">
        <v>199547</v>
      </c>
      <c r="AJ282" s="269">
        <v>0</v>
      </c>
      <c r="AK282" s="269">
        <v>0</v>
      </c>
      <c r="AL282" s="269">
        <v>14109.22</v>
      </c>
      <c r="AM282" s="269">
        <v>0</v>
      </c>
      <c r="AN282" s="269">
        <v>13388</v>
      </c>
      <c r="AO282" s="269">
        <v>216707</v>
      </c>
      <c r="AP282" s="269">
        <v>0</v>
      </c>
      <c r="AQ282" s="269">
        <v>17960</v>
      </c>
      <c r="AR282" s="269">
        <v>0</v>
      </c>
      <c r="AS282" s="269">
        <v>0</v>
      </c>
      <c r="AT282" s="269">
        <v>20709</v>
      </c>
      <c r="AU282" s="269">
        <v>132613</v>
      </c>
      <c r="AV282" s="269">
        <v>3419</v>
      </c>
      <c r="AW282" s="269">
        <v>0</v>
      </c>
      <c r="AX282" s="269">
        <v>12831</v>
      </c>
      <c r="AY282" s="269">
        <v>12550</v>
      </c>
      <c r="AZ282" s="269">
        <v>129159</v>
      </c>
      <c r="BA282" s="269">
        <v>84889.600000000006</v>
      </c>
      <c r="BB282" s="269">
        <v>67435</v>
      </c>
      <c r="BC282" s="269">
        <v>162225</v>
      </c>
      <c r="BD282" s="269">
        <v>64801.8</v>
      </c>
      <c r="BE282" s="269">
        <v>0</v>
      </c>
      <c r="BF282" s="269">
        <v>0</v>
      </c>
      <c r="BG282" s="269">
        <v>48766.22</v>
      </c>
      <c r="BH282" s="269">
        <v>105353.1</v>
      </c>
      <c r="BI282" s="269">
        <v>50712</v>
      </c>
      <c r="BJ282" s="269">
        <v>2646</v>
      </c>
      <c r="BK282" s="269">
        <v>169588.16</v>
      </c>
      <c r="BL282" s="269">
        <v>55707</v>
      </c>
      <c r="BM282" s="269">
        <v>15665</v>
      </c>
      <c r="BN282" s="269">
        <v>143962</v>
      </c>
      <c r="BO282" s="269">
        <v>0</v>
      </c>
      <c r="BP282" s="269">
        <v>0</v>
      </c>
      <c r="BQ282" s="269">
        <v>28020</v>
      </c>
      <c r="BR282" s="269">
        <v>0</v>
      </c>
      <c r="BS282" s="269">
        <v>39139</v>
      </c>
      <c r="BT282" s="269">
        <v>46725.440000000002</v>
      </c>
      <c r="BU282" s="269">
        <v>26790</v>
      </c>
      <c r="BV282" s="269">
        <v>61825</v>
      </c>
      <c r="BW282" s="269">
        <v>16856</v>
      </c>
      <c r="BX282" s="269">
        <v>16210</v>
      </c>
      <c r="BY282" s="269">
        <v>83573</v>
      </c>
      <c r="BZ282" s="269">
        <v>0</v>
      </c>
      <c r="CA282" s="269">
        <v>11396</v>
      </c>
      <c r="CB282" s="269">
        <v>17627</v>
      </c>
      <c r="CC282" s="270">
        <f t="shared" si="47"/>
        <v>5010902.5300000012</v>
      </c>
      <c r="CD282" s="148"/>
      <c r="CE282" s="148"/>
      <c r="CF282" s="148"/>
      <c r="CG282" s="148"/>
      <c r="CH282" s="148"/>
      <c r="CI282" s="148"/>
    </row>
    <row r="283" spans="1:87" s="149" customFormat="1">
      <c r="A283" s="201" t="s">
        <v>1805</v>
      </c>
      <c r="B283" s="264" t="s">
        <v>47</v>
      </c>
      <c r="C283" s="265" t="s">
        <v>48</v>
      </c>
      <c r="D283" s="266">
        <v>51120</v>
      </c>
      <c r="E283" s="150" t="s">
        <v>912</v>
      </c>
      <c r="F283" s="267" t="s">
        <v>913</v>
      </c>
      <c r="G283" s="268" t="s">
        <v>914</v>
      </c>
      <c r="H283" s="269">
        <v>9076093.5999999996</v>
      </c>
      <c r="I283" s="269">
        <v>381562</v>
      </c>
      <c r="J283" s="269">
        <v>153290.25</v>
      </c>
      <c r="K283" s="269">
        <v>0</v>
      </c>
      <c r="L283" s="269">
        <v>107856</v>
      </c>
      <c r="M283" s="269">
        <v>511092.5</v>
      </c>
      <c r="N283" s="269">
        <v>3415044.11</v>
      </c>
      <c r="O283" s="269">
        <v>1166290.5</v>
      </c>
      <c r="P283" s="269">
        <v>335569</v>
      </c>
      <c r="Q283" s="269">
        <v>363121.78</v>
      </c>
      <c r="R283" s="269">
        <v>48095</v>
      </c>
      <c r="S283" s="269">
        <v>227355</v>
      </c>
      <c r="T283" s="269">
        <v>88100</v>
      </c>
      <c r="U283" s="269">
        <v>663375</v>
      </c>
      <c r="V283" s="269">
        <v>0</v>
      </c>
      <c r="W283" s="269">
        <v>0</v>
      </c>
      <c r="X283" s="269">
        <v>0</v>
      </c>
      <c r="Y283" s="269">
        <v>168080</v>
      </c>
      <c r="Z283" s="269">
        <v>58000</v>
      </c>
      <c r="AA283" s="269">
        <v>465422.4</v>
      </c>
      <c r="AB283" s="269">
        <v>14338</v>
      </c>
      <c r="AC283" s="269">
        <v>3032971.79</v>
      </c>
      <c r="AD283" s="269">
        <v>165400</v>
      </c>
      <c r="AE283" s="269">
        <v>0</v>
      </c>
      <c r="AF283" s="269">
        <v>0</v>
      </c>
      <c r="AG283" s="269">
        <v>0</v>
      </c>
      <c r="AH283" s="269">
        <v>0</v>
      </c>
      <c r="AI283" s="269">
        <v>0</v>
      </c>
      <c r="AJ283" s="269">
        <v>5495100</v>
      </c>
      <c r="AK283" s="269">
        <v>6300</v>
      </c>
      <c r="AL283" s="269">
        <v>0</v>
      </c>
      <c r="AM283" s="269">
        <v>428400</v>
      </c>
      <c r="AN283" s="269">
        <v>16000</v>
      </c>
      <c r="AO283" s="269">
        <v>0</v>
      </c>
      <c r="AP283" s="269">
        <v>0</v>
      </c>
      <c r="AQ283" s="269">
        <v>0</v>
      </c>
      <c r="AR283" s="269">
        <v>145552.5</v>
      </c>
      <c r="AS283" s="269">
        <v>111200</v>
      </c>
      <c r="AT283" s="269">
        <v>0</v>
      </c>
      <c r="AU283" s="269">
        <v>459415.2</v>
      </c>
      <c r="AV283" s="269">
        <v>136782</v>
      </c>
      <c r="AW283" s="269">
        <v>0</v>
      </c>
      <c r="AX283" s="269">
        <v>0</v>
      </c>
      <c r="AY283" s="269">
        <v>385800</v>
      </c>
      <c r="AZ283" s="269">
        <v>0</v>
      </c>
      <c r="BA283" s="269">
        <v>25000</v>
      </c>
      <c r="BB283" s="269">
        <v>676247</v>
      </c>
      <c r="BC283" s="269">
        <v>0</v>
      </c>
      <c r="BD283" s="269">
        <v>315800</v>
      </c>
      <c r="BE283" s="269">
        <v>0</v>
      </c>
      <c r="BF283" s="269">
        <v>359430</v>
      </c>
      <c r="BG283" s="269">
        <v>576400</v>
      </c>
      <c r="BH283" s="269">
        <v>334000</v>
      </c>
      <c r="BI283" s="269">
        <v>0</v>
      </c>
      <c r="BJ283" s="269">
        <v>27600</v>
      </c>
      <c r="BK283" s="269">
        <v>316444</v>
      </c>
      <c r="BL283" s="269">
        <v>0</v>
      </c>
      <c r="BM283" s="269">
        <v>1620000</v>
      </c>
      <c r="BN283" s="269">
        <v>1539000</v>
      </c>
      <c r="BO283" s="269">
        <v>480500</v>
      </c>
      <c r="BP283" s="269">
        <v>499450</v>
      </c>
      <c r="BQ283" s="269">
        <v>361673</v>
      </c>
      <c r="BR283" s="269">
        <v>200000</v>
      </c>
      <c r="BS283" s="269">
        <v>850648</v>
      </c>
      <c r="BT283" s="269">
        <v>4472358.5</v>
      </c>
      <c r="BU283" s="269">
        <v>506026.1</v>
      </c>
      <c r="BV283" s="269">
        <v>16800</v>
      </c>
      <c r="BW283" s="269">
        <v>0</v>
      </c>
      <c r="BX283" s="269">
        <v>0</v>
      </c>
      <c r="BY283" s="269">
        <v>52930</v>
      </c>
      <c r="BZ283" s="269">
        <v>0</v>
      </c>
      <c r="CA283" s="269">
        <v>0</v>
      </c>
      <c r="CB283" s="269">
        <v>0</v>
      </c>
      <c r="CC283" s="270">
        <f t="shared" si="47"/>
        <v>40855913.229999997</v>
      </c>
      <c r="CD283" s="148"/>
      <c r="CE283" s="148"/>
      <c r="CF283" s="148"/>
      <c r="CG283" s="148"/>
      <c r="CH283" s="148"/>
      <c r="CI283" s="148"/>
    </row>
    <row r="284" spans="1:87" s="149" customFormat="1">
      <c r="A284" s="201" t="s">
        <v>1805</v>
      </c>
      <c r="B284" s="264" t="s">
        <v>47</v>
      </c>
      <c r="C284" s="265" t="s">
        <v>48</v>
      </c>
      <c r="D284" s="266">
        <v>51120</v>
      </c>
      <c r="E284" s="150" t="s">
        <v>912</v>
      </c>
      <c r="F284" s="267" t="s">
        <v>915</v>
      </c>
      <c r="G284" s="268" t="s">
        <v>916</v>
      </c>
      <c r="H284" s="269">
        <v>4200371.96</v>
      </c>
      <c r="I284" s="269">
        <v>346486</v>
      </c>
      <c r="J284" s="269">
        <v>254981</v>
      </c>
      <c r="K284" s="269">
        <v>24824</v>
      </c>
      <c r="L284" s="269">
        <v>410061.07</v>
      </c>
      <c r="M284" s="269">
        <v>56802.53</v>
      </c>
      <c r="N284" s="269">
        <v>0</v>
      </c>
      <c r="O284" s="269">
        <v>141299</v>
      </c>
      <c r="P284" s="269">
        <v>0</v>
      </c>
      <c r="Q284" s="269">
        <v>464528.65</v>
      </c>
      <c r="R284" s="269">
        <v>9148.83</v>
      </c>
      <c r="S284" s="269">
        <v>77432</v>
      </c>
      <c r="T284" s="269">
        <v>0</v>
      </c>
      <c r="U284" s="269">
        <v>0</v>
      </c>
      <c r="V284" s="269">
        <v>32463.7</v>
      </c>
      <c r="W284" s="269">
        <v>98251.86</v>
      </c>
      <c r="X284" s="269">
        <v>0</v>
      </c>
      <c r="Y284" s="269">
        <v>10930.15</v>
      </c>
      <c r="Z284" s="269">
        <v>112563.5</v>
      </c>
      <c r="AA284" s="269">
        <v>90244</v>
      </c>
      <c r="AB284" s="269">
        <v>8800</v>
      </c>
      <c r="AC284" s="269">
        <v>197519.25</v>
      </c>
      <c r="AD284" s="269">
        <v>15900</v>
      </c>
      <c r="AE284" s="269">
        <v>62100</v>
      </c>
      <c r="AF284" s="269">
        <v>59450</v>
      </c>
      <c r="AG284" s="269">
        <v>0</v>
      </c>
      <c r="AH284" s="269">
        <v>0</v>
      </c>
      <c r="AI284" s="269">
        <v>236542</v>
      </c>
      <c r="AJ284" s="269">
        <v>50900</v>
      </c>
      <c r="AK284" s="269">
        <v>36780</v>
      </c>
      <c r="AL284" s="269">
        <v>31700</v>
      </c>
      <c r="AM284" s="269">
        <v>12650</v>
      </c>
      <c r="AN284" s="269">
        <v>677</v>
      </c>
      <c r="AO284" s="269">
        <v>66600</v>
      </c>
      <c r="AP284" s="269">
        <v>250</v>
      </c>
      <c r="AQ284" s="269">
        <v>80800</v>
      </c>
      <c r="AR284" s="269">
        <v>74140</v>
      </c>
      <c r="AS284" s="269">
        <v>95660</v>
      </c>
      <c r="AT284" s="269">
        <v>0</v>
      </c>
      <c r="AU284" s="269">
        <v>49785</v>
      </c>
      <c r="AV284" s="269">
        <v>16200</v>
      </c>
      <c r="AW284" s="269">
        <v>54491.5</v>
      </c>
      <c r="AX284" s="269">
        <v>54400</v>
      </c>
      <c r="AY284" s="269">
        <v>2040</v>
      </c>
      <c r="AZ284" s="269">
        <v>800</v>
      </c>
      <c r="BA284" s="269">
        <v>0</v>
      </c>
      <c r="BB284" s="269">
        <v>2113077.5699999998</v>
      </c>
      <c r="BC284" s="269">
        <v>0</v>
      </c>
      <c r="BD284" s="269">
        <v>0</v>
      </c>
      <c r="BE284" s="269">
        <v>23720.400000000001</v>
      </c>
      <c r="BF284" s="269">
        <v>36375.5</v>
      </c>
      <c r="BG284" s="269">
        <v>15477</v>
      </c>
      <c r="BH284" s="269">
        <v>146400</v>
      </c>
      <c r="BI284" s="269">
        <v>0</v>
      </c>
      <c r="BJ284" s="269">
        <v>20600</v>
      </c>
      <c r="BK284" s="269">
        <v>55950</v>
      </c>
      <c r="BL284" s="269">
        <v>0</v>
      </c>
      <c r="BM284" s="269">
        <v>1201505.75</v>
      </c>
      <c r="BN284" s="269">
        <v>0</v>
      </c>
      <c r="BO284" s="269">
        <v>41195</v>
      </c>
      <c r="BP284" s="269">
        <v>0</v>
      </c>
      <c r="BQ284" s="269">
        <v>0</v>
      </c>
      <c r="BR284" s="269">
        <v>56441</v>
      </c>
      <c r="BS284" s="269">
        <v>6000</v>
      </c>
      <c r="BT284" s="269">
        <v>1323634.95</v>
      </c>
      <c r="BU284" s="269">
        <v>11960</v>
      </c>
      <c r="BV284" s="269">
        <v>35310</v>
      </c>
      <c r="BW284" s="269">
        <v>25800</v>
      </c>
      <c r="BX284" s="269">
        <v>45784</v>
      </c>
      <c r="BY284" s="269">
        <v>0</v>
      </c>
      <c r="BZ284" s="269">
        <v>0</v>
      </c>
      <c r="CA284" s="269">
        <v>59750</v>
      </c>
      <c r="CB284" s="269">
        <v>0</v>
      </c>
      <c r="CC284" s="270">
        <f t="shared" si="47"/>
        <v>12757554.170000002</v>
      </c>
      <c r="CD284" s="148"/>
      <c r="CE284" s="148"/>
      <c r="CF284" s="148"/>
      <c r="CG284" s="148"/>
      <c r="CH284" s="148"/>
      <c r="CI284" s="148"/>
    </row>
    <row r="285" spans="1:87" s="149" customFormat="1">
      <c r="A285" s="201" t="s">
        <v>1805</v>
      </c>
      <c r="B285" s="264" t="s">
        <v>47</v>
      </c>
      <c r="C285" s="265" t="s">
        <v>48</v>
      </c>
      <c r="D285" s="266">
        <v>51120</v>
      </c>
      <c r="E285" s="150" t="s">
        <v>912</v>
      </c>
      <c r="F285" s="267" t="s">
        <v>917</v>
      </c>
      <c r="G285" s="268" t="s">
        <v>918</v>
      </c>
      <c r="H285" s="269">
        <v>651968.87</v>
      </c>
      <c r="I285" s="269">
        <v>278636.76</v>
      </c>
      <c r="J285" s="269">
        <v>209246.81</v>
      </c>
      <c r="K285" s="269">
        <v>127012.69</v>
      </c>
      <c r="L285" s="269">
        <v>163015</v>
      </c>
      <c r="M285" s="269">
        <v>15500</v>
      </c>
      <c r="N285" s="269">
        <v>91112.71</v>
      </c>
      <c r="O285" s="269">
        <v>105235.75</v>
      </c>
      <c r="P285" s="269">
        <v>52477.26</v>
      </c>
      <c r="Q285" s="269">
        <v>222436.19</v>
      </c>
      <c r="R285" s="269">
        <v>184925.2</v>
      </c>
      <c r="S285" s="269">
        <v>218829.45</v>
      </c>
      <c r="T285" s="269">
        <v>165436.26</v>
      </c>
      <c r="U285" s="269">
        <v>264387.08</v>
      </c>
      <c r="V285" s="269">
        <v>38146</v>
      </c>
      <c r="W285" s="269">
        <v>84751.55</v>
      </c>
      <c r="X285" s="269">
        <v>127040</v>
      </c>
      <c r="Y285" s="269">
        <v>81916.56</v>
      </c>
      <c r="Z285" s="269">
        <v>485439.5</v>
      </c>
      <c r="AA285" s="269">
        <v>115721.86</v>
      </c>
      <c r="AB285" s="269">
        <v>219472.83</v>
      </c>
      <c r="AC285" s="269">
        <v>168493.16</v>
      </c>
      <c r="AD285" s="269">
        <v>135497.73000000001</v>
      </c>
      <c r="AE285" s="269">
        <v>194497.52</v>
      </c>
      <c r="AF285" s="269">
        <v>129505</v>
      </c>
      <c r="AG285" s="269">
        <v>10918.52</v>
      </c>
      <c r="AH285" s="269">
        <v>116267.6</v>
      </c>
      <c r="AI285" s="269">
        <v>387144.57</v>
      </c>
      <c r="AJ285" s="269">
        <v>133220</v>
      </c>
      <c r="AK285" s="269">
        <v>26901.61</v>
      </c>
      <c r="AL285" s="269">
        <v>77170</v>
      </c>
      <c r="AM285" s="269">
        <v>82666.55</v>
      </c>
      <c r="AN285" s="269">
        <v>195865</v>
      </c>
      <c r="AO285" s="269">
        <v>282675.12</v>
      </c>
      <c r="AP285" s="269">
        <v>86831.01</v>
      </c>
      <c r="AQ285" s="269">
        <v>345716.77</v>
      </c>
      <c r="AR285" s="269">
        <v>304689.01</v>
      </c>
      <c r="AS285" s="269">
        <v>267319.03000000003</v>
      </c>
      <c r="AT285" s="269">
        <v>41000.19</v>
      </c>
      <c r="AU285" s="269">
        <v>305854.55</v>
      </c>
      <c r="AV285" s="269">
        <v>298096.90999999997</v>
      </c>
      <c r="AW285" s="269">
        <v>36419.81</v>
      </c>
      <c r="AX285" s="269">
        <v>85459.95</v>
      </c>
      <c r="AY285" s="269">
        <v>92386.59</v>
      </c>
      <c r="AZ285" s="269">
        <v>15138.05</v>
      </c>
      <c r="BA285" s="269">
        <v>47205.41</v>
      </c>
      <c r="BB285" s="269">
        <v>273060</v>
      </c>
      <c r="BC285" s="269">
        <v>186388.75</v>
      </c>
      <c r="BD285" s="269">
        <v>112316.3</v>
      </c>
      <c r="BE285" s="269">
        <v>335123.71000000002</v>
      </c>
      <c r="BF285" s="269">
        <v>169245.72</v>
      </c>
      <c r="BG285" s="269">
        <v>183304.84</v>
      </c>
      <c r="BH285" s="269">
        <v>170682.96</v>
      </c>
      <c r="BI285" s="269">
        <v>200434.82</v>
      </c>
      <c r="BJ285" s="269">
        <v>36812.629999999997</v>
      </c>
      <c r="BK285" s="269">
        <v>27530.84</v>
      </c>
      <c r="BL285" s="269">
        <v>149282.72</v>
      </c>
      <c r="BM285" s="269">
        <v>436195.77</v>
      </c>
      <c r="BN285" s="269">
        <v>378015.08</v>
      </c>
      <c r="BO285" s="269">
        <v>167849.4</v>
      </c>
      <c r="BP285" s="269">
        <v>87191.23</v>
      </c>
      <c r="BQ285" s="269">
        <v>179680.59</v>
      </c>
      <c r="BR285" s="269">
        <v>178381.05</v>
      </c>
      <c r="BS285" s="269">
        <v>139323.17000000001</v>
      </c>
      <c r="BT285" s="269">
        <v>535080.48</v>
      </c>
      <c r="BU285" s="269">
        <v>94620.77</v>
      </c>
      <c r="BV285" s="269">
        <v>269538.2</v>
      </c>
      <c r="BW285" s="269">
        <v>345342.29</v>
      </c>
      <c r="BX285" s="269">
        <v>100375.09</v>
      </c>
      <c r="BY285" s="269">
        <v>222257.01</v>
      </c>
      <c r="BZ285" s="269">
        <v>125148.71</v>
      </c>
      <c r="CA285" s="269">
        <v>127257.83</v>
      </c>
      <c r="CB285" s="269">
        <v>11704.73</v>
      </c>
      <c r="CC285" s="270">
        <f t="shared" si="47"/>
        <v>13011792.680000003</v>
      </c>
      <c r="CD285" s="148"/>
      <c r="CE285" s="148"/>
      <c r="CF285" s="148"/>
      <c r="CG285" s="148"/>
      <c r="CH285" s="148"/>
      <c r="CI285" s="148"/>
    </row>
    <row r="286" spans="1:87" s="149" customFormat="1">
      <c r="A286" s="201" t="s">
        <v>1805</v>
      </c>
      <c r="B286" s="264" t="s">
        <v>47</v>
      </c>
      <c r="C286" s="265" t="s">
        <v>48</v>
      </c>
      <c r="D286" s="266">
        <v>51120</v>
      </c>
      <c r="E286" s="150" t="s">
        <v>912</v>
      </c>
      <c r="F286" s="267" t="s">
        <v>919</v>
      </c>
      <c r="G286" s="268" t="s">
        <v>920</v>
      </c>
      <c r="H286" s="269">
        <v>106227.5</v>
      </c>
      <c r="I286" s="269">
        <v>19955.5</v>
      </c>
      <c r="J286" s="269">
        <v>125959</v>
      </c>
      <c r="K286" s="269">
        <v>0</v>
      </c>
      <c r="L286" s="269">
        <v>42411</v>
      </c>
      <c r="M286" s="269">
        <v>0</v>
      </c>
      <c r="N286" s="269">
        <v>0</v>
      </c>
      <c r="O286" s="269">
        <v>168780</v>
      </c>
      <c r="P286" s="269">
        <v>8560</v>
      </c>
      <c r="Q286" s="269">
        <v>10773.15</v>
      </c>
      <c r="R286" s="269">
        <v>0</v>
      </c>
      <c r="S286" s="269">
        <v>75752</v>
      </c>
      <c r="T286" s="269">
        <v>0</v>
      </c>
      <c r="U286" s="269">
        <v>9993.7999999999993</v>
      </c>
      <c r="V286" s="269">
        <v>0</v>
      </c>
      <c r="W286" s="269">
        <v>0</v>
      </c>
      <c r="X286" s="269">
        <v>0</v>
      </c>
      <c r="Y286" s="269">
        <v>0</v>
      </c>
      <c r="Z286" s="269">
        <v>0</v>
      </c>
      <c r="AA286" s="269">
        <v>79687</v>
      </c>
      <c r="AB286" s="269">
        <v>0</v>
      </c>
      <c r="AC286" s="269">
        <v>33170</v>
      </c>
      <c r="AD286" s="269">
        <v>6500</v>
      </c>
      <c r="AE286" s="269">
        <v>1800</v>
      </c>
      <c r="AF286" s="269">
        <v>47616</v>
      </c>
      <c r="AG286" s="269">
        <v>0</v>
      </c>
      <c r="AH286" s="269">
        <v>39680.949999999997</v>
      </c>
      <c r="AI286" s="269">
        <v>4135.6499999999996</v>
      </c>
      <c r="AJ286" s="269">
        <v>60607</v>
      </c>
      <c r="AK286" s="269">
        <v>28120</v>
      </c>
      <c r="AL286" s="269">
        <v>82490</v>
      </c>
      <c r="AM286" s="269">
        <v>1300</v>
      </c>
      <c r="AN286" s="269">
        <v>16993.990000000002</v>
      </c>
      <c r="AO286" s="269">
        <v>22256</v>
      </c>
      <c r="AP286" s="269">
        <v>0</v>
      </c>
      <c r="AQ286" s="269">
        <v>0</v>
      </c>
      <c r="AR286" s="269">
        <v>31280</v>
      </c>
      <c r="AS286" s="269">
        <v>21350</v>
      </c>
      <c r="AT286" s="269">
        <v>69015</v>
      </c>
      <c r="AU286" s="269">
        <v>0</v>
      </c>
      <c r="AV286" s="269">
        <v>600</v>
      </c>
      <c r="AW286" s="269">
        <v>6892.84</v>
      </c>
      <c r="AX286" s="269">
        <v>80341.649999999994</v>
      </c>
      <c r="AY286" s="269">
        <v>0</v>
      </c>
      <c r="AZ286" s="269">
        <v>0</v>
      </c>
      <c r="BA286" s="269">
        <v>37450</v>
      </c>
      <c r="BB286" s="269">
        <v>0</v>
      </c>
      <c r="BC286" s="269">
        <v>1320</v>
      </c>
      <c r="BD286" s="269">
        <v>46558.68</v>
      </c>
      <c r="BE286" s="269">
        <v>28687.1</v>
      </c>
      <c r="BF286" s="269">
        <v>0</v>
      </c>
      <c r="BG286" s="269">
        <v>16478</v>
      </c>
      <c r="BH286" s="269">
        <v>800</v>
      </c>
      <c r="BI286" s="269">
        <v>0</v>
      </c>
      <c r="BJ286" s="269">
        <v>0</v>
      </c>
      <c r="BK286" s="269">
        <v>24544.71</v>
      </c>
      <c r="BL286" s="269">
        <v>16770</v>
      </c>
      <c r="BM286" s="269">
        <v>90415</v>
      </c>
      <c r="BN286" s="269">
        <v>0</v>
      </c>
      <c r="BO286" s="269">
        <v>0</v>
      </c>
      <c r="BP286" s="269">
        <v>12150</v>
      </c>
      <c r="BQ286" s="269">
        <v>3136.53</v>
      </c>
      <c r="BR286" s="269">
        <v>65990.8</v>
      </c>
      <c r="BS286" s="269">
        <v>72763</v>
      </c>
      <c r="BT286" s="269">
        <v>399310</v>
      </c>
      <c r="BU286" s="269">
        <v>730</v>
      </c>
      <c r="BV286" s="269">
        <v>85139.9</v>
      </c>
      <c r="BW286" s="269">
        <v>0</v>
      </c>
      <c r="BX286" s="269">
        <v>550</v>
      </c>
      <c r="BY286" s="269">
        <v>43814.400000000001</v>
      </c>
      <c r="BZ286" s="269">
        <v>136214.5</v>
      </c>
      <c r="CA286" s="269">
        <v>5000</v>
      </c>
      <c r="CB286" s="269">
        <v>0</v>
      </c>
      <c r="CC286" s="270">
        <f t="shared" si="47"/>
        <v>2290070.65</v>
      </c>
      <c r="CD286" s="148"/>
      <c r="CE286" s="148"/>
      <c r="CF286" s="148"/>
      <c r="CG286" s="148"/>
      <c r="CH286" s="148"/>
      <c r="CI286" s="148"/>
    </row>
    <row r="287" spans="1:87" s="149" customFormat="1">
      <c r="A287" s="201" t="s">
        <v>1805</v>
      </c>
      <c r="B287" s="264" t="s">
        <v>47</v>
      </c>
      <c r="C287" s="265" t="s">
        <v>48</v>
      </c>
      <c r="D287" s="266">
        <v>51120</v>
      </c>
      <c r="E287" s="150" t="s">
        <v>912</v>
      </c>
      <c r="F287" s="267" t="s">
        <v>921</v>
      </c>
      <c r="G287" s="268" t="s">
        <v>922</v>
      </c>
      <c r="H287" s="269">
        <v>140817.35</v>
      </c>
      <c r="I287" s="269">
        <v>0</v>
      </c>
      <c r="J287" s="269">
        <v>0</v>
      </c>
      <c r="K287" s="269">
        <v>0</v>
      </c>
      <c r="L287" s="269">
        <v>0</v>
      </c>
      <c r="M287" s="269">
        <v>0</v>
      </c>
      <c r="N287" s="269">
        <v>0</v>
      </c>
      <c r="O287" s="269">
        <v>56957.25</v>
      </c>
      <c r="P287" s="269">
        <v>0</v>
      </c>
      <c r="Q287" s="269">
        <v>0</v>
      </c>
      <c r="R287" s="269">
        <v>0</v>
      </c>
      <c r="S287" s="269">
        <v>0</v>
      </c>
      <c r="T287" s="269">
        <v>0</v>
      </c>
      <c r="U287" s="269">
        <v>0</v>
      </c>
      <c r="V287" s="269">
        <v>0</v>
      </c>
      <c r="W287" s="269">
        <v>0</v>
      </c>
      <c r="X287" s="269">
        <v>0</v>
      </c>
      <c r="Y287" s="269">
        <v>0</v>
      </c>
      <c r="Z287" s="269">
        <v>0</v>
      </c>
      <c r="AA287" s="269">
        <v>0</v>
      </c>
      <c r="AB287" s="269">
        <v>0</v>
      </c>
      <c r="AC287" s="269">
        <v>54953</v>
      </c>
      <c r="AD287" s="269">
        <v>0</v>
      </c>
      <c r="AE287" s="269">
        <v>0</v>
      </c>
      <c r="AF287" s="269">
        <v>15650</v>
      </c>
      <c r="AG287" s="269">
        <v>0</v>
      </c>
      <c r="AH287" s="269">
        <v>0</v>
      </c>
      <c r="AI287" s="269">
        <v>15990</v>
      </c>
      <c r="AJ287" s="269">
        <v>0</v>
      </c>
      <c r="AK287" s="269">
        <v>0</v>
      </c>
      <c r="AL287" s="269">
        <v>7000</v>
      </c>
      <c r="AM287" s="269">
        <v>4535</v>
      </c>
      <c r="AN287" s="269">
        <v>0</v>
      </c>
      <c r="AO287" s="269">
        <v>2450</v>
      </c>
      <c r="AP287" s="269">
        <v>0</v>
      </c>
      <c r="AQ287" s="269">
        <v>0</v>
      </c>
      <c r="AR287" s="269">
        <v>4500</v>
      </c>
      <c r="AS287" s="269">
        <v>0</v>
      </c>
      <c r="AT287" s="269">
        <v>0</v>
      </c>
      <c r="AU287" s="269">
        <v>3200</v>
      </c>
      <c r="AV287" s="269">
        <v>0</v>
      </c>
      <c r="AW287" s="269">
        <v>1951</v>
      </c>
      <c r="AX287" s="269">
        <v>21389.3</v>
      </c>
      <c r="AY287" s="269">
        <v>7180</v>
      </c>
      <c r="AZ287" s="269">
        <v>0</v>
      </c>
      <c r="BA287" s="269">
        <v>0</v>
      </c>
      <c r="BB287" s="269">
        <v>0</v>
      </c>
      <c r="BC287" s="269">
        <v>0</v>
      </c>
      <c r="BD287" s="269">
        <v>74846.5</v>
      </c>
      <c r="BE287" s="269">
        <v>16692</v>
      </c>
      <c r="BF287" s="269">
        <v>0</v>
      </c>
      <c r="BG287" s="269">
        <v>0</v>
      </c>
      <c r="BH287" s="269">
        <v>0</v>
      </c>
      <c r="BI287" s="269">
        <v>0</v>
      </c>
      <c r="BJ287" s="269">
        <v>0</v>
      </c>
      <c r="BK287" s="269">
        <v>3420</v>
      </c>
      <c r="BL287" s="269">
        <v>0</v>
      </c>
      <c r="BM287" s="269">
        <v>0</v>
      </c>
      <c r="BN287" s="269">
        <v>0</v>
      </c>
      <c r="BO287" s="269">
        <v>150929.39000000001</v>
      </c>
      <c r="BP287" s="269">
        <v>0</v>
      </c>
      <c r="BQ287" s="269">
        <v>13800</v>
      </c>
      <c r="BR287" s="269">
        <v>800</v>
      </c>
      <c r="BS287" s="269">
        <v>0</v>
      </c>
      <c r="BT287" s="269">
        <v>5370</v>
      </c>
      <c r="BU287" s="269">
        <v>1900</v>
      </c>
      <c r="BV287" s="269">
        <v>0</v>
      </c>
      <c r="BW287" s="269">
        <v>0</v>
      </c>
      <c r="BX287" s="269">
        <v>0</v>
      </c>
      <c r="BY287" s="269">
        <v>43540</v>
      </c>
      <c r="BZ287" s="269">
        <v>0</v>
      </c>
      <c r="CA287" s="269">
        <v>0</v>
      </c>
      <c r="CB287" s="269">
        <v>0</v>
      </c>
      <c r="CC287" s="270">
        <f t="shared" si="47"/>
        <v>647870.79</v>
      </c>
      <c r="CD287" s="148"/>
      <c r="CE287" s="148"/>
      <c r="CF287" s="148"/>
      <c r="CG287" s="148"/>
      <c r="CH287" s="148"/>
      <c r="CI287" s="148"/>
    </row>
    <row r="288" spans="1:87" s="149" customFormat="1">
      <c r="A288" s="201" t="s">
        <v>1805</v>
      </c>
      <c r="B288" s="264" t="s">
        <v>47</v>
      </c>
      <c r="C288" s="265" t="s">
        <v>48</v>
      </c>
      <c r="D288" s="266">
        <v>51100</v>
      </c>
      <c r="E288" s="150" t="s">
        <v>929</v>
      </c>
      <c r="F288" s="267" t="s">
        <v>923</v>
      </c>
      <c r="G288" s="268" t="s">
        <v>924</v>
      </c>
      <c r="H288" s="269">
        <v>5528054.71</v>
      </c>
      <c r="I288" s="269">
        <v>445142.39</v>
      </c>
      <c r="J288" s="269">
        <v>1050965.47</v>
      </c>
      <c r="K288" s="269">
        <v>368361.07</v>
      </c>
      <c r="L288" s="269">
        <v>619316.59</v>
      </c>
      <c r="M288" s="269">
        <v>141922</v>
      </c>
      <c r="N288" s="269">
        <v>8573818.1300000008</v>
      </c>
      <c r="O288" s="269">
        <v>509661</v>
      </c>
      <c r="P288" s="269">
        <v>59000</v>
      </c>
      <c r="Q288" s="269">
        <v>1096578.22</v>
      </c>
      <c r="R288" s="269">
        <v>117670</v>
      </c>
      <c r="S288" s="269">
        <v>363279.51</v>
      </c>
      <c r="T288" s="269">
        <v>485621.05</v>
      </c>
      <c r="U288" s="269">
        <v>316898.34000000003</v>
      </c>
      <c r="V288" s="269">
        <v>49500</v>
      </c>
      <c r="W288" s="269">
        <v>164061.69</v>
      </c>
      <c r="X288" s="269">
        <v>14000</v>
      </c>
      <c r="Y288" s="269">
        <v>238012.96</v>
      </c>
      <c r="Z288" s="269">
        <v>1017124.55</v>
      </c>
      <c r="AA288" s="269">
        <v>1157980.75</v>
      </c>
      <c r="AB288" s="269">
        <v>202828.75</v>
      </c>
      <c r="AC288" s="269">
        <v>950555.9</v>
      </c>
      <c r="AD288" s="269">
        <v>10035</v>
      </c>
      <c r="AE288" s="269">
        <v>73241.97</v>
      </c>
      <c r="AF288" s="269">
        <v>262821.64</v>
      </c>
      <c r="AG288" s="269">
        <v>0</v>
      </c>
      <c r="AH288" s="269">
        <v>185971.28</v>
      </c>
      <c r="AI288" s="269">
        <v>5285134.8499999996</v>
      </c>
      <c r="AJ288" s="269">
        <v>233067.33</v>
      </c>
      <c r="AK288" s="269">
        <v>114730</v>
      </c>
      <c r="AL288" s="269">
        <v>198059.62</v>
      </c>
      <c r="AM288" s="269">
        <v>193774.65</v>
      </c>
      <c r="AN288" s="269">
        <v>118010</v>
      </c>
      <c r="AO288" s="269">
        <v>215298</v>
      </c>
      <c r="AP288" s="269">
        <v>115498</v>
      </c>
      <c r="AQ288" s="269">
        <v>146102</v>
      </c>
      <c r="AR288" s="269">
        <v>271933.21999999997</v>
      </c>
      <c r="AS288" s="269">
        <v>201950.5</v>
      </c>
      <c r="AT288" s="269">
        <v>445450</v>
      </c>
      <c r="AU288" s="269">
        <v>895939</v>
      </c>
      <c r="AV288" s="269">
        <v>88148</v>
      </c>
      <c r="AW288" s="269">
        <v>95603.5</v>
      </c>
      <c r="AX288" s="269">
        <v>99415</v>
      </c>
      <c r="AY288" s="269">
        <v>168458.5</v>
      </c>
      <c r="AZ288" s="269">
        <v>8150</v>
      </c>
      <c r="BA288" s="269">
        <v>73000</v>
      </c>
      <c r="BB288" s="269">
        <v>3188655.79</v>
      </c>
      <c r="BC288" s="269">
        <v>0</v>
      </c>
      <c r="BD288" s="269">
        <v>277044.7</v>
      </c>
      <c r="BE288" s="269">
        <v>441908.8</v>
      </c>
      <c r="BF288" s="269">
        <v>141811.82999999999</v>
      </c>
      <c r="BG288" s="269">
        <v>119364</v>
      </c>
      <c r="BH288" s="269">
        <v>521795</v>
      </c>
      <c r="BI288" s="269">
        <v>489095.55</v>
      </c>
      <c r="BJ288" s="269">
        <v>232236.91</v>
      </c>
      <c r="BK288" s="269">
        <v>64606.45</v>
      </c>
      <c r="BL288" s="269">
        <v>105400</v>
      </c>
      <c r="BM288" s="269">
        <v>3285943.64</v>
      </c>
      <c r="BN288" s="269">
        <v>800829.09</v>
      </c>
      <c r="BO288" s="269">
        <v>254161.5</v>
      </c>
      <c r="BP288" s="269">
        <v>54490</v>
      </c>
      <c r="BQ288" s="269">
        <v>80080</v>
      </c>
      <c r="BR288" s="269">
        <v>102590</v>
      </c>
      <c r="BS288" s="269">
        <v>73908.070000000007</v>
      </c>
      <c r="BT288" s="269">
        <v>4561421.49</v>
      </c>
      <c r="BU288" s="269">
        <v>69077.3</v>
      </c>
      <c r="BV288" s="269">
        <v>159959</v>
      </c>
      <c r="BW288" s="269">
        <v>208085</v>
      </c>
      <c r="BX288" s="269">
        <v>89544</v>
      </c>
      <c r="BY288" s="269">
        <v>651195.25</v>
      </c>
      <c r="BZ288" s="269">
        <v>38653.699999999997</v>
      </c>
      <c r="CA288" s="269">
        <v>105025</v>
      </c>
      <c r="CB288" s="269">
        <v>0</v>
      </c>
      <c r="CC288" s="270">
        <f t="shared" si="47"/>
        <v>49087027.210000001</v>
      </c>
      <c r="CD288" s="148"/>
      <c r="CE288" s="148"/>
      <c r="CF288" s="148"/>
      <c r="CG288" s="148"/>
      <c r="CH288" s="148"/>
      <c r="CI288" s="148"/>
    </row>
    <row r="289" spans="1:87" s="149" customFormat="1">
      <c r="A289" s="201" t="s">
        <v>1805</v>
      </c>
      <c r="B289" s="264" t="s">
        <v>47</v>
      </c>
      <c r="C289" s="265" t="s">
        <v>48</v>
      </c>
      <c r="D289" s="266">
        <v>51100</v>
      </c>
      <c r="E289" s="150" t="s">
        <v>929</v>
      </c>
      <c r="F289" s="267" t="s">
        <v>925</v>
      </c>
      <c r="G289" s="268" t="s">
        <v>926</v>
      </c>
      <c r="H289" s="269">
        <v>11400</v>
      </c>
      <c r="I289" s="269">
        <v>0</v>
      </c>
      <c r="J289" s="269">
        <v>58636</v>
      </c>
      <c r="K289" s="269">
        <v>0</v>
      </c>
      <c r="L289" s="269">
        <v>0</v>
      </c>
      <c r="M289" s="269">
        <v>3638</v>
      </c>
      <c r="N289" s="269">
        <v>0</v>
      </c>
      <c r="O289" s="269">
        <v>115399.5</v>
      </c>
      <c r="P289" s="269">
        <v>1904.6</v>
      </c>
      <c r="Q289" s="269">
        <v>26511.5</v>
      </c>
      <c r="R289" s="269">
        <v>0</v>
      </c>
      <c r="S289" s="269">
        <v>6698.2</v>
      </c>
      <c r="T289" s="269">
        <v>4066</v>
      </c>
      <c r="U289" s="269">
        <v>2782</v>
      </c>
      <c r="V289" s="269">
        <v>1000</v>
      </c>
      <c r="W289" s="269">
        <v>0</v>
      </c>
      <c r="X289" s="269">
        <v>30067</v>
      </c>
      <c r="Y289" s="269">
        <v>750</v>
      </c>
      <c r="Z289" s="269">
        <v>9630</v>
      </c>
      <c r="AA289" s="269">
        <v>62060</v>
      </c>
      <c r="AB289" s="269">
        <v>0</v>
      </c>
      <c r="AC289" s="269">
        <v>21507</v>
      </c>
      <c r="AD289" s="269">
        <v>2514.5</v>
      </c>
      <c r="AE289" s="269">
        <v>856</v>
      </c>
      <c r="AF289" s="269">
        <v>21000</v>
      </c>
      <c r="AG289" s="269">
        <v>38648.400000000001</v>
      </c>
      <c r="AH289" s="269">
        <v>0</v>
      </c>
      <c r="AI289" s="269">
        <v>0</v>
      </c>
      <c r="AJ289" s="269">
        <v>0</v>
      </c>
      <c r="AK289" s="269">
        <v>2100</v>
      </c>
      <c r="AL289" s="269">
        <v>800</v>
      </c>
      <c r="AM289" s="269">
        <v>1306</v>
      </c>
      <c r="AN289" s="269">
        <v>0</v>
      </c>
      <c r="AO289" s="269">
        <v>0</v>
      </c>
      <c r="AP289" s="269">
        <v>0</v>
      </c>
      <c r="AQ289" s="269">
        <v>31030</v>
      </c>
      <c r="AR289" s="269">
        <v>0</v>
      </c>
      <c r="AS289" s="269">
        <v>86950.3</v>
      </c>
      <c r="AT289" s="269">
        <v>0</v>
      </c>
      <c r="AU289" s="269">
        <v>0</v>
      </c>
      <c r="AV289" s="269">
        <v>1183</v>
      </c>
      <c r="AW289" s="269">
        <v>4268</v>
      </c>
      <c r="AX289" s="269">
        <v>11360</v>
      </c>
      <c r="AY289" s="269">
        <v>1450</v>
      </c>
      <c r="AZ289" s="269">
        <v>10609</v>
      </c>
      <c r="BA289" s="269">
        <v>0</v>
      </c>
      <c r="BB289" s="269">
        <v>0</v>
      </c>
      <c r="BC289" s="269">
        <v>0</v>
      </c>
      <c r="BD289" s="269">
        <v>1400</v>
      </c>
      <c r="BE289" s="269">
        <v>5992</v>
      </c>
      <c r="BF289" s="269">
        <v>24503</v>
      </c>
      <c r="BG289" s="269">
        <v>14200</v>
      </c>
      <c r="BH289" s="269">
        <v>0</v>
      </c>
      <c r="BI289" s="269">
        <v>0</v>
      </c>
      <c r="BJ289" s="269">
        <v>62846.69</v>
      </c>
      <c r="BK289" s="269">
        <v>22900</v>
      </c>
      <c r="BL289" s="269">
        <v>0</v>
      </c>
      <c r="BM289" s="269">
        <v>0</v>
      </c>
      <c r="BN289" s="269">
        <v>0</v>
      </c>
      <c r="BO289" s="269">
        <v>42106</v>
      </c>
      <c r="BP289" s="269">
        <v>10690</v>
      </c>
      <c r="BQ289" s="269">
        <v>0</v>
      </c>
      <c r="BR289" s="269">
        <v>0</v>
      </c>
      <c r="BS289" s="269">
        <v>750</v>
      </c>
      <c r="BT289" s="269">
        <v>62308</v>
      </c>
      <c r="BU289" s="269">
        <v>14140</v>
      </c>
      <c r="BV289" s="269">
        <v>7700</v>
      </c>
      <c r="BW289" s="269">
        <v>4500</v>
      </c>
      <c r="BX289" s="269">
        <v>20200</v>
      </c>
      <c r="BY289" s="269">
        <v>0</v>
      </c>
      <c r="BZ289" s="269">
        <v>2140</v>
      </c>
      <c r="CA289" s="269">
        <v>2500</v>
      </c>
      <c r="CB289" s="269">
        <v>0</v>
      </c>
      <c r="CC289" s="270">
        <f t="shared" si="47"/>
        <v>869000.69000000018</v>
      </c>
      <c r="CD289" s="148"/>
      <c r="CE289" s="148"/>
      <c r="CF289" s="148"/>
      <c r="CG289" s="148"/>
      <c r="CH289" s="148"/>
      <c r="CI289" s="148"/>
    </row>
    <row r="290" spans="1:87" s="149" customFormat="1">
      <c r="A290" s="201" t="s">
        <v>1805</v>
      </c>
      <c r="B290" s="264" t="s">
        <v>47</v>
      </c>
      <c r="C290" s="265" t="s">
        <v>48</v>
      </c>
      <c r="D290" s="266">
        <v>51100</v>
      </c>
      <c r="E290" s="150" t="s">
        <v>929</v>
      </c>
      <c r="F290" s="267" t="s">
        <v>927</v>
      </c>
      <c r="G290" s="268" t="s">
        <v>928</v>
      </c>
      <c r="H290" s="269">
        <v>726556.14</v>
      </c>
      <c r="I290" s="269">
        <v>223599.6</v>
      </c>
      <c r="J290" s="269">
        <v>593148.53</v>
      </c>
      <c r="K290" s="269">
        <v>65817.66</v>
      </c>
      <c r="L290" s="269">
        <v>217466.89</v>
      </c>
      <c r="M290" s="269">
        <v>12176.6</v>
      </c>
      <c r="N290" s="269">
        <v>1751772.47</v>
      </c>
      <c r="O290" s="269">
        <v>229196.55</v>
      </c>
      <c r="P290" s="269">
        <v>47080</v>
      </c>
      <c r="Q290" s="269">
        <v>50098.78</v>
      </c>
      <c r="R290" s="269">
        <v>1750</v>
      </c>
      <c r="S290" s="269">
        <v>573789.26</v>
      </c>
      <c r="T290" s="269">
        <v>110613</v>
      </c>
      <c r="U290" s="269">
        <v>3700</v>
      </c>
      <c r="V290" s="269">
        <v>30000</v>
      </c>
      <c r="W290" s="269">
        <v>5250</v>
      </c>
      <c r="X290" s="269">
        <v>266914.45</v>
      </c>
      <c r="Y290" s="269">
        <v>67634.7</v>
      </c>
      <c r="Z290" s="269">
        <v>2578049.34</v>
      </c>
      <c r="AA290" s="269">
        <v>166491.5</v>
      </c>
      <c r="AB290" s="269">
        <v>92276.800000000003</v>
      </c>
      <c r="AC290" s="269">
        <v>154200</v>
      </c>
      <c r="AD290" s="269">
        <v>127918</v>
      </c>
      <c r="AE290" s="269">
        <v>0</v>
      </c>
      <c r="AF290" s="269">
        <v>83674</v>
      </c>
      <c r="AG290" s="269">
        <v>4494</v>
      </c>
      <c r="AH290" s="269">
        <v>58913.35</v>
      </c>
      <c r="AI290" s="269">
        <v>129990.3</v>
      </c>
      <c r="AJ290" s="269">
        <v>90134.24</v>
      </c>
      <c r="AK290" s="269">
        <v>15000</v>
      </c>
      <c r="AL290" s="269">
        <v>46039</v>
      </c>
      <c r="AM290" s="269">
        <v>16260</v>
      </c>
      <c r="AN290" s="269">
        <v>130120</v>
      </c>
      <c r="AO290" s="269">
        <v>12267</v>
      </c>
      <c r="AP290" s="269">
        <v>11630</v>
      </c>
      <c r="AQ290" s="269">
        <v>1530</v>
      </c>
      <c r="AR290" s="269">
        <v>55263</v>
      </c>
      <c r="AS290" s="269">
        <v>600</v>
      </c>
      <c r="AT290" s="269">
        <v>17600</v>
      </c>
      <c r="AU290" s="269">
        <v>288702</v>
      </c>
      <c r="AV290" s="269">
        <v>36269</v>
      </c>
      <c r="AW290" s="269">
        <v>400</v>
      </c>
      <c r="AX290" s="269">
        <v>124050.2</v>
      </c>
      <c r="AY290" s="269">
        <v>293781</v>
      </c>
      <c r="AZ290" s="269">
        <v>2710</v>
      </c>
      <c r="BA290" s="269">
        <v>8260</v>
      </c>
      <c r="BB290" s="269">
        <v>0</v>
      </c>
      <c r="BC290" s="269">
        <v>0</v>
      </c>
      <c r="BD290" s="269">
        <v>11770</v>
      </c>
      <c r="BE290" s="269">
        <v>56714.05</v>
      </c>
      <c r="BF290" s="269">
        <v>128597.41</v>
      </c>
      <c r="BG290" s="269">
        <v>145282.72</v>
      </c>
      <c r="BH290" s="269">
        <v>9300</v>
      </c>
      <c r="BI290" s="269">
        <v>334845.84999999998</v>
      </c>
      <c r="BJ290" s="269">
        <v>253900</v>
      </c>
      <c r="BK290" s="269">
        <v>14303.4</v>
      </c>
      <c r="BL290" s="269">
        <v>4260</v>
      </c>
      <c r="BM290" s="269">
        <v>501267</v>
      </c>
      <c r="BN290" s="269">
        <v>0</v>
      </c>
      <c r="BO290" s="269">
        <v>106197.5</v>
      </c>
      <c r="BP290" s="269">
        <v>7852</v>
      </c>
      <c r="BQ290" s="269">
        <v>3000</v>
      </c>
      <c r="BR290" s="269">
        <v>171763.21</v>
      </c>
      <c r="BS290" s="269">
        <v>67094.7</v>
      </c>
      <c r="BT290" s="269">
        <v>375938.64</v>
      </c>
      <c r="BU290" s="269">
        <v>21097</v>
      </c>
      <c r="BV290" s="269">
        <v>14926.5</v>
      </c>
      <c r="BW290" s="269">
        <v>10165</v>
      </c>
      <c r="BX290" s="269">
        <v>3520</v>
      </c>
      <c r="BY290" s="269">
        <v>0</v>
      </c>
      <c r="BZ290" s="269">
        <v>4494</v>
      </c>
      <c r="CA290" s="269">
        <v>0</v>
      </c>
      <c r="CB290" s="269">
        <v>0</v>
      </c>
      <c r="CC290" s="270">
        <f t="shared" si="47"/>
        <v>11769476.34</v>
      </c>
      <c r="CD290" s="148"/>
      <c r="CE290" s="148"/>
      <c r="CF290" s="148"/>
      <c r="CG290" s="148"/>
      <c r="CH290" s="148"/>
      <c r="CI290" s="148"/>
    </row>
    <row r="291" spans="1:87" s="149" customFormat="1">
      <c r="A291" s="201" t="s">
        <v>1805</v>
      </c>
      <c r="B291" s="264" t="s">
        <v>47</v>
      </c>
      <c r="C291" s="265" t="s">
        <v>48</v>
      </c>
      <c r="D291" s="266">
        <v>51100</v>
      </c>
      <c r="E291" s="150" t="s">
        <v>929</v>
      </c>
      <c r="F291" s="267" t="s">
        <v>930</v>
      </c>
      <c r="G291" s="268" t="s">
        <v>931</v>
      </c>
      <c r="H291" s="269">
        <v>769843</v>
      </c>
      <c r="I291" s="269">
        <v>42000</v>
      </c>
      <c r="J291" s="269">
        <v>900008.04</v>
      </c>
      <c r="K291" s="269">
        <v>149800</v>
      </c>
      <c r="L291" s="269">
        <v>56817</v>
      </c>
      <c r="M291" s="269">
        <v>0</v>
      </c>
      <c r="N291" s="269">
        <v>409513.72</v>
      </c>
      <c r="O291" s="269">
        <v>118652</v>
      </c>
      <c r="P291" s="269">
        <v>0</v>
      </c>
      <c r="Q291" s="269">
        <v>145306</v>
      </c>
      <c r="R291" s="269">
        <v>0</v>
      </c>
      <c r="S291" s="269">
        <v>133600</v>
      </c>
      <c r="T291" s="269">
        <v>472078.63</v>
      </c>
      <c r="U291" s="269">
        <v>132466</v>
      </c>
      <c r="V291" s="269">
        <v>0</v>
      </c>
      <c r="W291" s="269">
        <v>49557.87</v>
      </c>
      <c r="X291" s="269">
        <v>0</v>
      </c>
      <c r="Y291" s="269">
        <v>0</v>
      </c>
      <c r="Z291" s="269">
        <v>771278.4</v>
      </c>
      <c r="AA291" s="269">
        <v>429669.58</v>
      </c>
      <c r="AB291" s="269">
        <v>39055</v>
      </c>
      <c r="AC291" s="269">
        <v>657793.19999999995</v>
      </c>
      <c r="AD291" s="269">
        <v>0</v>
      </c>
      <c r="AE291" s="269">
        <v>13375</v>
      </c>
      <c r="AF291" s="269">
        <v>13498.05</v>
      </c>
      <c r="AG291" s="269">
        <v>0</v>
      </c>
      <c r="AH291" s="269">
        <v>41730</v>
      </c>
      <c r="AI291" s="269">
        <v>592637.73</v>
      </c>
      <c r="AJ291" s="269">
        <v>0</v>
      </c>
      <c r="AK291" s="269">
        <v>0</v>
      </c>
      <c r="AL291" s="269">
        <v>0</v>
      </c>
      <c r="AM291" s="269">
        <v>0</v>
      </c>
      <c r="AN291" s="269">
        <v>24800</v>
      </c>
      <c r="AO291" s="269">
        <v>0</v>
      </c>
      <c r="AP291" s="269">
        <v>0</v>
      </c>
      <c r="AQ291" s="269">
        <v>0</v>
      </c>
      <c r="AR291" s="269">
        <v>0</v>
      </c>
      <c r="AS291" s="269">
        <v>0</v>
      </c>
      <c r="AT291" s="269">
        <v>0</v>
      </c>
      <c r="AU291" s="269">
        <v>0</v>
      </c>
      <c r="AV291" s="269">
        <v>0</v>
      </c>
      <c r="AW291" s="269">
        <v>0</v>
      </c>
      <c r="AX291" s="269">
        <v>0</v>
      </c>
      <c r="AY291" s="269">
        <v>0</v>
      </c>
      <c r="AZ291" s="269">
        <v>0</v>
      </c>
      <c r="BA291" s="269">
        <v>0</v>
      </c>
      <c r="BB291" s="269">
        <v>111280</v>
      </c>
      <c r="BC291" s="269">
        <v>0</v>
      </c>
      <c r="BD291" s="269">
        <v>0</v>
      </c>
      <c r="BE291" s="269">
        <v>0</v>
      </c>
      <c r="BF291" s="269">
        <v>537580</v>
      </c>
      <c r="BG291" s="269">
        <v>10737.45</v>
      </c>
      <c r="BH291" s="269">
        <v>105751.6</v>
      </c>
      <c r="BI291" s="269">
        <v>0</v>
      </c>
      <c r="BJ291" s="269">
        <v>0</v>
      </c>
      <c r="BK291" s="269">
        <v>0</v>
      </c>
      <c r="BL291" s="269">
        <v>0</v>
      </c>
      <c r="BM291" s="269">
        <v>951612</v>
      </c>
      <c r="BN291" s="269">
        <v>130731.9</v>
      </c>
      <c r="BO291" s="269">
        <v>0</v>
      </c>
      <c r="BP291" s="269">
        <v>0</v>
      </c>
      <c r="BQ291" s="269">
        <v>0</v>
      </c>
      <c r="BR291" s="269">
        <v>0</v>
      </c>
      <c r="BS291" s="269">
        <v>0</v>
      </c>
      <c r="BT291" s="269">
        <v>0</v>
      </c>
      <c r="BU291" s="269">
        <v>0</v>
      </c>
      <c r="BV291" s="269">
        <v>0</v>
      </c>
      <c r="BW291" s="269">
        <v>0</v>
      </c>
      <c r="BX291" s="269">
        <v>0</v>
      </c>
      <c r="BY291" s="269">
        <v>625743.49</v>
      </c>
      <c r="BZ291" s="269">
        <v>0</v>
      </c>
      <c r="CA291" s="269">
        <v>0</v>
      </c>
      <c r="CB291" s="269">
        <v>0</v>
      </c>
      <c r="CC291" s="270">
        <f t="shared" si="47"/>
        <v>8436915.6599999983</v>
      </c>
      <c r="CD291" s="148"/>
      <c r="CE291" s="148"/>
      <c r="CF291" s="148"/>
      <c r="CG291" s="148"/>
      <c r="CH291" s="148"/>
      <c r="CI291" s="148"/>
    </row>
    <row r="292" spans="1:87" s="149" customFormat="1">
      <c r="A292" s="201" t="s">
        <v>1805</v>
      </c>
      <c r="B292" s="264" t="s">
        <v>47</v>
      </c>
      <c r="C292" s="265" t="s">
        <v>48</v>
      </c>
      <c r="D292" s="266">
        <v>51100</v>
      </c>
      <c r="E292" s="150" t="s">
        <v>929</v>
      </c>
      <c r="F292" s="267" t="s">
        <v>932</v>
      </c>
      <c r="G292" s="268" t="s">
        <v>933</v>
      </c>
      <c r="H292" s="269">
        <v>0</v>
      </c>
      <c r="I292" s="269">
        <v>0</v>
      </c>
      <c r="J292" s="269">
        <v>0</v>
      </c>
      <c r="K292" s="269">
        <v>0</v>
      </c>
      <c r="L292" s="269">
        <v>0</v>
      </c>
      <c r="M292" s="269">
        <v>0</v>
      </c>
      <c r="N292" s="269">
        <v>0</v>
      </c>
      <c r="O292" s="269">
        <v>0</v>
      </c>
      <c r="P292" s="269">
        <v>35000</v>
      </c>
      <c r="Q292" s="269">
        <v>0</v>
      </c>
      <c r="R292" s="269">
        <v>4000</v>
      </c>
      <c r="S292" s="269">
        <v>34423.919999999998</v>
      </c>
      <c r="T292" s="269">
        <v>58500</v>
      </c>
      <c r="U292" s="269">
        <v>504000</v>
      </c>
      <c r="V292" s="269">
        <v>6000</v>
      </c>
      <c r="W292" s="269">
        <v>0</v>
      </c>
      <c r="X292" s="269">
        <v>86790</v>
      </c>
      <c r="Y292" s="269">
        <v>0</v>
      </c>
      <c r="Z292" s="269">
        <v>0</v>
      </c>
      <c r="AA292" s="269">
        <v>0</v>
      </c>
      <c r="AB292" s="269">
        <v>0</v>
      </c>
      <c r="AC292" s="269">
        <v>112000</v>
      </c>
      <c r="AD292" s="269">
        <v>426240</v>
      </c>
      <c r="AE292" s="269">
        <v>0</v>
      </c>
      <c r="AF292" s="269">
        <v>0</v>
      </c>
      <c r="AG292" s="269">
        <v>0</v>
      </c>
      <c r="AH292" s="269">
        <v>44750</v>
      </c>
      <c r="AI292" s="269">
        <v>0</v>
      </c>
      <c r="AJ292" s="269">
        <v>0</v>
      </c>
      <c r="AK292" s="269">
        <v>0</v>
      </c>
      <c r="AL292" s="269">
        <v>0</v>
      </c>
      <c r="AM292" s="269">
        <v>0</v>
      </c>
      <c r="AN292" s="269">
        <v>0</v>
      </c>
      <c r="AO292" s="269">
        <v>0</v>
      </c>
      <c r="AP292" s="269">
        <v>0</v>
      </c>
      <c r="AQ292" s="269">
        <v>111000</v>
      </c>
      <c r="AR292" s="269">
        <v>80000</v>
      </c>
      <c r="AS292" s="269">
        <v>68000</v>
      </c>
      <c r="AT292" s="269">
        <v>0</v>
      </c>
      <c r="AU292" s="269">
        <v>0</v>
      </c>
      <c r="AV292" s="269">
        <v>290860</v>
      </c>
      <c r="AW292" s="269">
        <v>0</v>
      </c>
      <c r="AX292" s="269">
        <v>0</v>
      </c>
      <c r="AY292" s="269">
        <v>0</v>
      </c>
      <c r="AZ292" s="269">
        <v>0</v>
      </c>
      <c r="BA292" s="269">
        <v>0</v>
      </c>
      <c r="BB292" s="269">
        <v>0</v>
      </c>
      <c r="BC292" s="269">
        <v>344000</v>
      </c>
      <c r="BD292" s="269">
        <v>0</v>
      </c>
      <c r="BE292" s="269">
        <v>0</v>
      </c>
      <c r="BF292" s="269">
        <v>27990</v>
      </c>
      <c r="BG292" s="269">
        <v>0</v>
      </c>
      <c r="BH292" s="269">
        <v>0</v>
      </c>
      <c r="BI292" s="269">
        <v>126000</v>
      </c>
      <c r="BJ292" s="269">
        <v>259200</v>
      </c>
      <c r="BK292" s="269">
        <v>0</v>
      </c>
      <c r="BL292" s="269">
        <v>0</v>
      </c>
      <c r="BM292" s="269">
        <v>171000</v>
      </c>
      <c r="BN292" s="269">
        <v>0</v>
      </c>
      <c r="BO292" s="269">
        <v>538528.5</v>
      </c>
      <c r="BP292" s="269">
        <v>5900</v>
      </c>
      <c r="BQ292" s="269">
        <v>0</v>
      </c>
      <c r="BR292" s="269">
        <v>0</v>
      </c>
      <c r="BS292" s="269">
        <v>0</v>
      </c>
      <c r="BT292" s="269">
        <v>0</v>
      </c>
      <c r="BU292" s="269">
        <v>0</v>
      </c>
      <c r="BV292" s="269">
        <v>16050</v>
      </c>
      <c r="BW292" s="269">
        <v>0</v>
      </c>
      <c r="BX292" s="269">
        <v>0</v>
      </c>
      <c r="BY292" s="269">
        <v>0</v>
      </c>
      <c r="BZ292" s="269">
        <v>0</v>
      </c>
      <c r="CA292" s="269">
        <v>0</v>
      </c>
      <c r="CB292" s="269">
        <v>0</v>
      </c>
      <c r="CC292" s="270">
        <f t="shared" si="47"/>
        <v>3350232.42</v>
      </c>
      <c r="CD292" s="148"/>
      <c r="CE292" s="148"/>
      <c r="CF292" s="148"/>
      <c r="CG292" s="148"/>
      <c r="CH292" s="148"/>
      <c r="CI292" s="148"/>
    </row>
    <row r="293" spans="1:87" s="149" customFormat="1">
      <c r="A293" s="201" t="s">
        <v>1805</v>
      </c>
      <c r="B293" s="264" t="s">
        <v>47</v>
      </c>
      <c r="C293" s="265" t="s">
        <v>48</v>
      </c>
      <c r="D293" s="266">
        <v>51110</v>
      </c>
      <c r="E293" s="150" t="s">
        <v>940</v>
      </c>
      <c r="F293" s="267" t="s">
        <v>934</v>
      </c>
      <c r="G293" s="268" t="s">
        <v>935</v>
      </c>
      <c r="H293" s="269">
        <v>17137577.32</v>
      </c>
      <c r="I293" s="269">
        <v>48150</v>
      </c>
      <c r="J293" s="269">
        <v>17833.330000000002</v>
      </c>
      <c r="K293" s="269">
        <v>0</v>
      </c>
      <c r="L293" s="269">
        <v>0</v>
      </c>
      <c r="M293" s="269">
        <v>0</v>
      </c>
      <c r="N293" s="269">
        <v>2958434.49</v>
      </c>
      <c r="O293" s="269">
        <v>681657.92</v>
      </c>
      <c r="P293" s="269">
        <v>0</v>
      </c>
      <c r="Q293" s="269">
        <v>69010</v>
      </c>
      <c r="R293" s="269">
        <v>0</v>
      </c>
      <c r="S293" s="269">
        <v>147084.57999999999</v>
      </c>
      <c r="T293" s="269">
        <v>300276.7</v>
      </c>
      <c r="U293" s="269">
        <v>1327565.6399999999</v>
      </c>
      <c r="V293" s="269">
        <v>0</v>
      </c>
      <c r="W293" s="269">
        <v>80000</v>
      </c>
      <c r="X293" s="269">
        <v>0</v>
      </c>
      <c r="Y293" s="269">
        <v>66650</v>
      </c>
      <c r="Z293" s="269">
        <v>0</v>
      </c>
      <c r="AA293" s="269">
        <v>545920</v>
      </c>
      <c r="AB293" s="269">
        <v>0</v>
      </c>
      <c r="AC293" s="269">
        <v>40000</v>
      </c>
      <c r="AD293" s="269">
        <v>22000</v>
      </c>
      <c r="AE293" s="269">
        <v>0</v>
      </c>
      <c r="AF293" s="269">
        <v>266536</v>
      </c>
      <c r="AG293" s="269">
        <v>0</v>
      </c>
      <c r="AH293" s="269">
        <v>0</v>
      </c>
      <c r="AI293" s="269">
        <v>2729181</v>
      </c>
      <c r="AJ293" s="269">
        <v>31666</v>
      </c>
      <c r="AK293" s="269">
        <v>0</v>
      </c>
      <c r="AL293" s="269">
        <v>6905</v>
      </c>
      <c r="AM293" s="269">
        <v>4000</v>
      </c>
      <c r="AN293" s="269">
        <v>27694</v>
      </c>
      <c r="AO293" s="269">
        <v>0</v>
      </c>
      <c r="AP293" s="269">
        <v>0</v>
      </c>
      <c r="AQ293" s="269">
        <v>97350</v>
      </c>
      <c r="AR293" s="269">
        <v>0</v>
      </c>
      <c r="AS293" s="269">
        <v>0</v>
      </c>
      <c r="AT293" s="269">
        <v>0</v>
      </c>
      <c r="AU293" s="269">
        <v>0</v>
      </c>
      <c r="AV293" s="269">
        <v>0</v>
      </c>
      <c r="AW293" s="269">
        <v>0</v>
      </c>
      <c r="AX293" s="269">
        <v>0</v>
      </c>
      <c r="AY293" s="269">
        <v>6267.5</v>
      </c>
      <c r="AZ293" s="269">
        <v>0</v>
      </c>
      <c r="BA293" s="269">
        <v>211153</v>
      </c>
      <c r="BB293" s="269">
        <v>523580</v>
      </c>
      <c r="BC293" s="269">
        <v>0</v>
      </c>
      <c r="BD293" s="269">
        <v>6926</v>
      </c>
      <c r="BE293" s="269">
        <v>30909.4</v>
      </c>
      <c r="BF293" s="269">
        <v>0</v>
      </c>
      <c r="BG293" s="269">
        <v>0</v>
      </c>
      <c r="BH293" s="269">
        <v>0</v>
      </c>
      <c r="BI293" s="269">
        <v>0</v>
      </c>
      <c r="BJ293" s="269">
        <v>0</v>
      </c>
      <c r="BK293" s="269">
        <v>0</v>
      </c>
      <c r="BL293" s="269">
        <v>0</v>
      </c>
      <c r="BM293" s="269">
        <v>2583720</v>
      </c>
      <c r="BN293" s="269">
        <v>0</v>
      </c>
      <c r="BO293" s="269">
        <v>0</v>
      </c>
      <c r="BP293" s="269">
        <v>199020</v>
      </c>
      <c r="BQ293" s="269">
        <v>0</v>
      </c>
      <c r="BR293" s="269">
        <v>0</v>
      </c>
      <c r="BS293" s="269">
        <v>10044.89</v>
      </c>
      <c r="BT293" s="269">
        <v>3336045.15</v>
      </c>
      <c r="BU293" s="269">
        <v>0</v>
      </c>
      <c r="BV293" s="269">
        <v>4000</v>
      </c>
      <c r="BW293" s="269">
        <v>0</v>
      </c>
      <c r="BX293" s="269">
        <v>23555</v>
      </c>
      <c r="BY293" s="269">
        <v>109782</v>
      </c>
      <c r="BZ293" s="269">
        <v>25000</v>
      </c>
      <c r="CA293" s="269">
        <v>15515</v>
      </c>
      <c r="CB293" s="269">
        <v>0</v>
      </c>
      <c r="CC293" s="270">
        <f t="shared" si="47"/>
        <v>33691009.920000002</v>
      </c>
      <c r="CD293" s="148"/>
      <c r="CE293" s="148"/>
      <c r="CF293" s="148"/>
      <c r="CG293" s="148"/>
      <c r="CH293" s="148"/>
      <c r="CI293" s="148"/>
    </row>
    <row r="294" spans="1:87" s="149" customFormat="1">
      <c r="A294" s="201" t="s">
        <v>1805</v>
      </c>
      <c r="B294" s="264" t="s">
        <v>47</v>
      </c>
      <c r="C294" s="265" t="s">
        <v>48</v>
      </c>
      <c r="D294" s="266">
        <v>51110</v>
      </c>
      <c r="E294" s="150" t="s">
        <v>940</v>
      </c>
      <c r="F294" s="267" t="s">
        <v>936</v>
      </c>
      <c r="G294" s="268" t="s">
        <v>937</v>
      </c>
      <c r="H294" s="269">
        <v>1188456</v>
      </c>
      <c r="I294" s="269">
        <v>0</v>
      </c>
      <c r="J294" s="269">
        <v>684816.05</v>
      </c>
      <c r="K294" s="269">
        <v>58939</v>
      </c>
      <c r="L294" s="269">
        <v>0</v>
      </c>
      <c r="M294" s="269">
        <v>0</v>
      </c>
      <c r="N294" s="269">
        <v>382920.9</v>
      </c>
      <c r="O294" s="269">
        <v>0</v>
      </c>
      <c r="P294" s="269">
        <v>189497.05</v>
      </c>
      <c r="Q294" s="269">
        <v>28355</v>
      </c>
      <c r="R294" s="269">
        <v>38808</v>
      </c>
      <c r="S294" s="269">
        <v>160800</v>
      </c>
      <c r="T294" s="269">
        <v>305575.36</v>
      </c>
      <c r="U294" s="269">
        <v>621098.93000000005</v>
      </c>
      <c r="V294" s="269">
        <v>27285</v>
      </c>
      <c r="W294" s="269">
        <v>0</v>
      </c>
      <c r="X294" s="269">
        <v>74200</v>
      </c>
      <c r="Y294" s="269">
        <v>45700</v>
      </c>
      <c r="Z294" s="269">
        <v>753708</v>
      </c>
      <c r="AA294" s="269">
        <v>33100</v>
      </c>
      <c r="AB294" s="269">
        <v>169550</v>
      </c>
      <c r="AC294" s="269">
        <v>0</v>
      </c>
      <c r="AD294" s="269">
        <v>49717</v>
      </c>
      <c r="AE294" s="269">
        <v>137426</v>
      </c>
      <c r="AF294" s="269">
        <v>63200</v>
      </c>
      <c r="AG294" s="269">
        <v>0</v>
      </c>
      <c r="AH294" s="269">
        <v>87240</v>
      </c>
      <c r="AI294" s="269">
        <v>108502</v>
      </c>
      <c r="AJ294" s="269">
        <v>0</v>
      </c>
      <c r="AK294" s="269">
        <v>4450</v>
      </c>
      <c r="AL294" s="269">
        <v>38000</v>
      </c>
      <c r="AM294" s="269">
        <v>4700</v>
      </c>
      <c r="AN294" s="269">
        <v>35700</v>
      </c>
      <c r="AO294" s="269">
        <v>0</v>
      </c>
      <c r="AP294" s="269">
        <v>39250</v>
      </c>
      <c r="AQ294" s="269">
        <v>121552</v>
      </c>
      <c r="AR294" s="269">
        <v>0</v>
      </c>
      <c r="AS294" s="269">
        <v>0</v>
      </c>
      <c r="AT294" s="269">
        <v>26350</v>
      </c>
      <c r="AU294" s="269">
        <v>0</v>
      </c>
      <c r="AV294" s="269">
        <v>0</v>
      </c>
      <c r="AW294" s="269">
        <v>14250</v>
      </c>
      <c r="AX294" s="269">
        <v>0</v>
      </c>
      <c r="AY294" s="269">
        <v>43200</v>
      </c>
      <c r="AZ294" s="269">
        <v>4400</v>
      </c>
      <c r="BA294" s="269">
        <v>23850</v>
      </c>
      <c r="BB294" s="269">
        <v>38500</v>
      </c>
      <c r="BC294" s="269">
        <v>0</v>
      </c>
      <c r="BD294" s="269">
        <v>63010</v>
      </c>
      <c r="BE294" s="269">
        <v>8988</v>
      </c>
      <c r="BF294" s="269">
        <v>0</v>
      </c>
      <c r="BG294" s="269">
        <v>71262</v>
      </c>
      <c r="BH294" s="269">
        <v>12500</v>
      </c>
      <c r="BI294" s="269">
        <v>0</v>
      </c>
      <c r="BJ294" s="269">
        <v>59600</v>
      </c>
      <c r="BK294" s="269">
        <v>0</v>
      </c>
      <c r="BL294" s="269">
        <v>14926.5</v>
      </c>
      <c r="BM294" s="269">
        <v>0</v>
      </c>
      <c r="BN294" s="269">
        <v>715550</v>
      </c>
      <c r="BO294" s="269">
        <v>61204</v>
      </c>
      <c r="BP294" s="269">
        <v>75950</v>
      </c>
      <c r="BQ294" s="269">
        <v>28700</v>
      </c>
      <c r="BR294" s="269">
        <v>149300</v>
      </c>
      <c r="BS294" s="269">
        <v>101950</v>
      </c>
      <c r="BT294" s="269">
        <v>374295.59</v>
      </c>
      <c r="BU294" s="269">
        <v>0</v>
      </c>
      <c r="BV294" s="269">
        <v>0</v>
      </c>
      <c r="BW294" s="269">
        <v>0</v>
      </c>
      <c r="BX294" s="269">
        <v>49654.9</v>
      </c>
      <c r="BY294" s="269">
        <v>0</v>
      </c>
      <c r="BZ294" s="269">
        <v>71113</v>
      </c>
      <c r="CA294" s="269">
        <v>2300</v>
      </c>
      <c r="CB294" s="269">
        <v>16550</v>
      </c>
      <c r="CC294" s="270">
        <f t="shared" si="47"/>
        <v>7479950.2800000003</v>
      </c>
      <c r="CD294" s="148"/>
      <c r="CE294" s="148"/>
      <c r="CF294" s="148"/>
      <c r="CG294" s="148"/>
      <c r="CH294" s="148"/>
      <c r="CI294" s="148"/>
    </row>
    <row r="295" spans="1:87" s="149" customFormat="1">
      <c r="A295" s="201" t="s">
        <v>1805</v>
      </c>
      <c r="B295" s="264" t="s">
        <v>47</v>
      </c>
      <c r="C295" s="265" t="s">
        <v>48</v>
      </c>
      <c r="D295" s="266">
        <v>51110</v>
      </c>
      <c r="E295" s="150" t="s">
        <v>940</v>
      </c>
      <c r="F295" s="267" t="s">
        <v>938</v>
      </c>
      <c r="G295" s="268" t="s">
        <v>939</v>
      </c>
      <c r="H295" s="269">
        <v>174560</v>
      </c>
      <c r="I295" s="269">
        <v>0</v>
      </c>
      <c r="J295" s="269">
        <v>0</v>
      </c>
      <c r="K295" s="269">
        <v>0</v>
      </c>
      <c r="L295" s="269">
        <v>0</v>
      </c>
      <c r="M295" s="269">
        <v>0</v>
      </c>
      <c r="N295" s="269">
        <v>33170</v>
      </c>
      <c r="O295" s="269">
        <v>5900</v>
      </c>
      <c r="P295" s="269">
        <v>0</v>
      </c>
      <c r="Q295" s="269">
        <v>0</v>
      </c>
      <c r="R295" s="269">
        <v>17150</v>
      </c>
      <c r="S295" s="269">
        <v>58930</v>
      </c>
      <c r="T295" s="269">
        <v>395481</v>
      </c>
      <c r="U295" s="269">
        <v>223170</v>
      </c>
      <c r="V295" s="269">
        <v>0</v>
      </c>
      <c r="W295" s="269">
        <v>0</v>
      </c>
      <c r="X295" s="269">
        <v>0</v>
      </c>
      <c r="Y295" s="269">
        <v>0</v>
      </c>
      <c r="Z295" s="269">
        <v>0</v>
      </c>
      <c r="AA295" s="269">
        <v>0</v>
      </c>
      <c r="AB295" s="269">
        <v>0</v>
      </c>
      <c r="AC295" s="269">
        <v>0</v>
      </c>
      <c r="AD295" s="269">
        <v>0</v>
      </c>
      <c r="AE295" s="269">
        <v>0</v>
      </c>
      <c r="AF295" s="269">
        <v>0</v>
      </c>
      <c r="AG295" s="269">
        <v>0</v>
      </c>
      <c r="AH295" s="269">
        <v>0</v>
      </c>
      <c r="AI295" s="269">
        <v>0</v>
      </c>
      <c r="AJ295" s="269">
        <v>0</v>
      </c>
      <c r="AK295" s="269">
        <v>9000</v>
      </c>
      <c r="AL295" s="269">
        <v>0</v>
      </c>
      <c r="AM295" s="269">
        <v>0</v>
      </c>
      <c r="AN295" s="269">
        <v>35000</v>
      </c>
      <c r="AO295" s="269">
        <v>0</v>
      </c>
      <c r="AP295" s="269">
        <v>0</v>
      </c>
      <c r="AQ295" s="269">
        <v>0</v>
      </c>
      <c r="AR295" s="269">
        <v>83800</v>
      </c>
      <c r="AS295" s="269">
        <v>0</v>
      </c>
      <c r="AT295" s="269">
        <v>0</v>
      </c>
      <c r="AU295" s="269">
        <v>0</v>
      </c>
      <c r="AV295" s="269">
        <v>0</v>
      </c>
      <c r="AW295" s="269">
        <v>0</v>
      </c>
      <c r="AX295" s="269">
        <v>36166</v>
      </c>
      <c r="AY295" s="269">
        <v>80600</v>
      </c>
      <c r="AZ295" s="269">
        <v>4000</v>
      </c>
      <c r="BA295" s="269">
        <v>0</v>
      </c>
      <c r="BB295" s="269">
        <v>0</v>
      </c>
      <c r="BC295" s="269">
        <v>0</v>
      </c>
      <c r="BD295" s="269">
        <v>0</v>
      </c>
      <c r="BE295" s="269">
        <v>0</v>
      </c>
      <c r="BF295" s="269">
        <v>0</v>
      </c>
      <c r="BG295" s="269">
        <v>0</v>
      </c>
      <c r="BH295" s="269">
        <v>0</v>
      </c>
      <c r="BI295" s="269">
        <v>0</v>
      </c>
      <c r="BJ295" s="269">
        <v>0</v>
      </c>
      <c r="BK295" s="269">
        <v>0</v>
      </c>
      <c r="BL295" s="269">
        <v>1500</v>
      </c>
      <c r="BM295" s="269">
        <v>0</v>
      </c>
      <c r="BN295" s="269">
        <v>0</v>
      </c>
      <c r="BO295" s="269">
        <v>0</v>
      </c>
      <c r="BP295" s="269">
        <v>0</v>
      </c>
      <c r="BQ295" s="269">
        <v>0</v>
      </c>
      <c r="BR295" s="269">
        <v>0</v>
      </c>
      <c r="BS295" s="269">
        <v>0</v>
      </c>
      <c r="BT295" s="269">
        <v>0</v>
      </c>
      <c r="BU295" s="269">
        <v>0</v>
      </c>
      <c r="BV295" s="269">
        <v>0</v>
      </c>
      <c r="BW295" s="269">
        <v>0</v>
      </c>
      <c r="BX295" s="269">
        <v>0</v>
      </c>
      <c r="BY295" s="269">
        <v>0</v>
      </c>
      <c r="BZ295" s="269">
        <v>0</v>
      </c>
      <c r="CA295" s="269">
        <v>0</v>
      </c>
      <c r="CB295" s="269">
        <v>0</v>
      </c>
      <c r="CC295" s="270">
        <f t="shared" si="47"/>
        <v>1158427</v>
      </c>
      <c r="CD295" s="148"/>
      <c r="CE295" s="148"/>
      <c r="CF295" s="148"/>
      <c r="CG295" s="148"/>
      <c r="CH295" s="148"/>
      <c r="CI295" s="148"/>
    </row>
    <row r="296" spans="1:87" s="149" customFormat="1">
      <c r="A296" s="201" t="s">
        <v>1805</v>
      </c>
      <c r="B296" s="264" t="s">
        <v>47</v>
      </c>
      <c r="C296" s="265" t="s">
        <v>48</v>
      </c>
      <c r="D296" s="266">
        <v>51110</v>
      </c>
      <c r="E296" s="150" t="s">
        <v>940</v>
      </c>
      <c r="F296" s="267" t="s">
        <v>941</v>
      </c>
      <c r="G296" s="268" t="s">
        <v>942</v>
      </c>
      <c r="H296" s="269">
        <v>9538700</v>
      </c>
      <c r="I296" s="269">
        <v>0</v>
      </c>
      <c r="J296" s="269">
        <v>3146160</v>
      </c>
      <c r="K296" s="269">
        <v>1881500</v>
      </c>
      <c r="L296" s="269">
        <v>821420</v>
      </c>
      <c r="M296" s="269">
        <v>0</v>
      </c>
      <c r="N296" s="269">
        <v>4712385.4800000004</v>
      </c>
      <c r="O296" s="269">
        <v>3017802.7</v>
      </c>
      <c r="P296" s="269">
        <v>9187.5</v>
      </c>
      <c r="Q296" s="269">
        <v>5198226.04</v>
      </c>
      <c r="R296" s="269">
        <v>1012095</v>
      </c>
      <c r="S296" s="269">
        <v>222269.2</v>
      </c>
      <c r="T296" s="269">
        <v>3241799.12</v>
      </c>
      <c r="U296" s="269">
        <v>4091325</v>
      </c>
      <c r="V296" s="269">
        <v>44650</v>
      </c>
      <c r="W296" s="269">
        <v>1253112.3999999999</v>
      </c>
      <c r="X296" s="269">
        <v>993815.62</v>
      </c>
      <c r="Y296" s="269">
        <v>0</v>
      </c>
      <c r="Z296" s="269">
        <v>20606586.300000001</v>
      </c>
      <c r="AA296" s="269">
        <v>0</v>
      </c>
      <c r="AB296" s="269">
        <v>503649</v>
      </c>
      <c r="AC296" s="269">
        <v>90000</v>
      </c>
      <c r="AD296" s="269">
        <v>899100</v>
      </c>
      <c r="AE296" s="269">
        <v>0</v>
      </c>
      <c r="AF296" s="269">
        <v>0</v>
      </c>
      <c r="AG296" s="269">
        <v>0</v>
      </c>
      <c r="AH296" s="269">
        <v>90000</v>
      </c>
      <c r="AI296" s="269">
        <v>9553315.6699999999</v>
      </c>
      <c r="AJ296" s="269">
        <v>785444.96</v>
      </c>
      <c r="AK296" s="269">
        <v>483624</v>
      </c>
      <c r="AL296" s="269">
        <v>0</v>
      </c>
      <c r="AM296" s="269">
        <v>569681.5</v>
      </c>
      <c r="AN296" s="269">
        <v>0</v>
      </c>
      <c r="AO296" s="269">
        <v>721395.36</v>
      </c>
      <c r="AP296" s="269">
        <v>0</v>
      </c>
      <c r="AQ296" s="269">
        <v>253800</v>
      </c>
      <c r="AR296" s="269">
        <v>0</v>
      </c>
      <c r="AS296" s="269">
        <v>641080</v>
      </c>
      <c r="AT296" s="269">
        <v>0</v>
      </c>
      <c r="AU296" s="269">
        <v>880140</v>
      </c>
      <c r="AV296" s="269">
        <v>777350</v>
      </c>
      <c r="AW296" s="269">
        <v>0</v>
      </c>
      <c r="AX296" s="269">
        <v>576000</v>
      </c>
      <c r="AY296" s="269">
        <v>20800</v>
      </c>
      <c r="AZ296" s="269">
        <v>0</v>
      </c>
      <c r="BA296" s="269">
        <v>480000</v>
      </c>
      <c r="BB296" s="269">
        <v>4616786.3099999996</v>
      </c>
      <c r="BC296" s="269">
        <v>757560</v>
      </c>
      <c r="BD296" s="269">
        <v>38050</v>
      </c>
      <c r="BE296" s="269">
        <v>72000</v>
      </c>
      <c r="BF296" s="269">
        <v>2002400</v>
      </c>
      <c r="BG296" s="269">
        <v>416625.5</v>
      </c>
      <c r="BH296" s="269">
        <v>3479182.19</v>
      </c>
      <c r="BI296" s="269">
        <v>1210899.5</v>
      </c>
      <c r="BJ296" s="269">
        <v>122488</v>
      </c>
      <c r="BK296" s="269">
        <v>0</v>
      </c>
      <c r="BL296" s="269">
        <v>140616</v>
      </c>
      <c r="BM296" s="269">
        <v>6489673.5199999996</v>
      </c>
      <c r="BN296" s="269">
        <v>0</v>
      </c>
      <c r="BO296" s="269">
        <v>129300</v>
      </c>
      <c r="BP296" s="269">
        <v>0</v>
      </c>
      <c r="BQ296" s="269">
        <v>0</v>
      </c>
      <c r="BR296" s="269">
        <v>0</v>
      </c>
      <c r="BS296" s="269">
        <v>81000</v>
      </c>
      <c r="BT296" s="269">
        <v>0</v>
      </c>
      <c r="BU296" s="269">
        <v>0</v>
      </c>
      <c r="BV296" s="269">
        <v>0</v>
      </c>
      <c r="BW296" s="269">
        <v>0</v>
      </c>
      <c r="BX296" s="269">
        <v>0</v>
      </c>
      <c r="BY296" s="269">
        <v>0</v>
      </c>
      <c r="BZ296" s="269">
        <v>748251</v>
      </c>
      <c r="CA296" s="269">
        <v>0</v>
      </c>
      <c r="CB296" s="269">
        <v>0</v>
      </c>
      <c r="CC296" s="270">
        <f t="shared" si="47"/>
        <v>97421246.86999999</v>
      </c>
      <c r="CD296" s="148"/>
      <c r="CE296" s="148"/>
      <c r="CF296" s="148"/>
      <c r="CG296" s="148"/>
      <c r="CH296" s="148"/>
      <c r="CI296" s="148"/>
    </row>
    <row r="297" spans="1:87" s="149" customFormat="1">
      <c r="A297" s="201" t="s">
        <v>1805</v>
      </c>
      <c r="B297" s="264" t="s">
        <v>47</v>
      </c>
      <c r="C297" s="265" t="s">
        <v>48</v>
      </c>
      <c r="D297" s="266">
        <v>51110</v>
      </c>
      <c r="E297" s="150" t="s">
        <v>940</v>
      </c>
      <c r="F297" s="267" t="s">
        <v>943</v>
      </c>
      <c r="G297" s="268" t="s">
        <v>944</v>
      </c>
      <c r="H297" s="269">
        <v>0</v>
      </c>
      <c r="I297" s="269">
        <v>0</v>
      </c>
      <c r="J297" s="269">
        <v>0</v>
      </c>
      <c r="K297" s="269">
        <v>0</v>
      </c>
      <c r="L297" s="269">
        <v>0</v>
      </c>
      <c r="M297" s="269">
        <v>209032</v>
      </c>
      <c r="N297" s="269">
        <v>0</v>
      </c>
      <c r="O297" s="269">
        <v>0</v>
      </c>
      <c r="P297" s="269">
        <v>175380</v>
      </c>
      <c r="Q297" s="269">
        <v>0</v>
      </c>
      <c r="R297" s="269">
        <v>0</v>
      </c>
      <c r="S297" s="269">
        <v>361477.24</v>
      </c>
      <c r="T297" s="269">
        <v>0</v>
      </c>
      <c r="U297" s="269">
        <v>3153754.57</v>
      </c>
      <c r="V297" s="269">
        <v>156125</v>
      </c>
      <c r="W297" s="269">
        <v>837868</v>
      </c>
      <c r="X297" s="269">
        <v>0</v>
      </c>
      <c r="Y297" s="269">
        <v>0</v>
      </c>
      <c r="Z297" s="269">
        <v>0</v>
      </c>
      <c r="AA297" s="269">
        <v>0</v>
      </c>
      <c r="AB297" s="269">
        <v>0</v>
      </c>
      <c r="AC297" s="269">
        <v>0</v>
      </c>
      <c r="AD297" s="269">
        <v>0</v>
      </c>
      <c r="AE297" s="269">
        <v>0</v>
      </c>
      <c r="AF297" s="269">
        <v>0</v>
      </c>
      <c r="AG297" s="269">
        <v>53550</v>
      </c>
      <c r="AH297" s="269">
        <v>298060</v>
      </c>
      <c r="AI297" s="269">
        <v>0</v>
      </c>
      <c r="AJ297" s="269">
        <v>0</v>
      </c>
      <c r="AK297" s="269">
        <v>0</v>
      </c>
      <c r="AL297" s="269">
        <v>0</v>
      </c>
      <c r="AM297" s="269">
        <v>0</v>
      </c>
      <c r="AN297" s="269">
        <v>0</v>
      </c>
      <c r="AO297" s="269">
        <v>0</v>
      </c>
      <c r="AP297" s="269">
        <v>0</v>
      </c>
      <c r="AQ297" s="269">
        <v>0</v>
      </c>
      <c r="AR297" s="269">
        <v>462948.77</v>
      </c>
      <c r="AS297" s="269">
        <v>0</v>
      </c>
      <c r="AT297" s="269">
        <v>0</v>
      </c>
      <c r="AU297" s="269">
        <v>0</v>
      </c>
      <c r="AV297" s="269">
        <v>0</v>
      </c>
      <c r="AW297" s="269">
        <v>0</v>
      </c>
      <c r="AX297" s="269">
        <v>0</v>
      </c>
      <c r="AY297" s="269">
        <v>0</v>
      </c>
      <c r="AZ297" s="269">
        <v>20390</v>
      </c>
      <c r="BA297" s="269">
        <v>0</v>
      </c>
      <c r="BB297" s="269">
        <v>0</v>
      </c>
      <c r="BC297" s="269">
        <v>397070</v>
      </c>
      <c r="BD297" s="269">
        <v>1126077</v>
      </c>
      <c r="BE297" s="269">
        <v>0</v>
      </c>
      <c r="BF297" s="269">
        <v>0</v>
      </c>
      <c r="BG297" s="269">
        <v>0</v>
      </c>
      <c r="BH297" s="269">
        <v>0</v>
      </c>
      <c r="BI297" s="269">
        <v>0</v>
      </c>
      <c r="BJ297" s="269">
        <v>0</v>
      </c>
      <c r="BK297" s="269">
        <v>108217.8</v>
      </c>
      <c r="BL297" s="269">
        <v>125815</v>
      </c>
      <c r="BM297" s="269">
        <v>0</v>
      </c>
      <c r="BN297" s="269">
        <v>0</v>
      </c>
      <c r="BO297" s="269">
        <v>5100</v>
      </c>
      <c r="BP297" s="269">
        <v>6000</v>
      </c>
      <c r="BQ297" s="269">
        <v>290775</v>
      </c>
      <c r="BR297" s="269">
        <v>0</v>
      </c>
      <c r="BS297" s="269">
        <v>42000</v>
      </c>
      <c r="BT297" s="269">
        <v>0</v>
      </c>
      <c r="BU297" s="269">
        <v>0</v>
      </c>
      <c r="BV297" s="269">
        <v>0</v>
      </c>
      <c r="BW297" s="269">
        <v>0</v>
      </c>
      <c r="BX297" s="269">
        <v>0</v>
      </c>
      <c r="BY297" s="269">
        <v>0</v>
      </c>
      <c r="BZ297" s="269">
        <v>546754</v>
      </c>
      <c r="CA297" s="269">
        <v>211540</v>
      </c>
      <c r="CB297" s="269">
        <v>76710</v>
      </c>
      <c r="CC297" s="270">
        <f t="shared" si="47"/>
        <v>8664644.379999999</v>
      </c>
      <c r="CD297" s="148"/>
      <c r="CE297" s="148"/>
      <c r="CF297" s="148"/>
      <c r="CG297" s="148"/>
      <c r="CH297" s="148"/>
      <c r="CI297" s="148"/>
    </row>
    <row r="298" spans="1:87" s="149" customFormat="1">
      <c r="A298" s="201" t="s">
        <v>1805</v>
      </c>
      <c r="B298" s="264" t="s">
        <v>47</v>
      </c>
      <c r="C298" s="265" t="s">
        <v>48</v>
      </c>
      <c r="D298" s="266">
        <v>51110</v>
      </c>
      <c r="E298" s="150" t="s">
        <v>940</v>
      </c>
      <c r="F298" s="267" t="s">
        <v>945</v>
      </c>
      <c r="G298" s="268" t="s">
        <v>946</v>
      </c>
      <c r="H298" s="269">
        <v>1072000</v>
      </c>
      <c r="I298" s="269">
        <v>0</v>
      </c>
      <c r="J298" s="269">
        <v>0</v>
      </c>
      <c r="K298" s="269">
        <v>0</v>
      </c>
      <c r="L298" s="269">
        <v>0</v>
      </c>
      <c r="M298" s="269">
        <v>0</v>
      </c>
      <c r="N298" s="269">
        <v>784750</v>
      </c>
      <c r="O298" s="269">
        <v>0</v>
      </c>
      <c r="P298" s="269">
        <v>0</v>
      </c>
      <c r="Q298" s="269">
        <v>0</v>
      </c>
      <c r="R298" s="269">
        <v>0</v>
      </c>
      <c r="S298" s="269">
        <v>0</v>
      </c>
      <c r="T298" s="269">
        <v>0</v>
      </c>
      <c r="U298" s="269">
        <v>112480</v>
      </c>
      <c r="V298" s="269">
        <v>0</v>
      </c>
      <c r="W298" s="269">
        <v>0</v>
      </c>
      <c r="X298" s="269">
        <v>0</v>
      </c>
      <c r="Y298" s="269">
        <v>0</v>
      </c>
      <c r="Z298" s="269">
        <v>0</v>
      </c>
      <c r="AA298" s="269">
        <v>0</v>
      </c>
      <c r="AB298" s="269">
        <v>0</v>
      </c>
      <c r="AC298" s="269">
        <v>130600</v>
      </c>
      <c r="AD298" s="269">
        <v>0</v>
      </c>
      <c r="AE298" s="269">
        <v>0</v>
      </c>
      <c r="AF298" s="269">
        <v>0</v>
      </c>
      <c r="AG298" s="269">
        <v>0</v>
      </c>
      <c r="AH298" s="269">
        <v>0</v>
      </c>
      <c r="AI298" s="269">
        <v>89980</v>
      </c>
      <c r="AJ298" s="269">
        <v>0</v>
      </c>
      <c r="AK298" s="269">
        <v>8000</v>
      </c>
      <c r="AL298" s="269">
        <v>0</v>
      </c>
      <c r="AM298" s="269">
        <v>0</v>
      </c>
      <c r="AN298" s="269">
        <v>0</v>
      </c>
      <c r="AO298" s="269">
        <v>0</v>
      </c>
      <c r="AP298" s="269">
        <v>0</v>
      </c>
      <c r="AQ298" s="269">
        <v>0</v>
      </c>
      <c r="AR298" s="269">
        <v>0</v>
      </c>
      <c r="AS298" s="269">
        <v>0</v>
      </c>
      <c r="AT298" s="269">
        <v>0</v>
      </c>
      <c r="AU298" s="269">
        <v>25400</v>
      </c>
      <c r="AV298" s="269">
        <v>0</v>
      </c>
      <c r="AW298" s="269">
        <v>0</v>
      </c>
      <c r="AX298" s="269">
        <v>0</v>
      </c>
      <c r="AY298" s="269">
        <v>0</v>
      </c>
      <c r="AZ298" s="269">
        <v>0</v>
      </c>
      <c r="BA298" s="269">
        <v>0</v>
      </c>
      <c r="BB298" s="269">
        <v>0</v>
      </c>
      <c r="BC298" s="269">
        <v>0</v>
      </c>
      <c r="BD298" s="269">
        <v>0</v>
      </c>
      <c r="BE298" s="269">
        <v>0</v>
      </c>
      <c r="BF298" s="269">
        <v>0</v>
      </c>
      <c r="BG298" s="269">
        <v>0</v>
      </c>
      <c r="BH298" s="269">
        <v>0</v>
      </c>
      <c r="BI298" s="269">
        <v>50400</v>
      </c>
      <c r="BJ298" s="269">
        <v>4800</v>
      </c>
      <c r="BK298" s="269">
        <v>0</v>
      </c>
      <c r="BL298" s="269">
        <v>0</v>
      </c>
      <c r="BM298" s="269">
        <v>293000</v>
      </c>
      <c r="BN298" s="269">
        <v>0</v>
      </c>
      <c r="BO298" s="269">
        <v>0</v>
      </c>
      <c r="BP298" s="269">
        <v>0</v>
      </c>
      <c r="BQ298" s="269">
        <v>78889</v>
      </c>
      <c r="BR298" s="269">
        <v>0</v>
      </c>
      <c r="BS298" s="269">
        <v>0</v>
      </c>
      <c r="BT298" s="269">
        <v>0</v>
      </c>
      <c r="BU298" s="269">
        <v>0</v>
      </c>
      <c r="BV298" s="269">
        <v>0</v>
      </c>
      <c r="BW298" s="269">
        <v>0</v>
      </c>
      <c r="BX298" s="269">
        <v>0</v>
      </c>
      <c r="BY298" s="269">
        <v>0</v>
      </c>
      <c r="BZ298" s="269">
        <v>0</v>
      </c>
      <c r="CA298" s="269">
        <v>0</v>
      </c>
      <c r="CB298" s="269">
        <v>0</v>
      </c>
      <c r="CC298" s="270">
        <f t="shared" si="47"/>
        <v>2650299</v>
      </c>
      <c r="CD298" s="148"/>
      <c r="CE298" s="148"/>
      <c r="CF298" s="148"/>
      <c r="CG298" s="148"/>
      <c r="CH298" s="148"/>
      <c r="CI298" s="148"/>
    </row>
    <row r="299" spans="1:87" s="149" customFormat="1">
      <c r="A299" s="201" t="s">
        <v>1805</v>
      </c>
      <c r="B299" s="264" t="s">
        <v>47</v>
      </c>
      <c r="C299" s="265" t="s">
        <v>48</v>
      </c>
      <c r="D299" s="266">
        <v>51090</v>
      </c>
      <c r="E299" s="150" t="s">
        <v>953</v>
      </c>
      <c r="F299" s="267" t="s">
        <v>947</v>
      </c>
      <c r="G299" s="268" t="s">
        <v>948</v>
      </c>
      <c r="H299" s="269">
        <v>0</v>
      </c>
      <c r="I299" s="269">
        <v>0</v>
      </c>
      <c r="J299" s="269">
        <v>951300</v>
      </c>
      <c r="K299" s="269">
        <v>558702</v>
      </c>
      <c r="L299" s="269">
        <v>0</v>
      </c>
      <c r="M299" s="269">
        <v>0</v>
      </c>
      <c r="N299" s="269">
        <v>0</v>
      </c>
      <c r="O299" s="269">
        <v>2105703</v>
      </c>
      <c r="P299" s="269">
        <v>0</v>
      </c>
      <c r="Q299" s="269">
        <v>0</v>
      </c>
      <c r="R299" s="269">
        <v>170000</v>
      </c>
      <c r="S299" s="269">
        <v>1129968</v>
      </c>
      <c r="T299" s="269">
        <v>0</v>
      </c>
      <c r="U299" s="269">
        <v>1845296</v>
      </c>
      <c r="V299" s="269">
        <v>0</v>
      </c>
      <c r="W299" s="269">
        <v>0</v>
      </c>
      <c r="X299" s="269">
        <v>245190</v>
      </c>
      <c r="Y299" s="269">
        <v>0</v>
      </c>
      <c r="Z299" s="269">
        <v>2241004.36</v>
      </c>
      <c r="AA299" s="269">
        <v>1415596.5</v>
      </c>
      <c r="AB299" s="269">
        <v>0</v>
      </c>
      <c r="AC299" s="269">
        <v>0</v>
      </c>
      <c r="AD299" s="269">
        <v>0</v>
      </c>
      <c r="AE299" s="269">
        <v>0</v>
      </c>
      <c r="AF299" s="269">
        <v>0</v>
      </c>
      <c r="AG299" s="269">
        <v>0</v>
      </c>
      <c r="AH299" s="269">
        <v>0</v>
      </c>
      <c r="AI299" s="269">
        <v>0</v>
      </c>
      <c r="AJ299" s="269">
        <v>421850</v>
      </c>
      <c r="AK299" s="269">
        <v>0</v>
      </c>
      <c r="AL299" s="269">
        <v>121500</v>
      </c>
      <c r="AM299" s="269">
        <v>0</v>
      </c>
      <c r="AN299" s="269">
        <v>0</v>
      </c>
      <c r="AO299" s="269">
        <v>0</v>
      </c>
      <c r="AP299" s="269">
        <v>0</v>
      </c>
      <c r="AQ299" s="269">
        <v>0</v>
      </c>
      <c r="AR299" s="269">
        <v>0</v>
      </c>
      <c r="AS299" s="269">
        <v>0</v>
      </c>
      <c r="AT299" s="269">
        <v>0</v>
      </c>
      <c r="AU299" s="269">
        <v>0</v>
      </c>
      <c r="AV299" s="269">
        <v>0</v>
      </c>
      <c r="AW299" s="269">
        <v>0</v>
      </c>
      <c r="AX299" s="269">
        <v>0</v>
      </c>
      <c r="AY299" s="269">
        <v>0</v>
      </c>
      <c r="AZ299" s="269">
        <v>0</v>
      </c>
      <c r="BA299" s="269">
        <v>0</v>
      </c>
      <c r="BB299" s="269">
        <v>240000</v>
      </c>
      <c r="BC299" s="269">
        <v>260000</v>
      </c>
      <c r="BD299" s="269">
        <v>0</v>
      </c>
      <c r="BE299" s="269">
        <v>0</v>
      </c>
      <c r="BF299" s="269">
        <v>0</v>
      </c>
      <c r="BG299" s="269">
        <v>0</v>
      </c>
      <c r="BH299" s="269">
        <v>0</v>
      </c>
      <c r="BI299" s="269">
        <v>0</v>
      </c>
      <c r="BJ299" s="269">
        <v>346680</v>
      </c>
      <c r="BK299" s="269">
        <v>0</v>
      </c>
      <c r="BL299" s="269">
        <v>0</v>
      </c>
      <c r="BM299" s="269">
        <v>0</v>
      </c>
      <c r="BN299" s="269">
        <v>0</v>
      </c>
      <c r="BO299" s="269">
        <v>442980</v>
      </c>
      <c r="BP299" s="269">
        <v>0</v>
      </c>
      <c r="BQ299" s="269">
        <v>128180</v>
      </c>
      <c r="BR299" s="269">
        <v>363000</v>
      </c>
      <c r="BS299" s="269">
        <v>163800</v>
      </c>
      <c r="BT299" s="269">
        <v>0</v>
      </c>
      <c r="BU299" s="269">
        <v>0</v>
      </c>
      <c r="BV299" s="269">
        <v>0</v>
      </c>
      <c r="BW299" s="269">
        <v>0</v>
      </c>
      <c r="BX299" s="269">
        <v>0</v>
      </c>
      <c r="BY299" s="269">
        <v>327152.8</v>
      </c>
      <c r="BZ299" s="269">
        <v>0</v>
      </c>
      <c r="CA299" s="269">
        <v>0</v>
      </c>
      <c r="CB299" s="269">
        <v>0</v>
      </c>
      <c r="CC299" s="270">
        <f t="shared" si="47"/>
        <v>13477902.66</v>
      </c>
      <c r="CD299" s="148"/>
      <c r="CE299" s="148"/>
      <c r="CF299" s="148"/>
      <c r="CG299" s="148"/>
      <c r="CH299" s="148"/>
      <c r="CI299" s="148"/>
    </row>
    <row r="300" spans="1:87" s="149" customFormat="1">
      <c r="A300" s="201" t="s">
        <v>1805</v>
      </c>
      <c r="B300" s="264" t="s">
        <v>47</v>
      </c>
      <c r="C300" s="265" t="s">
        <v>48</v>
      </c>
      <c r="D300" s="266">
        <v>51110</v>
      </c>
      <c r="E300" s="150" t="s">
        <v>940</v>
      </c>
      <c r="F300" s="267" t="s">
        <v>949</v>
      </c>
      <c r="G300" s="268" t="s">
        <v>950</v>
      </c>
      <c r="H300" s="269">
        <v>4801794.04</v>
      </c>
      <c r="I300" s="269">
        <v>417408.48</v>
      </c>
      <c r="J300" s="269">
        <v>2311849.48</v>
      </c>
      <c r="K300" s="269">
        <v>0</v>
      </c>
      <c r="L300" s="269">
        <v>0</v>
      </c>
      <c r="M300" s="269">
        <v>0</v>
      </c>
      <c r="N300" s="269">
        <v>0</v>
      </c>
      <c r="O300" s="269">
        <v>1808384</v>
      </c>
      <c r="P300" s="269">
        <v>18929</v>
      </c>
      <c r="Q300" s="269">
        <v>1594368</v>
      </c>
      <c r="R300" s="269">
        <v>0</v>
      </c>
      <c r="S300" s="269">
        <v>0</v>
      </c>
      <c r="T300" s="269">
        <v>2823003.93</v>
      </c>
      <c r="U300" s="269">
        <v>959931.5</v>
      </c>
      <c r="V300" s="269">
        <v>0</v>
      </c>
      <c r="W300" s="269">
        <v>545031.72</v>
      </c>
      <c r="X300" s="269">
        <v>168980.6</v>
      </c>
      <c r="Y300" s="269">
        <v>0</v>
      </c>
      <c r="Z300" s="269">
        <v>7260089.2699999996</v>
      </c>
      <c r="AA300" s="269">
        <v>0</v>
      </c>
      <c r="AB300" s="269">
        <v>0</v>
      </c>
      <c r="AC300" s="269">
        <v>0</v>
      </c>
      <c r="AD300" s="269">
        <v>0</v>
      </c>
      <c r="AE300" s="269">
        <v>0</v>
      </c>
      <c r="AF300" s="269">
        <v>0</v>
      </c>
      <c r="AG300" s="269">
        <v>0</v>
      </c>
      <c r="AH300" s="269">
        <v>0</v>
      </c>
      <c r="AI300" s="269">
        <v>11918786.49</v>
      </c>
      <c r="AJ300" s="269">
        <v>0</v>
      </c>
      <c r="AK300" s="269">
        <v>0</v>
      </c>
      <c r="AL300" s="269">
        <v>5250</v>
      </c>
      <c r="AM300" s="269">
        <v>0</v>
      </c>
      <c r="AN300" s="269">
        <v>0</v>
      </c>
      <c r="AO300" s="269">
        <v>0</v>
      </c>
      <c r="AP300" s="269">
        <v>0</v>
      </c>
      <c r="AQ300" s="269">
        <v>0</v>
      </c>
      <c r="AR300" s="269">
        <v>0</v>
      </c>
      <c r="AS300" s="269">
        <v>0</v>
      </c>
      <c r="AT300" s="269">
        <v>0</v>
      </c>
      <c r="AU300" s="269">
        <v>0</v>
      </c>
      <c r="AV300" s="269">
        <v>0</v>
      </c>
      <c r="AW300" s="269">
        <v>0</v>
      </c>
      <c r="AX300" s="269">
        <v>0</v>
      </c>
      <c r="AY300" s="269">
        <v>0</v>
      </c>
      <c r="AZ300" s="269">
        <v>0</v>
      </c>
      <c r="BA300" s="269">
        <v>0</v>
      </c>
      <c r="BB300" s="269">
        <v>5058487.08</v>
      </c>
      <c r="BC300" s="269">
        <v>0</v>
      </c>
      <c r="BD300" s="269">
        <v>398008</v>
      </c>
      <c r="BE300" s="269">
        <v>586865.4</v>
      </c>
      <c r="BF300" s="269">
        <v>0</v>
      </c>
      <c r="BG300" s="269">
        <v>0</v>
      </c>
      <c r="BH300" s="269">
        <v>0</v>
      </c>
      <c r="BI300" s="269">
        <v>1114358</v>
      </c>
      <c r="BJ300" s="269">
        <v>476408.8</v>
      </c>
      <c r="BK300" s="269">
        <v>0</v>
      </c>
      <c r="BL300" s="269">
        <v>70200</v>
      </c>
      <c r="BM300" s="269">
        <v>0</v>
      </c>
      <c r="BN300" s="269">
        <v>0</v>
      </c>
      <c r="BO300" s="269">
        <v>7800</v>
      </c>
      <c r="BP300" s="269">
        <v>0</v>
      </c>
      <c r="BQ300" s="269">
        <v>0</v>
      </c>
      <c r="BR300" s="269">
        <v>0</v>
      </c>
      <c r="BS300" s="269">
        <v>0</v>
      </c>
      <c r="BT300" s="269">
        <v>0</v>
      </c>
      <c r="BU300" s="269">
        <v>0</v>
      </c>
      <c r="BV300" s="269">
        <v>0</v>
      </c>
      <c r="BW300" s="269">
        <v>0</v>
      </c>
      <c r="BX300" s="269">
        <v>0</v>
      </c>
      <c r="BY300" s="269">
        <v>0</v>
      </c>
      <c r="BZ300" s="269">
        <v>0</v>
      </c>
      <c r="CA300" s="269">
        <v>0</v>
      </c>
      <c r="CB300" s="269">
        <v>0</v>
      </c>
      <c r="CC300" s="270">
        <f t="shared" si="47"/>
        <v>42345933.789999992</v>
      </c>
      <c r="CD300" s="148"/>
      <c r="CE300" s="148"/>
      <c r="CF300" s="148"/>
      <c r="CG300" s="148"/>
      <c r="CH300" s="148"/>
      <c r="CI300" s="148"/>
    </row>
    <row r="301" spans="1:87" s="149" customFormat="1">
      <c r="A301" s="201" t="s">
        <v>1805</v>
      </c>
      <c r="B301" s="264" t="s">
        <v>47</v>
      </c>
      <c r="C301" s="265" t="s">
        <v>48</v>
      </c>
      <c r="D301" s="266">
        <v>51090</v>
      </c>
      <c r="E301" s="150" t="s">
        <v>953</v>
      </c>
      <c r="F301" s="267" t="s">
        <v>951</v>
      </c>
      <c r="G301" s="268" t="s">
        <v>952</v>
      </c>
      <c r="H301" s="269">
        <v>2073130.5</v>
      </c>
      <c r="I301" s="269">
        <v>546742</v>
      </c>
      <c r="J301" s="269">
        <v>479380.9</v>
      </c>
      <c r="K301" s="269">
        <v>154760</v>
      </c>
      <c r="L301" s="269">
        <v>162610</v>
      </c>
      <c r="M301" s="269">
        <v>107624</v>
      </c>
      <c r="N301" s="269">
        <v>988306.48</v>
      </c>
      <c r="O301" s="269">
        <v>616175</v>
      </c>
      <c r="P301" s="269">
        <v>87679.89</v>
      </c>
      <c r="Q301" s="269">
        <v>2282472</v>
      </c>
      <c r="R301" s="269">
        <v>68309.5</v>
      </c>
      <c r="S301" s="269">
        <v>255250</v>
      </c>
      <c r="T301" s="269">
        <v>442001.5</v>
      </c>
      <c r="U301" s="269">
        <v>595350</v>
      </c>
      <c r="V301" s="269">
        <v>4200</v>
      </c>
      <c r="W301" s="269">
        <v>219192</v>
      </c>
      <c r="X301" s="269">
        <v>329266</v>
      </c>
      <c r="Y301" s="269">
        <v>71515.5</v>
      </c>
      <c r="Z301" s="269">
        <v>1359254.22</v>
      </c>
      <c r="AA301" s="269">
        <v>391930</v>
      </c>
      <c r="AB301" s="269">
        <v>157292.5</v>
      </c>
      <c r="AC301" s="269">
        <v>513073</v>
      </c>
      <c r="AD301" s="269">
        <v>70662.5</v>
      </c>
      <c r="AE301" s="269">
        <v>92816</v>
      </c>
      <c r="AF301" s="269">
        <v>289430</v>
      </c>
      <c r="AG301" s="269">
        <v>56093.75</v>
      </c>
      <c r="AH301" s="269">
        <v>129702.5</v>
      </c>
      <c r="AI301" s="269">
        <v>2128239</v>
      </c>
      <c r="AJ301" s="269">
        <v>126576</v>
      </c>
      <c r="AK301" s="269">
        <v>84000</v>
      </c>
      <c r="AL301" s="269">
        <v>111127.5</v>
      </c>
      <c r="AM301" s="269">
        <v>82156</v>
      </c>
      <c r="AN301" s="269">
        <v>147327</v>
      </c>
      <c r="AO301" s="269">
        <v>140105</v>
      </c>
      <c r="AP301" s="269">
        <v>122768</v>
      </c>
      <c r="AQ301" s="269">
        <v>146201.60000000001</v>
      </c>
      <c r="AR301" s="269">
        <v>154242</v>
      </c>
      <c r="AS301" s="269">
        <v>236848</v>
      </c>
      <c r="AT301" s="269">
        <v>114675</v>
      </c>
      <c r="AU301" s="269">
        <v>370581.5</v>
      </c>
      <c r="AV301" s="269">
        <v>15336</v>
      </c>
      <c r="AW301" s="269">
        <v>60708</v>
      </c>
      <c r="AX301" s="269">
        <v>58920</v>
      </c>
      <c r="AY301" s="269">
        <v>39666</v>
      </c>
      <c r="AZ301" s="269">
        <v>0</v>
      </c>
      <c r="BA301" s="269">
        <v>48440</v>
      </c>
      <c r="BB301" s="269">
        <v>1017924</v>
      </c>
      <c r="BC301" s="269">
        <v>168328.5</v>
      </c>
      <c r="BD301" s="269">
        <v>159283</v>
      </c>
      <c r="BE301" s="269">
        <v>567049</v>
      </c>
      <c r="BF301" s="269">
        <v>295297.5</v>
      </c>
      <c r="BG301" s="269">
        <v>126327.5</v>
      </c>
      <c r="BH301" s="269">
        <v>263503</v>
      </c>
      <c r="BI301" s="269">
        <v>307314</v>
      </c>
      <c r="BJ301" s="269">
        <v>228231.5</v>
      </c>
      <c r="BK301" s="269">
        <v>34473</v>
      </c>
      <c r="BL301" s="269">
        <v>20812</v>
      </c>
      <c r="BM301" s="269">
        <v>1366110</v>
      </c>
      <c r="BN301" s="269">
        <v>791976</v>
      </c>
      <c r="BO301" s="269">
        <v>125044</v>
      </c>
      <c r="BP301" s="269">
        <v>74220</v>
      </c>
      <c r="BQ301" s="269">
        <v>75748</v>
      </c>
      <c r="BR301" s="269">
        <v>154967</v>
      </c>
      <c r="BS301" s="269">
        <v>48682</v>
      </c>
      <c r="BT301" s="269">
        <v>1110345.8</v>
      </c>
      <c r="BU301" s="269">
        <v>96376</v>
      </c>
      <c r="BV301" s="269">
        <v>98787</v>
      </c>
      <c r="BW301" s="269">
        <v>316372</v>
      </c>
      <c r="BX301" s="269">
        <v>159756</v>
      </c>
      <c r="BY301" s="269">
        <v>336312</v>
      </c>
      <c r="BZ301" s="269">
        <v>112101</v>
      </c>
      <c r="CA301" s="269">
        <v>56450.9</v>
      </c>
      <c r="CB301" s="269">
        <v>85696</v>
      </c>
      <c r="CC301" s="270">
        <f t="shared" si="47"/>
        <v>24929623.039999999</v>
      </c>
      <c r="CD301" s="148"/>
      <c r="CE301" s="148"/>
      <c r="CF301" s="148"/>
      <c r="CG301" s="148"/>
      <c r="CH301" s="148"/>
      <c r="CI301" s="148"/>
    </row>
    <row r="302" spans="1:87" s="149" customFormat="1">
      <c r="A302" s="201" t="s">
        <v>1805</v>
      </c>
      <c r="B302" s="264" t="s">
        <v>47</v>
      </c>
      <c r="C302" s="265" t="s">
        <v>48</v>
      </c>
      <c r="D302" s="266">
        <v>51090</v>
      </c>
      <c r="E302" s="150" t="s">
        <v>953</v>
      </c>
      <c r="F302" s="267" t="s">
        <v>954</v>
      </c>
      <c r="G302" s="268" t="s">
        <v>955</v>
      </c>
      <c r="H302" s="269">
        <v>5788656.1399999997</v>
      </c>
      <c r="I302" s="269">
        <v>738588.2</v>
      </c>
      <c r="J302" s="269">
        <v>0</v>
      </c>
      <c r="K302" s="269">
        <v>0</v>
      </c>
      <c r="L302" s="269">
        <v>176406.86</v>
      </c>
      <c r="M302" s="269">
        <v>396343.5</v>
      </c>
      <c r="N302" s="269">
        <v>5424203.7699999996</v>
      </c>
      <c r="O302" s="269">
        <v>0</v>
      </c>
      <c r="P302" s="269">
        <v>0</v>
      </c>
      <c r="Q302" s="269">
        <v>432120</v>
      </c>
      <c r="R302" s="269">
        <v>7000</v>
      </c>
      <c r="S302" s="269">
        <v>960000</v>
      </c>
      <c r="T302" s="269">
        <v>0</v>
      </c>
      <c r="U302" s="269">
        <v>0</v>
      </c>
      <c r="V302" s="269">
        <v>0</v>
      </c>
      <c r="W302" s="269">
        <v>0</v>
      </c>
      <c r="X302" s="269">
        <v>0</v>
      </c>
      <c r="Y302" s="269">
        <v>0</v>
      </c>
      <c r="Z302" s="269">
        <v>5815668</v>
      </c>
      <c r="AA302" s="269">
        <v>0</v>
      </c>
      <c r="AB302" s="269">
        <v>0</v>
      </c>
      <c r="AC302" s="269">
        <v>8456010</v>
      </c>
      <c r="AD302" s="269">
        <v>10813891.9</v>
      </c>
      <c r="AE302" s="269">
        <v>415200</v>
      </c>
      <c r="AF302" s="269">
        <v>422580</v>
      </c>
      <c r="AG302" s="269">
        <v>0</v>
      </c>
      <c r="AH302" s="269">
        <v>0</v>
      </c>
      <c r="AI302" s="269">
        <v>480555</v>
      </c>
      <c r="AJ302" s="269">
        <v>184000</v>
      </c>
      <c r="AK302" s="269">
        <v>0</v>
      </c>
      <c r="AL302" s="269">
        <v>0</v>
      </c>
      <c r="AM302" s="269">
        <v>12680</v>
      </c>
      <c r="AN302" s="269">
        <v>0</v>
      </c>
      <c r="AO302" s="269">
        <v>2040</v>
      </c>
      <c r="AP302" s="269">
        <v>0</v>
      </c>
      <c r="AQ302" s="269">
        <v>0</v>
      </c>
      <c r="AR302" s="269">
        <v>634950</v>
      </c>
      <c r="AS302" s="269">
        <v>0</v>
      </c>
      <c r="AT302" s="269">
        <v>187000</v>
      </c>
      <c r="AU302" s="269">
        <v>236196.25</v>
      </c>
      <c r="AV302" s="269">
        <v>65880</v>
      </c>
      <c r="AW302" s="269">
        <v>0</v>
      </c>
      <c r="AX302" s="269">
        <v>5760</v>
      </c>
      <c r="AY302" s="269">
        <v>0</v>
      </c>
      <c r="AZ302" s="269">
        <v>0</v>
      </c>
      <c r="BA302" s="269">
        <v>1080</v>
      </c>
      <c r="BB302" s="269">
        <v>570000</v>
      </c>
      <c r="BC302" s="269">
        <v>0</v>
      </c>
      <c r="BD302" s="269">
        <v>4106308</v>
      </c>
      <c r="BE302" s="269">
        <v>0</v>
      </c>
      <c r="BF302" s="269">
        <v>0</v>
      </c>
      <c r="BG302" s="269">
        <v>0</v>
      </c>
      <c r="BH302" s="269">
        <v>222582.25</v>
      </c>
      <c r="BI302" s="269">
        <v>0</v>
      </c>
      <c r="BJ302" s="269">
        <v>20725.900000000001</v>
      </c>
      <c r="BK302" s="269">
        <v>0</v>
      </c>
      <c r="BL302" s="269">
        <v>0</v>
      </c>
      <c r="BM302" s="269">
        <v>0</v>
      </c>
      <c r="BN302" s="269">
        <v>0</v>
      </c>
      <c r="BO302" s="269">
        <v>0</v>
      </c>
      <c r="BP302" s="269">
        <v>0</v>
      </c>
      <c r="BQ302" s="269">
        <v>0</v>
      </c>
      <c r="BR302" s="269">
        <v>375090</v>
      </c>
      <c r="BS302" s="269">
        <v>125</v>
      </c>
      <c r="BT302" s="269">
        <v>7041740</v>
      </c>
      <c r="BU302" s="269">
        <v>71229.899999999994</v>
      </c>
      <c r="BV302" s="269">
        <v>0</v>
      </c>
      <c r="BW302" s="269">
        <v>153740</v>
      </c>
      <c r="BX302" s="269">
        <v>0</v>
      </c>
      <c r="BY302" s="269">
        <v>9064260</v>
      </c>
      <c r="BZ302" s="269">
        <v>0</v>
      </c>
      <c r="CA302" s="269">
        <v>150000</v>
      </c>
      <c r="CB302" s="269">
        <v>0</v>
      </c>
      <c r="CC302" s="270">
        <f t="shared" si="47"/>
        <v>63432610.669999994</v>
      </c>
      <c r="CD302" s="148"/>
      <c r="CE302" s="148"/>
      <c r="CF302" s="148"/>
      <c r="CG302" s="148"/>
      <c r="CH302" s="148"/>
      <c r="CI302" s="148"/>
    </row>
    <row r="303" spans="1:87" s="149" customFormat="1">
      <c r="A303" s="201" t="s">
        <v>1805</v>
      </c>
      <c r="B303" s="264" t="s">
        <v>47</v>
      </c>
      <c r="C303" s="265" t="s">
        <v>48</v>
      </c>
      <c r="D303" s="266">
        <v>51130</v>
      </c>
      <c r="E303" s="150" t="s">
        <v>908</v>
      </c>
      <c r="F303" s="267" t="s">
        <v>956</v>
      </c>
      <c r="G303" s="268" t="s">
        <v>957</v>
      </c>
      <c r="H303" s="269">
        <v>5193229.21</v>
      </c>
      <c r="I303" s="269">
        <v>2618425.7200000002</v>
      </c>
      <c r="J303" s="269">
        <v>3099153.55</v>
      </c>
      <c r="K303" s="269">
        <v>868045.78</v>
      </c>
      <c r="L303" s="269">
        <v>3425750.06</v>
      </c>
      <c r="M303" s="269">
        <v>335775</v>
      </c>
      <c r="N303" s="269">
        <v>38376438.219999999</v>
      </c>
      <c r="O303" s="269">
        <v>7622701.3200000003</v>
      </c>
      <c r="P303" s="269">
        <v>4687801.09</v>
      </c>
      <c r="Q303" s="269">
        <v>2614863.4900000002</v>
      </c>
      <c r="R303" s="269">
        <v>557714.67000000004</v>
      </c>
      <c r="S303" s="269">
        <v>3673379.72</v>
      </c>
      <c r="T303" s="269">
        <v>3615793.94</v>
      </c>
      <c r="U303" s="269">
        <v>19420526.75</v>
      </c>
      <c r="V303" s="269">
        <v>738200.88</v>
      </c>
      <c r="W303" s="269">
        <v>940386.2</v>
      </c>
      <c r="X303" s="269">
        <v>1939539.54</v>
      </c>
      <c r="Y303" s="269">
        <v>4888886.63</v>
      </c>
      <c r="Z303" s="269">
        <v>19304890.949999999</v>
      </c>
      <c r="AA303" s="269">
        <v>2441291.62</v>
      </c>
      <c r="AB303" s="269">
        <v>654870.9</v>
      </c>
      <c r="AC303" s="269">
        <v>2758593.45</v>
      </c>
      <c r="AD303" s="269">
        <v>737548.33</v>
      </c>
      <c r="AE303" s="269">
        <v>166704</v>
      </c>
      <c r="AF303" s="269">
        <v>921351.64</v>
      </c>
      <c r="AG303" s="269">
        <v>799562.92</v>
      </c>
      <c r="AH303" s="269">
        <v>1238688.5900000001</v>
      </c>
      <c r="AI303" s="269">
        <v>26521477.620000001</v>
      </c>
      <c r="AJ303" s="269">
        <v>681930.67</v>
      </c>
      <c r="AK303" s="269">
        <v>299582.5</v>
      </c>
      <c r="AL303" s="269">
        <v>156430.51</v>
      </c>
      <c r="AM303" s="269">
        <v>397363</v>
      </c>
      <c r="AN303" s="269">
        <v>341226.55</v>
      </c>
      <c r="AO303" s="269">
        <v>1270106.18</v>
      </c>
      <c r="AP303" s="269">
        <v>52095</v>
      </c>
      <c r="AQ303" s="269">
        <v>4849604.3600000003</v>
      </c>
      <c r="AR303" s="269">
        <v>311525</v>
      </c>
      <c r="AS303" s="269">
        <v>2217118.12</v>
      </c>
      <c r="AT303" s="269">
        <v>227577.9</v>
      </c>
      <c r="AU303" s="269">
        <v>2589321.67</v>
      </c>
      <c r="AV303" s="269">
        <v>957682.48</v>
      </c>
      <c r="AW303" s="269">
        <v>57370</v>
      </c>
      <c r="AX303" s="269">
        <v>801052.2</v>
      </c>
      <c r="AY303" s="269">
        <v>571303.31000000006</v>
      </c>
      <c r="AZ303" s="269">
        <v>1100959.3899999999</v>
      </c>
      <c r="BA303" s="269">
        <v>739830</v>
      </c>
      <c r="BB303" s="269">
        <v>7746192.9000000004</v>
      </c>
      <c r="BC303" s="269">
        <v>3193124.79</v>
      </c>
      <c r="BD303" s="269">
        <v>447123.25</v>
      </c>
      <c r="BE303" s="269">
        <v>1487615.1</v>
      </c>
      <c r="BF303" s="269">
        <v>1341314.18</v>
      </c>
      <c r="BG303" s="269">
        <v>13302285.24</v>
      </c>
      <c r="BH303" s="269">
        <v>1234731.71</v>
      </c>
      <c r="BI303" s="269">
        <v>4103679.93</v>
      </c>
      <c r="BJ303" s="269">
        <v>87785.25</v>
      </c>
      <c r="BK303" s="269">
        <v>160781.81</v>
      </c>
      <c r="BL303" s="269">
        <v>1252158.7</v>
      </c>
      <c r="BM303" s="269">
        <v>16950929.59</v>
      </c>
      <c r="BN303" s="269">
        <v>3276554.5</v>
      </c>
      <c r="BO303" s="269">
        <v>2803394.02</v>
      </c>
      <c r="BP303" s="269">
        <v>50026</v>
      </c>
      <c r="BQ303" s="269">
        <v>979612</v>
      </c>
      <c r="BR303" s="269">
        <v>2438644.5</v>
      </c>
      <c r="BS303" s="269">
        <v>560890.23</v>
      </c>
      <c r="BT303" s="269">
        <v>3187581.55</v>
      </c>
      <c r="BU303" s="269">
        <v>216244.5</v>
      </c>
      <c r="BV303" s="269">
        <v>261196</v>
      </c>
      <c r="BW303" s="269">
        <v>1021157.95</v>
      </c>
      <c r="BX303" s="269">
        <v>476574.8</v>
      </c>
      <c r="BY303" s="269">
        <v>341919.55</v>
      </c>
      <c r="BZ303" s="269">
        <v>184786.12</v>
      </c>
      <c r="CA303" s="269">
        <v>197279.31</v>
      </c>
      <c r="CB303" s="269">
        <v>261610.51</v>
      </c>
      <c r="CC303" s="270">
        <f t="shared" si="47"/>
        <v>245348864.62000003</v>
      </c>
      <c r="CD303" s="148"/>
      <c r="CE303" s="148"/>
      <c r="CF303" s="148"/>
      <c r="CG303" s="148"/>
      <c r="CH303" s="148"/>
      <c r="CI303" s="148"/>
    </row>
    <row r="304" spans="1:87" s="149" customFormat="1">
      <c r="A304" s="201" t="s">
        <v>1805</v>
      </c>
      <c r="B304" s="264" t="s">
        <v>47</v>
      </c>
      <c r="C304" s="265" t="s">
        <v>48</v>
      </c>
      <c r="D304" s="266">
        <v>51130</v>
      </c>
      <c r="E304" s="150" t="s">
        <v>908</v>
      </c>
      <c r="F304" s="267" t="s">
        <v>958</v>
      </c>
      <c r="G304" s="268" t="s">
        <v>959</v>
      </c>
      <c r="H304" s="269">
        <v>4613659</v>
      </c>
      <c r="I304" s="269">
        <v>4992034.95</v>
      </c>
      <c r="J304" s="269">
        <v>3913608.2</v>
      </c>
      <c r="K304" s="269">
        <v>852609.3</v>
      </c>
      <c r="L304" s="269">
        <v>3356034.4</v>
      </c>
      <c r="M304" s="269">
        <v>1430</v>
      </c>
      <c r="N304" s="269">
        <v>6883457.4000000004</v>
      </c>
      <c r="O304" s="269">
        <v>1435065</v>
      </c>
      <c r="P304" s="269">
        <v>508860</v>
      </c>
      <c r="Q304" s="269">
        <v>5368785</v>
      </c>
      <c r="R304" s="269">
        <v>616765</v>
      </c>
      <c r="S304" s="269">
        <v>592338</v>
      </c>
      <c r="T304" s="269">
        <v>2389236.7999999998</v>
      </c>
      <c r="U304" s="269">
        <v>2889206.05</v>
      </c>
      <c r="V304" s="269">
        <v>77910.5</v>
      </c>
      <c r="W304" s="269">
        <v>727318</v>
      </c>
      <c r="X304" s="269">
        <v>1077181.25</v>
      </c>
      <c r="Y304" s="269">
        <v>509745</v>
      </c>
      <c r="Z304" s="269">
        <v>17478116.399999999</v>
      </c>
      <c r="AA304" s="269">
        <v>5546191</v>
      </c>
      <c r="AB304" s="269">
        <v>1580566.6</v>
      </c>
      <c r="AC304" s="269">
        <v>2324786.12</v>
      </c>
      <c r="AD304" s="269">
        <v>305340</v>
      </c>
      <c r="AE304" s="269">
        <v>319093.05</v>
      </c>
      <c r="AF304" s="269">
        <v>2876162.75</v>
      </c>
      <c r="AG304" s="269">
        <v>368688.8</v>
      </c>
      <c r="AH304" s="269">
        <v>1263558</v>
      </c>
      <c r="AI304" s="269">
        <v>8930007.6899999995</v>
      </c>
      <c r="AJ304" s="269">
        <v>1060319</v>
      </c>
      <c r="AK304" s="269">
        <v>789271</v>
      </c>
      <c r="AL304" s="269">
        <v>760158</v>
      </c>
      <c r="AM304" s="269">
        <v>458225.1</v>
      </c>
      <c r="AN304" s="269">
        <v>653203</v>
      </c>
      <c r="AO304" s="269">
        <v>1281883.6000000001</v>
      </c>
      <c r="AP304" s="269">
        <v>668245.15</v>
      </c>
      <c r="AQ304" s="269">
        <v>345562</v>
      </c>
      <c r="AR304" s="269">
        <v>976830.5</v>
      </c>
      <c r="AS304" s="269">
        <v>640980.5</v>
      </c>
      <c r="AT304" s="269">
        <v>280677.3</v>
      </c>
      <c r="AU304" s="269">
        <v>4587650</v>
      </c>
      <c r="AV304" s="269">
        <v>593465</v>
      </c>
      <c r="AW304" s="269">
        <v>479973.65</v>
      </c>
      <c r="AX304" s="269">
        <v>507918.3</v>
      </c>
      <c r="AY304" s="269">
        <v>620445.4</v>
      </c>
      <c r="AZ304" s="269">
        <v>54109.8</v>
      </c>
      <c r="BA304" s="269">
        <v>210943.75</v>
      </c>
      <c r="BB304" s="269">
        <v>4674783.2</v>
      </c>
      <c r="BC304" s="269">
        <v>516665.1</v>
      </c>
      <c r="BD304" s="269">
        <v>780034.9</v>
      </c>
      <c r="BE304" s="269">
        <v>1544631.5</v>
      </c>
      <c r="BF304" s="269">
        <v>2267846.0499999998</v>
      </c>
      <c r="BG304" s="269">
        <v>1451602.51</v>
      </c>
      <c r="BH304" s="269">
        <v>3264154.9</v>
      </c>
      <c r="BI304" s="269">
        <v>2590484.4</v>
      </c>
      <c r="BJ304" s="269">
        <v>1322453.25</v>
      </c>
      <c r="BK304" s="269">
        <v>356385.85</v>
      </c>
      <c r="BL304" s="269">
        <v>307459.3</v>
      </c>
      <c r="BM304" s="269">
        <v>15966832.5</v>
      </c>
      <c r="BN304" s="269">
        <v>4430467</v>
      </c>
      <c r="BO304" s="269">
        <v>725983</v>
      </c>
      <c r="BP304" s="269">
        <v>915452.5</v>
      </c>
      <c r="BQ304" s="269">
        <v>249570</v>
      </c>
      <c r="BR304" s="269">
        <v>1108568.3</v>
      </c>
      <c r="BS304" s="269">
        <v>258881.6</v>
      </c>
      <c r="BT304" s="269">
        <v>8083855.4000000004</v>
      </c>
      <c r="BU304" s="269">
        <v>728842</v>
      </c>
      <c r="BV304" s="269">
        <v>611465.6</v>
      </c>
      <c r="BW304" s="269">
        <v>560859.69999999995</v>
      </c>
      <c r="BX304" s="269">
        <v>894838.3</v>
      </c>
      <c r="BY304" s="269">
        <v>2291925.6</v>
      </c>
      <c r="BZ304" s="269">
        <v>1152196.2</v>
      </c>
      <c r="CA304" s="269">
        <v>1429621.4</v>
      </c>
      <c r="CB304" s="269">
        <v>385353.1</v>
      </c>
      <c r="CC304" s="270">
        <f t="shared" si="47"/>
        <v>155638828.46999997</v>
      </c>
      <c r="CD304" s="148"/>
      <c r="CE304" s="148"/>
      <c r="CF304" s="148"/>
      <c r="CG304" s="148"/>
      <c r="CH304" s="148"/>
      <c r="CI304" s="148"/>
    </row>
    <row r="305" spans="1:87" s="149" customFormat="1">
      <c r="A305" s="201" t="s">
        <v>1805</v>
      </c>
      <c r="B305" s="264" t="s">
        <v>47</v>
      </c>
      <c r="C305" s="265" t="s">
        <v>48</v>
      </c>
      <c r="D305" s="266">
        <v>51130</v>
      </c>
      <c r="E305" s="150" t="s">
        <v>908</v>
      </c>
      <c r="F305" s="267" t="s">
        <v>960</v>
      </c>
      <c r="G305" s="268" t="s">
        <v>961</v>
      </c>
      <c r="H305" s="269">
        <v>12732890.6</v>
      </c>
      <c r="I305" s="269">
        <v>4095692.38</v>
      </c>
      <c r="J305" s="269">
        <v>167695539.16999999</v>
      </c>
      <c r="K305" s="269">
        <v>1275700</v>
      </c>
      <c r="L305" s="269">
        <v>2207380</v>
      </c>
      <c r="M305" s="269">
        <v>738289</v>
      </c>
      <c r="N305" s="269">
        <v>3743558</v>
      </c>
      <c r="O305" s="269">
        <v>3090224.92</v>
      </c>
      <c r="P305" s="269">
        <v>279700</v>
      </c>
      <c r="Q305" s="269">
        <v>8943402.8000000007</v>
      </c>
      <c r="R305" s="269">
        <v>0</v>
      </c>
      <c r="S305" s="269">
        <v>23050</v>
      </c>
      <c r="T305" s="269">
        <v>4309700</v>
      </c>
      <c r="U305" s="269">
        <v>2645200</v>
      </c>
      <c r="V305" s="269">
        <v>287220.74</v>
      </c>
      <c r="W305" s="269">
        <v>0</v>
      </c>
      <c r="X305" s="269">
        <v>0</v>
      </c>
      <c r="Y305" s="269">
        <v>0</v>
      </c>
      <c r="Z305" s="269">
        <v>11623685</v>
      </c>
      <c r="AA305" s="269">
        <v>1387195.4</v>
      </c>
      <c r="AB305" s="269">
        <v>687950</v>
      </c>
      <c r="AC305" s="269">
        <v>9243766.5</v>
      </c>
      <c r="AD305" s="269">
        <v>437440.4</v>
      </c>
      <c r="AE305" s="269">
        <v>1720640.8</v>
      </c>
      <c r="AF305" s="269">
        <v>2105066.2999999998</v>
      </c>
      <c r="AG305" s="269">
        <v>0</v>
      </c>
      <c r="AH305" s="269">
        <v>121000</v>
      </c>
      <c r="AI305" s="269">
        <v>9229855</v>
      </c>
      <c r="AJ305" s="269">
        <v>912790</v>
      </c>
      <c r="AK305" s="269">
        <v>0</v>
      </c>
      <c r="AL305" s="269">
        <v>125325</v>
      </c>
      <c r="AM305" s="269">
        <v>0</v>
      </c>
      <c r="AN305" s="269">
        <v>393200</v>
      </c>
      <c r="AO305" s="269">
        <v>278975</v>
      </c>
      <c r="AP305" s="269">
        <v>180350</v>
      </c>
      <c r="AQ305" s="269">
        <v>111500</v>
      </c>
      <c r="AR305" s="269">
        <v>166725</v>
      </c>
      <c r="AS305" s="269">
        <v>295875</v>
      </c>
      <c r="AT305" s="269">
        <v>199800</v>
      </c>
      <c r="AU305" s="269">
        <v>6386700.5999999996</v>
      </c>
      <c r="AV305" s="269">
        <v>0</v>
      </c>
      <c r="AW305" s="269">
        <v>0</v>
      </c>
      <c r="AX305" s="269">
        <v>0</v>
      </c>
      <c r="AY305" s="269">
        <v>5000</v>
      </c>
      <c r="AZ305" s="269">
        <v>0</v>
      </c>
      <c r="BA305" s="269">
        <v>0</v>
      </c>
      <c r="BB305" s="269">
        <v>17162725.260000002</v>
      </c>
      <c r="BC305" s="269">
        <v>534090</v>
      </c>
      <c r="BD305" s="269">
        <v>1303571</v>
      </c>
      <c r="BE305" s="269">
        <v>1753864</v>
      </c>
      <c r="BF305" s="269">
        <v>195970</v>
      </c>
      <c r="BG305" s="269">
        <v>613540</v>
      </c>
      <c r="BH305" s="269">
        <v>4409426</v>
      </c>
      <c r="BI305" s="269">
        <v>1355839.19</v>
      </c>
      <c r="BJ305" s="269">
        <v>738583</v>
      </c>
      <c r="BK305" s="269">
        <v>365585.45</v>
      </c>
      <c r="BL305" s="269">
        <v>420799</v>
      </c>
      <c r="BM305" s="269">
        <v>16380460</v>
      </c>
      <c r="BN305" s="269">
        <v>5899145</v>
      </c>
      <c r="BO305" s="269">
        <v>1691135</v>
      </c>
      <c r="BP305" s="269">
        <v>40000</v>
      </c>
      <c r="BQ305" s="269">
        <v>228950</v>
      </c>
      <c r="BR305" s="269">
        <v>0</v>
      </c>
      <c r="BS305" s="269">
        <v>396028.8</v>
      </c>
      <c r="BT305" s="269">
        <v>16314408</v>
      </c>
      <c r="BU305" s="269">
        <v>313770</v>
      </c>
      <c r="BV305" s="269">
        <v>233471.03</v>
      </c>
      <c r="BW305" s="269">
        <v>168790</v>
      </c>
      <c r="BX305" s="269">
        <v>686010</v>
      </c>
      <c r="BY305" s="269">
        <v>320090</v>
      </c>
      <c r="BZ305" s="269">
        <v>699355</v>
      </c>
      <c r="CA305" s="269">
        <v>208265</v>
      </c>
      <c r="CB305" s="269">
        <v>63740</v>
      </c>
      <c r="CC305" s="270">
        <f t="shared" si="47"/>
        <v>330177998.33999997</v>
      </c>
      <c r="CD305" s="148"/>
      <c r="CE305" s="148"/>
      <c r="CF305" s="148"/>
      <c r="CG305" s="148"/>
      <c r="CH305" s="148"/>
      <c r="CI305" s="148"/>
    </row>
    <row r="306" spans="1:87" s="149" customFormat="1">
      <c r="A306" s="201" t="s">
        <v>1805</v>
      </c>
      <c r="B306" s="264" t="s">
        <v>47</v>
      </c>
      <c r="C306" s="265" t="s">
        <v>48</v>
      </c>
      <c r="D306" s="266">
        <v>51130</v>
      </c>
      <c r="E306" s="150" t="s">
        <v>908</v>
      </c>
      <c r="F306" s="267" t="s">
        <v>962</v>
      </c>
      <c r="G306" s="268" t="s">
        <v>963</v>
      </c>
      <c r="H306" s="269">
        <v>0</v>
      </c>
      <c r="I306" s="269">
        <v>0</v>
      </c>
      <c r="J306" s="269">
        <v>0</v>
      </c>
      <c r="K306" s="269">
        <v>0</v>
      </c>
      <c r="L306" s="269">
        <v>0</v>
      </c>
      <c r="M306" s="269">
        <v>0</v>
      </c>
      <c r="N306" s="269">
        <v>0</v>
      </c>
      <c r="O306" s="269">
        <v>0</v>
      </c>
      <c r="P306" s="269">
        <v>0</v>
      </c>
      <c r="Q306" s="269">
        <v>0</v>
      </c>
      <c r="R306" s="269">
        <v>0</v>
      </c>
      <c r="S306" s="269">
        <v>0</v>
      </c>
      <c r="T306" s="269">
        <v>0</v>
      </c>
      <c r="U306" s="269">
        <v>0</v>
      </c>
      <c r="V306" s="269">
        <v>0</v>
      </c>
      <c r="W306" s="269">
        <v>0</v>
      </c>
      <c r="X306" s="269">
        <v>0</v>
      </c>
      <c r="Y306" s="269">
        <v>0</v>
      </c>
      <c r="Z306" s="269">
        <v>0</v>
      </c>
      <c r="AA306" s="269">
        <v>0</v>
      </c>
      <c r="AB306" s="269">
        <v>0</v>
      </c>
      <c r="AC306" s="269">
        <v>0</v>
      </c>
      <c r="AD306" s="269">
        <v>6</v>
      </c>
      <c r="AE306" s="269">
        <v>0</v>
      </c>
      <c r="AF306" s="269">
        <v>0</v>
      </c>
      <c r="AG306" s="269">
        <v>0</v>
      </c>
      <c r="AH306" s="269">
        <v>0</v>
      </c>
      <c r="AI306" s="269">
        <v>0</v>
      </c>
      <c r="AJ306" s="269">
        <v>0</v>
      </c>
      <c r="AK306" s="269">
        <v>0</v>
      </c>
      <c r="AL306" s="269">
        <v>0</v>
      </c>
      <c r="AM306" s="269">
        <v>0</v>
      </c>
      <c r="AN306" s="269">
        <v>0</v>
      </c>
      <c r="AO306" s="269">
        <v>0</v>
      </c>
      <c r="AP306" s="269">
        <v>0</v>
      </c>
      <c r="AQ306" s="269">
        <v>0</v>
      </c>
      <c r="AR306" s="269">
        <v>0</v>
      </c>
      <c r="AS306" s="269">
        <v>0</v>
      </c>
      <c r="AT306" s="269">
        <v>0</v>
      </c>
      <c r="AU306" s="269">
        <v>0</v>
      </c>
      <c r="AV306" s="269">
        <v>0</v>
      </c>
      <c r="AW306" s="269">
        <v>0</v>
      </c>
      <c r="AX306" s="269">
        <v>0</v>
      </c>
      <c r="AY306" s="269">
        <v>0</v>
      </c>
      <c r="AZ306" s="269">
        <v>0</v>
      </c>
      <c r="BA306" s="269">
        <v>0</v>
      </c>
      <c r="BB306" s="269">
        <v>0</v>
      </c>
      <c r="BC306" s="269">
        <v>0</v>
      </c>
      <c r="BD306" s="269">
        <v>0</v>
      </c>
      <c r="BE306" s="269">
        <v>0</v>
      </c>
      <c r="BF306" s="269">
        <v>0</v>
      </c>
      <c r="BG306" s="269">
        <v>0</v>
      </c>
      <c r="BH306" s="269">
        <v>0</v>
      </c>
      <c r="BI306" s="269">
        <v>0</v>
      </c>
      <c r="BJ306" s="269">
        <v>1800</v>
      </c>
      <c r="BK306" s="269">
        <v>0</v>
      </c>
      <c r="BL306" s="269">
        <v>0</v>
      </c>
      <c r="BM306" s="269">
        <v>0</v>
      </c>
      <c r="BN306" s="269">
        <v>0</v>
      </c>
      <c r="BO306" s="269">
        <v>0</v>
      </c>
      <c r="BP306" s="269">
        <v>0</v>
      </c>
      <c r="BQ306" s="269">
        <v>0</v>
      </c>
      <c r="BR306" s="269">
        <v>0</v>
      </c>
      <c r="BS306" s="269">
        <v>0</v>
      </c>
      <c r="BT306" s="269">
        <v>0</v>
      </c>
      <c r="BU306" s="269">
        <v>0</v>
      </c>
      <c r="BV306" s="269">
        <v>0</v>
      </c>
      <c r="BW306" s="269">
        <v>0</v>
      </c>
      <c r="BX306" s="269">
        <v>0</v>
      </c>
      <c r="BY306" s="269">
        <v>0</v>
      </c>
      <c r="BZ306" s="269">
        <v>0</v>
      </c>
      <c r="CA306" s="269">
        <v>0</v>
      </c>
      <c r="CB306" s="269">
        <v>0</v>
      </c>
      <c r="CC306" s="270">
        <f t="shared" si="47"/>
        <v>1806</v>
      </c>
      <c r="CD306" s="148"/>
      <c r="CE306" s="148"/>
      <c r="CF306" s="148"/>
      <c r="CG306" s="148"/>
      <c r="CH306" s="148"/>
      <c r="CI306" s="148"/>
    </row>
    <row r="307" spans="1:87" s="149" customFormat="1">
      <c r="A307" s="201" t="s">
        <v>1805</v>
      </c>
      <c r="B307" s="264" t="s">
        <v>47</v>
      </c>
      <c r="C307" s="265" t="s">
        <v>48</v>
      </c>
      <c r="D307" s="266">
        <v>51130</v>
      </c>
      <c r="E307" s="150" t="s">
        <v>908</v>
      </c>
      <c r="F307" s="267" t="s">
        <v>964</v>
      </c>
      <c r="G307" s="268" t="s">
        <v>965</v>
      </c>
      <c r="H307" s="269">
        <v>130635.95</v>
      </c>
      <c r="I307" s="269">
        <v>372</v>
      </c>
      <c r="J307" s="269">
        <v>0</v>
      </c>
      <c r="K307" s="269">
        <v>312</v>
      </c>
      <c r="L307" s="269">
        <v>240</v>
      </c>
      <c r="M307" s="269">
        <v>222</v>
      </c>
      <c r="N307" s="269">
        <v>30</v>
      </c>
      <c r="O307" s="269">
        <v>30</v>
      </c>
      <c r="P307" s="269">
        <v>170</v>
      </c>
      <c r="Q307" s="269">
        <v>24602.65</v>
      </c>
      <c r="R307" s="269">
        <v>1274</v>
      </c>
      <c r="S307" s="269">
        <v>48</v>
      </c>
      <c r="T307" s="269">
        <v>224</v>
      </c>
      <c r="U307" s="269">
        <v>733</v>
      </c>
      <c r="V307" s="269">
        <v>969.21</v>
      </c>
      <c r="W307" s="269">
        <v>0</v>
      </c>
      <c r="X307" s="269">
        <v>0</v>
      </c>
      <c r="Y307" s="269">
        <v>6</v>
      </c>
      <c r="Z307" s="269">
        <v>50854.44</v>
      </c>
      <c r="AA307" s="269">
        <v>0</v>
      </c>
      <c r="AB307" s="269">
        <v>0</v>
      </c>
      <c r="AC307" s="269">
        <v>0</v>
      </c>
      <c r="AD307" s="269">
        <v>60</v>
      </c>
      <c r="AE307" s="269">
        <v>6</v>
      </c>
      <c r="AF307" s="269">
        <v>0</v>
      </c>
      <c r="AG307" s="269">
        <v>0</v>
      </c>
      <c r="AH307" s="269">
        <v>0</v>
      </c>
      <c r="AI307" s="269">
        <v>703.56</v>
      </c>
      <c r="AJ307" s="269">
        <v>0</v>
      </c>
      <c r="AK307" s="269">
        <v>0</v>
      </c>
      <c r="AL307" s="269">
        <v>126.85</v>
      </c>
      <c r="AM307" s="269">
        <v>0</v>
      </c>
      <c r="AN307" s="269">
        <v>0</v>
      </c>
      <c r="AO307" s="269">
        <v>0</v>
      </c>
      <c r="AP307" s="269">
        <v>0</v>
      </c>
      <c r="AQ307" s="269">
        <v>6</v>
      </c>
      <c r="AR307" s="269">
        <v>0</v>
      </c>
      <c r="AS307" s="269">
        <v>0</v>
      </c>
      <c r="AT307" s="269">
        <v>0</v>
      </c>
      <c r="AU307" s="269">
        <v>149.44</v>
      </c>
      <c r="AV307" s="269">
        <v>0</v>
      </c>
      <c r="AW307" s="269">
        <v>15</v>
      </c>
      <c r="AX307" s="269">
        <v>0</v>
      </c>
      <c r="AY307" s="269">
        <v>185</v>
      </c>
      <c r="AZ307" s="269">
        <v>0</v>
      </c>
      <c r="BA307" s="269">
        <v>203</v>
      </c>
      <c r="BB307" s="269">
        <v>63824.38</v>
      </c>
      <c r="BC307" s="269">
        <v>228</v>
      </c>
      <c r="BD307" s="269">
        <v>1050</v>
      </c>
      <c r="BE307" s="269">
        <v>928</v>
      </c>
      <c r="BF307" s="269">
        <v>40</v>
      </c>
      <c r="BG307" s="269">
        <v>314</v>
      </c>
      <c r="BH307" s="269">
        <v>15949.15</v>
      </c>
      <c r="BI307" s="269">
        <v>262</v>
      </c>
      <c r="BJ307" s="269">
        <v>138</v>
      </c>
      <c r="BK307" s="269">
        <v>228</v>
      </c>
      <c r="BL307" s="269">
        <v>78</v>
      </c>
      <c r="BM307" s="269">
        <v>1038.05</v>
      </c>
      <c r="BN307" s="269">
        <v>522</v>
      </c>
      <c r="BO307" s="269">
        <v>360</v>
      </c>
      <c r="BP307" s="269">
        <v>288</v>
      </c>
      <c r="BQ307" s="269">
        <v>306</v>
      </c>
      <c r="BR307" s="269">
        <v>391</v>
      </c>
      <c r="BS307" s="269">
        <v>383.76</v>
      </c>
      <c r="BT307" s="269">
        <v>12831.05</v>
      </c>
      <c r="BU307" s="269">
        <v>0</v>
      </c>
      <c r="BV307" s="269">
        <v>10</v>
      </c>
      <c r="BW307" s="269">
        <v>0</v>
      </c>
      <c r="BX307" s="269">
        <v>18</v>
      </c>
      <c r="BY307" s="269">
        <v>195</v>
      </c>
      <c r="BZ307" s="269">
        <v>0</v>
      </c>
      <c r="CA307" s="269">
        <v>20</v>
      </c>
      <c r="CB307" s="269">
        <v>0</v>
      </c>
      <c r="CC307" s="270">
        <f t="shared" si="47"/>
        <v>311580.49</v>
      </c>
      <c r="CD307" s="148"/>
      <c r="CE307" s="148"/>
      <c r="CF307" s="148"/>
      <c r="CG307" s="148"/>
      <c r="CH307" s="148"/>
      <c r="CI307" s="148"/>
    </row>
    <row r="308" spans="1:87" s="149" customFormat="1">
      <c r="A308" s="201" t="s">
        <v>1805</v>
      </c>
      <c r="B308" s="264" t="s">
        <v>47</v>
      </c>
      <c r="C308" s="265" t="s">
        <v>48</v>
      </c>
      <c r="D308" s="266">
        <v>51130</v>
      </c>
      <c r="E308" s="150" t="s">
        <v>908</v>
      </c>
      <c r="F308" s="267" t="s">
        <v>966</v>
      </c>
      <c r="G308" s="268" t="s">
        <v>967</v>
      </c>
      <c r="H308" s="269">
        <v>0</v>
      </c>
      <c r="I308" s="269">
        <v>0</v>
      </c>
      <c r="J308" s="269">
        <v>0</v>
      </c>
      <c r="K308" s="269">
        <v>15000</v>
      </c>
      <c r="L308" s="269">
        <v>0</v>
      </c>
      <c r="M308" s="269">
        <v>0</v>
      </c>
      <c r="N308" s="269">
        <v>815000</v>
      </c>
      <c r="O308" s="269">
        <v>0</v>
      </c>
      <c r="P308" s="269">
        <v>0</v>
      </c>
      <c r="Q308" s="269">
        <v>0</v>
      </c>
      <c r="R308" s="269">
        <v>0</v>
      </c>
      <c r="S308" s="269">
        <v>0</v>
      </c>
      <c r="T308" s="269">
        <v>0</v>
      </c>
      <c r="U308" s="269">
        <v>0</v>
      </c>
      <c r="V308" s="269">
        <v>0</v>
      </c>
      <c r="W308" s="269">
        <v>0</v>
      </c>
      <c r="X308" s="269">
        <v>0</v>
      </c>
      <c r="Y308" s="269">
        <v>0</v>
      </c>
      <c r="Z308" s="269">
        <v>0</v>
      </c>
      <c r="AA308" s="269">
        <v>0</v>
      </c>
      <c r="AB308" s="269">
        <v>0</v>
      </c>
      <c r="AC308" s="269">
        <v>0</v>
      </c>
      <c r="AD308" s="269">
        <v>0</v>
      </c>
      <c r="AE308" s="269">
        <v>0</v>
      </c>
      <c r="AF308" s="269">
        <v>0</v>
      </c>
      <c r="AG308" s="269">
        <v>0</v>
      </c>
      <c r="AH308" s="269">
        <v>0</v>
      </c>
      <c r="AI308" s="269">
        <v>0</v>
      </c>
      <c r="AJ308" s="269">
        <v>0</v>
      </c>
      <c r="AK308" s="269">
        <v>0</v>
      </c>
      <c r="AL308" s="269">
        <v>0</v>
      </c>
      <c r="AM308" s="269">
        <v>0</v>
      </c>
      <c r="AN308" s="269">
        <v>18000</v>
      </c>
      <c r="AO308" s="269">
        <v>0</v>
      </c>
      <c r="AP308" s="269">
        <v>0</v>
      </c>
      <c r="AQ308" s="269">
        <v>0</v>
      </c>
      <c r="AR308" s="269">
        <v>0</v>
      </c>
      <c r="AS308" s="269">
        <v>0</v>
      </c>
      <c r="AT308" s="269">
        <v>0</v>
      </c>
      <c r="AU308" s="269">
        <v>0</v>
      </c>
      <c r="AV308" s="269">
        <v>0</v>
      </c>
      <c r="AW308" s="269">
        <v>0</v>
      </c>
      <c r="AX308" s="269">
        <v>0</v>
      </c>
      <c r="AY308" s="269">
        <v>0</v>
      </c>
      <c r="AZ308" s="269">
        <v>0</v>
      </c>
      <c r="BA308" s="269">
        <v>0</v>
      </c>
      <c r="BB308" s="269">
        <v>0</v>
      </c>
      <c r="BC308" s="269">
        <v>0</v>
      </c>
      <c r="BD308" s="269">
        <v>0</v>
      </c>
      <c r="BE308" s="269">
        <v>0</v>
      </c>
      <c r="BF308" s="269">
        <v>0</v>
      </c>
      <c r="BG308" s="269">
        <v>0</v>
      </c>
      <c r="BH308" s="269">
        <v>0</v>
      </c>
      <c r="BI308" s="269">
        <v>0</v>
      </c>
      <c r="BJ308" s="269">
        <v>0</v>
      </c>
      <c r="BK308" s="269">
        <v>0</v>
      </c>
      <c r="BL308" s="269">
        <v>0</v>
      </c>
      <c r="BM308" s="269">
        <v>6595895</v>
      </c>
      <c r="BN308" s="269">
        <v>0</v>
      </c>
      <c r="BO308" s="269">
        <v>0</v>
      </c>
      <c r="BP308" s="269">
        <v>0</v>
      </c>
      <c r="BQ308" s="269">
        <v>0</v>
      </c>
      <c r="BR308" s="269">
        <v>0</v>
      </c>
      <c r="BS308" s="269">
        <v>0</v>
      </c>
      <c r="BT308" s="269">
        <v>0</v>
      </c>
      <c r="BU308" s="269">
        <v>0</v>
      </c>
      <c r="BV308" s="269">
        <v>0</v>
      </c>
      <c r="BW308" s="269">
        <v>0</v>
      </c>
      <c r="BX308" s="269">
        <v>0</v>
      </c>
      <c r="BY308" s="269">
        <v>0</v>
      </c>
      <c r="BZ308" s="269">
        <v>0</v>
      </c>
      <c r="CA308" s="269">
        <v>0</v>
      </c>
      <c r="CB308" s="269">
        <v>0</v>
      </c>
      <c r="CC308" s="270">
        <f t="shared" si="47"/>
        <v>7443895</v>
      </c>
      <c r="CD308" s="148"/>
      <c r="CE308" s="148"/>
      <c r="CF308" s="148"/>
      <c r="CG308" s="148"/>
      <c r="CH308" s="148"/>
      <c r="CI308" s="148"/>
    </row>
    <row r="309" spans="1:87" s="149" customFormat="1">
      <c r="A309" s="201" t="s">
        <v>1805</v>
      </c>
      <c r="B309" s="264" t="s">
        <v>47</v>
      </c>
      <c r="C309" s="265" t="s">
        <v>48</v>
      </c>
      <c r="D309" s="266">
        <v>51130</v>
      </c>
      <c r="E309" s="150" t="s">
        <v>908</v>
      </c>
      <c r="F309" s="267" t="s">
        <v>968</v>
      </c>
      <c r="G309" s="268" t="s">
        <v>969</v>
      </c>
      <c r="H309" s="269">
        <v>0</v>
      </c>
      <c r="I309" s="269">
        <v>15819.21</v>
      </c>
      <c r="J309" s="269">
        <v>158981.67000000001</v>
      </c>
      <c r="K309" s="269">
        <v>101766.63</v>
      </c>
      <c r="L309" s="269">
        <v>0</v>
      </c>
      <c r="M309" s="269">
        <v>48825.17</v>
      </c>
      <c r="N309" s="269">
        <v>185132.42</v>
      </c>
      <c r="O309" s="269">
        <v>125272.01</v>
      </c>
      <c r="P309" s="269">
        <v>77635.990000000005</v>
      </c>
      <c r="Q309" s="269">
        <v>254079.69</v>
      </c>
      <c r="R309" s="269">
        <v>52499.39</v>
      </c>
      <c r="S309" s="269">
        <v>80150.490000000005</v>
      </c>
      <c r="T309" s="269">
        <v>0</v>
      </c>
      <c r="U309" s="269">
        <v>138449.15</v>
      </c>
      <c r="V309" s="269">
        <v>0</v>
      </c>
      <c r="W309" s="269">
        <v>0</v>
      </c>
      <c r="X309" s="269">
        <v>0</v>
      </c>
      <c r="Y309" s="269">
        <v>0</v>
      </c>
      <c r="Z309" s="269">
        <v>172937.54</v>
      </c>
      <c r="AA309" s="269">
        <v>137112.22</v>
      </c>
      <c r="AB309" s="269">
        <v>53767.5</v>
      </c>
      <c r="AC309" s="269">
        <v>66357.119999999995</v>
      </c>
      <c r="AD309" s="269">
        <v>105222.57</v>
      </c>
      <c r="AE309" s="269">
        <v>115836.74</v>
      </c>
      <c r="AF309" s="269">
        <v>18988.310000000001</v>
      </c>
      <c r="AG309" s="269">
        <v>51562.13</v>
      </c>
      <c r="AH309" s="269">
        <v>27118.080000000002</v>
      </c>
      <c r="AI309" s="269">
        <v>197547.13</v>
      </c>
      <c r="AJ309" s="269">
        <v>80009.55</v>
      </c>
      <c r="AK309" s="269">
        <v>25737.8</v>
      </c>
      <c r="AL309" s="269">
        <v>7935.12</v>
      </c>
      <c r="AM309" s="269">
        <v>63186.400000000001</v>
      </c>
      <c r="AN309" s="269">
        <v>0</v>
      </c>
      <c r="AO309" s="269">
        <v>96888.07</v>
      </c>
      <c r="AP309" s="269">
        <v>30432.71</v>
      </c>
      <c r="AQ309" s="269">
        <v>74828.47</v>
      </c>
      <c r="AR309" s="269">
        <v>55476.63</v>
      </c>
      <c r="AS309" s="269">
        <v>71979.929999999993</v>
      </c>
      <c r="AT309" s="269">
        <v>55764.12</v>
      </c>
      <c r="AU309" s="269">
        <v>111402.24000000001</v>
      </c>
      <c r="AV309" s="269">
        <v>111502.24</v>
      </c>
      <c r="AW309" s="269">
        <v>90603.26</v>
      </c>
      <c r="AX309" s="269">
        <v>89818.43</v>
      </c>
      <c r="AY309" s="269">
        <v>73626.78</v>
      </c>
      <c r="AZ309" s="269">
        <v>43218.93</v>
      </c>
      <c r="BA309" s="269">
        <v>46612.38</v>
      </c>
      <c r="BB309" s="269">
        <v>209992.69</v>
      </c>
      <c r="BC309" s="269">
        <v>127528.08</v>
      </c>
      <c r="BD309" s="269">
        <v>31043.91</v>
      </c>
      <c r="BE309" s="269">
        <v>0</v>
      </c>
      <c r="BF309" s="269">
        <v>34226.089999999997</v>
      </c>
      <c r="BG309" s="269">
        <v>0</v>
      </c>
      <c r="BH309" s="269">
        <v>0</v>
      </c>
      <c r="BI309" s="269">
        <v>52883.68</v>
      </c>
      <c r="BJ309" s="269">
        <v>0</v>
      </c>
      <c r="BK309" s="269">
        <v>29152.55</v>
      </c>
      <c r="BL309" s="269">
        <v>33973.57</v>
      </c>
      <c r="BM309" s="269">
        <v>178293.99</v>
      </c>
      <c r="BN309" s="269">
        <v>128674.91</v>
      </c>
      <c r="BO309" s="269">
        <v>118875.01</v>
      </c>
      <c r="BP309" s="269">
        <v>55715.93</v>
      </c>
      <c r="BQ309" s="269">
        <v>74209.38</v>
      </c>
      <c r="BR309" s="269">
        <v>89745.07</v>
      </c>
      <c r="BS309" s="269">
        <v>74641.279999999999</v>
      </c>
      <c r="BT309" s="269">
        <v>123468.86</v>
      </c>
      <c r="BU309" s="269">
        <v>30924.07</v>
      </c>
      <c r="BV309" s="269">
        <v>47259.77</v>
      </c>
      <c r="BW309" s="269">
        <v>0</v>
      </c>
      <c r="BX309" s="269">
        <v>48046.21</v>
      </c>
      <c r="BY309" s="269">
        <v>155575.85999999999</v>
      </c>
      <c r="BZ309" s="269">
        <v>77606.03</v>
      </c>
      <c r="CA309" s="269">
        <v>66409.919999999998</v>
      </c>
      <c r="CB309" s="269">
        <v>116988.36</v>
      </c>
      <c r="CC309" s="270">
        <f t="shared" si="47"/>
        <v>5219319.4400000013</v>
      </c>
      <c r="CD309" s="148"/>
      <c r="CE309" s="148"/>
      <c r="CF309" s="148"/>
      <c r="CG309" s="148"/>
      <c r="CH309" s="148"/>
      <c r="CI309" s="148"/>
    </row>
    <row r="310" spans="1:87" s="149" customFormat="1">
      <c r="A310" s="201" t="s">
        <v>1805</v>
      </c>
      <c r="B310" s="264" t="s">
        <v>47</v>
      </c>
      <c r="C310" s="265" t="s">
        <v>48</v>
      </c>
      <c r="D310" s="266"/>
      <c r="E310" s="150"/>
      <c r="F310" s="267" t="s">
        <v>970</v>
      </c>
      <c r="G310" s="268" t="s">
        <v>971</v>
      </c>
      <c r="H310" s="269">
        <v>0</v>
      </c>
      <c r="I310" s="269">
        <v>23750</v>
      </c>
      <c r="J310" s="269">
        <v>0</v>
      </c>
      <c r="K310" s="269">
        <v>0</v>
      </c>
      <c r="L310" s="269">
        <v>7375</v>
      </c>
      <c r="M310" s="269">
        <v>22500</v>
      </c>
      <c r="N310" s="269">
        <v>13100</v>
      </c>
      <c r="O310" s="269">
        <v>0</v>
      </c>
      <c r="P310" s="269">
        <v>0</v>
      </c>
      <c r="Q310" s="269">
        <v>0</v>
      </c>
      <c r="R310" s="269">
        <v>0</v>
      </c>
      <c r="S310" s="269">
        <v>0</v>
      </c>
      <c r="T310" s="269">
        <v>0</v>
      </c>
      <c r="U310" s="269">
        <v>0</v>
      </c>
      <c r="V310" s="269">
        <v>0</v>
      </c>
      <c r="W310" s="269">
        <v>0</v>
      </c>
      <c r="X310" s="269">
        <v>0</v>
      </c>
      <c r="Y310" s="269">
        <v>0</v>
      </c>
      <c r="Z310" s="269">
        <v>0</v>
      </c>
      <c r="AA310" s="269">
        <v>0</v>
      </c>
      <c r="AB310" s="269">
        <v>0</v>
      </c>
      <c r="AC310" s="269">
        <v>0</v>
      </c>
      <c r="AD310" s="269">
        <v>0</v>
      </c>
      <c r="AE310" s="269">
        <v>0</v>
      </c>
      <c r="AF310" s="269">
        <v>0</v>
      </c>
      <c r="AG310" s="269">
        <v>2205</v>
      </c>
      <c r="AH310" s="269">
        <v>1900</v>
      </c>
      <c r="AI310" s="269">
        <v>86040</v>
      </c>
      <c r="AJ310" s="269">
        <v>111252</v>
      </c>
      <c r="AK310" s="269">
        <v>0</v>
      </c>
      <c r="AL310" s="269">
        <v>0</v>
      </c>
      <c r="AM310" s="269">
        <v>0</v>
      </c>
      <c r="AN310" s="269">
        <v>0</v>
      </c>
      <c r="AO310" s="269">
        <v>0</v>
      </c>
      <c r="AP310" s="269">
        <v>0</v>
      </c>
      <c r="AQ310" s="269">
        <v>4950</v>
      </c>
      <c r="AR310" s="269">
        <v>0</v>
      </c>
      <c r="AS310" s="269">
        <v>0</v>
      </c>
      <c r="AT310" s="269">
        <v>0</v>
      </c>
      <c r="AU310" s="269">
        <v>0</v>
      </c>
      <c r="AV310" s="269">
        <v>0</v>
      </c>
      <c r="AW310" s="269">
        <v>0</v>
      </c>
      <c r="AX310" s="269">
        <v>0</v>
      </c>
      <c r="AY310" s="269">
        <v>0</v>
      </c>
      <c r="AZ310" s="269">
        <v>0</v>
      </c>
      <c r="BA310" s="269">
        <v>0</v>
      </c>
      <c r="BB310" s="269">
        <v>0</v>
      </c>
      <c r="BC310" s="269">
        <v>0</v>
      </c>
      <c r="BD310" s="269">
        <v>100010</v>
      </c>
      <c r="BE310" s="269">
        <v>0</v>
      </c>
      <c r="BF310" s="269">
        <v>0</v>
      </c>
      <c r="BG310" s="269">
        <v>0</v>
      </c>
      <c r="BH310" s="269">
        <v>0</v>
      </c>
      <c r="BI310" s="269">
        <v>0</v>
      </c>
      <c r="BJ310" s="269">
        <v>0</v>
      </c>
      <c r="BK310" s="269">
        <v>0</v>
      </c>
      <c r="BL310" s="269">
        <v>0</v>
      </c>
      <c r="BM310" s="269">
        <v>600</v>
      </c>
      <c r="BN310" s="269">
        <v>0</v>
      </c>
      <c r="BO310" s="269">
        <v>7200</v>
      </c>
      <c r="BP310" s="269">
        <v>0</v>
      </c>
      <c r="BQ310" s="269">
        <v>0</v>
      </c>
      <c r="BR310" s="269">
        <v>0</v>
      </c>
      <c r="BS310" s="269">
        <v>0</v>
      </c>
      <c r="BT310" s="269">
        <v>0</v>
      </c>
      <c r="BU310" s="269">
        <v>0</v>
      </c>
      <c r="BV310" s="269">
        <v>0</v>
      </c>
      <c r="BW310" s="269">
        <v>4200</v>
      </c>
      <c r="BX310" s="269">
        <v>0</v>
      </c>
      <c r="BY310" s="269">
        <v>0</v>
      </c>
      <c r="BZ310" s="269">
        <v>0</v>
      </c>
      <c r="CA310" s="269">
        <v>0</v>
      </c>
      <c r="CB310" s="269">
        <v>0</v>
      </c>
      <c r="CC310" s="270">
        <f t="shared" si="47"/>
        <v>385082</v>
      </c>
      <c r="CD310" s="148"/>
      <c r="CE310" s="148"/>
      <c r="CF310" s="148"/>
      <c r="CG310" s="148"/>
      <c r="CH310" s="148"/>
      <c r="CI310" s="148"/>
    </row>
    <row r="311" spans="1:87" s="149" customFormat="1">
      <c r="A311" s="201" t="s">
        <v>1805</v>
      </c>
      <c r="B311" s="264" t="s">
        <v>47</v>
      </c>
      <c r="C311" s="265" t="s">
        <v>48</v>
      </c>
      <c r="D311" s="266">
        <v>51130</v>
      </c>
      <c r="E311" s="150" t="s">
        <v>908</v>
      </c>
      <c r="F311" s="267" t="s">
        <v>972</v>
      </c>
      <c r="G311" s="268" t="s">
        <v>973</v>
      </c>
      <c r="H311" s="269">
        <v>0</v>
      </c>
      <c r="I311" s="269">
        <v>124450</v>
      </c>
      <c r="J311" s="269">
        <v>0</v>
      </c>
      <c r="K311" s="269">
        <v>0</v>
      </c>
      <c r="L311" s="269">
        <v>0</v>
      </c>
      <c r="M311" s="269">
        <v>0</v>
      </c>
      <c r="N311" s="269">
        <v>0</v>
      </c>
      <c r="O311" s="269">
        <v>0</v>
      </c>
      <c r="P311" s="269">
        <v>0</v>
      </c>
      <c r="Q311" s="269">
        <v>0</v>
      </c>
      <c r="R311" s="269">
        <v>0</v>
      </c>
      <c r="S311" s="269">
        <v>0</v>
      </c>
      <c r="T311" s="269">
        <v>0</v>
      </c>
      <c r="U311" s="269">
        <v>0</v>
      </c>
      <c r="V311" s="269">
        <v>0</v>
      </c>
      <c r="W311" s="269">
        <v>0</v>
      </c>
      <c r="X311" s="269">
        <v>0</v>
      </c>
      <c r="Y311" s="269">
        <v>0</v>
      </c>
      <c r="Z311" s="269">
        <v>0</v>
      </c>
      <c r="AA311" s="269">
        <v>0</v>
      </c>
      <c r="AB311" s="269">
        <v>0</v>
      </c>
      <c r="AC311" s="269">
        <v>0</v>
      </c>
      <c r="AD311" s="269">
        <v>0</v>
      </c>
      <c r="AE311" s="269">
        <v>0</v>
      </c>
      <c r="AF311" s="269">
        <v>0</v>
      </c>
      <c r="AG311" s="269">
        <v>0</v>
      </c>
      <c r="AH311" s="269">
        <v>0</v>
      </c>
      <c r="AI311" s="269">
        <v>0</v>
      </c>
      <c r="AJ311" s="269">
        <v>0</v>
      </c>
      <c r="AK311" s="269">
        <v>0</v>
      </c>
      <c r="AL311" s="269">
        <v>0</v>
      </c>
      <c r="AM311" s="269">
        <v>0</v>
      </c>
      <c r="AN311" s="269">
        <v>0</v>
      </c>
      <c r="AO311" s="269">
        <v>0</v>
      </c>
      <c r="AP311" s="269">
        <v>0</v>
      </c>
      <c r="AQ311" s="269">
        <v>0</v>
      </c>
      <c r="AR311" s="269">
        <v>0</v>
      </c>
      <c r="AS311" s="269">
        <v>0</v>
      </c>
      <c r="AT311" s="269">
        <v>0</v>
      </c>
      <c r="AU311" s="269">
        <v>0</v>
      </c>
      <c r="AV311" s="269">
        <v>0</v>
      </c>
      <c r="AW311" s="269">
        <v>0</v>
      </c>
      <c r="AX311" s="269">
        <v>0</v>
      </c>
      <c r="AY311" s="269">
        <v>0</v>
      </c>
      <c r="AZ311" s="269">
        <v>0</v>
      </c>
      <c r="BA311" s="269">
        <v>0</v>
      </c>
      <c r="BB311" s="269">
        <v>0</v>
      </c>
      <c r="BC311" s="269">
        <v>0</v>
      </c>
      <c r="BD311" s="269">
        <v>0</v>
      </c>
      <c r="BE311" s="269">
        <v>0</v>
      </c>
      <c r="BF311" s="269">
        <v>0</v>
      </c>
      <c r="BG311" s="269">
        <v>0</v>
      </c>
      <c r="BH311" s="269">
        <v>0</v>
      </c>
      <c r="BI311" s="269">
        <v>0</v>
      </c>
      <c r="BJ311" s="269">
        <v>0</v>
      </c>
      <c r="BK311" s="269">
        <v>0</v>
      </c>
      <c r="BL311" s="269">
        <v>0</v>
      </c>
      <c r="BM311" s="269">
        <v>0</v>
      </c>
      <c r="BN311" s="269">
        <v>0</v>
      </c>
      <c r="BO311" s="269">
        <v>3838</v>
      </c>
      <c r="BP311" s="269">
        <v>0</v>
      </c>
      <c r="BQ311" s="269">
        <v>0</v>
      </c>
      <c r="BR311" s="269">
        <v>0</v>
      </c>
      <c r="BS311" s="269">
        <v>0</v>
      </c>
      <c r="BT311" s="269">
        <v>0</v>
      </c>
      <c r="BU311" s="269">
        <v>0</v>
      </c>
      <c r="BV311" s="269">
        <v>0</v>
      </c>
      <c r="BW311" s="269">
        <v>0</v>
      </c>
      <c r="BX311" s="269">
        <v>0</v>
      </c>
      <c r="BY311" s="269">
        <v>0</v>
      </c>
      <c r="BZ311" s="269">
        <v>0</v>
      </c>
      <c r="CA311" s="269">
        <v>0</v>
      </c>
      <c r="CB311" s="269">
        <v>0</v>
      </c>
      <c r="CC311" s="270">
        <f t="shared" si="47"/>
        <v>128288</v>
      </c>
      <c r="CD311" s="148"/>
      <c r="CE311" s="148"/>
      <c r="CF311" s="148"/>
      <c r="CG311" s="148"/>
      <c r="CH311" s="148"/>
      <c r="CI311" s="148"/>
    </row>
    <row r="312" spans="1:87" s="149" customFormat="1">
      <c r="A312" s="201" t="s">
        <v>1805</v>
      </c>
      <c r="B312" s="264" t="s">
        <v>47</v>
      </c>
      <c r="C312" s="265" t="s">
        <v>48</v>
      </c>
      <c r="D312" s="266"/>
      <c r="E312" s="150"/>
      <c r="F312" s="267" t="s">
        <v>974</v>
      </c>
      <c r="G312" s="268" t="s">
        <v>975</v>
      </c>
      <c r="H312" s="269">
        <v>1155000</v>
      </c>
      <c r="I312" s="269">
        <v>0</v>
      </c>
      <c r="J312" s="269">
        <v>0</v>
      </c>
      <c r="K312" s="269">
        <v>0</v>
      </c>
      <c r="L312" s="269">
        <v>0</v>
      </c>
      <c r="M312" s="269">
        <v>0</v>
      </c>
      <c r="N312" s="269">
        <v>0</v>
      </c>
      <c r="O312" s="269">
        <v>0</v>
      </c>
      <c r="P312" s="269">
        <v>0</v>
      </c>
      <c r="Q312" s="269">
        <v>0</v>
      </c>
      <c r="R312" s="269">
        <v>0</v>
      </c>
      <c r="S312" s="269">
        <v>0</v>
      </c>
      <c r="T312" s="269">
        <v>0</v>
      </c>
      <c r="U312" s="269">
        <v>0</v>
      </c>
      <c r="V312" s="269">
        <v>0</v>
      </c>
      <c r="W312" s="269">
        <v>0</v>
      </c>
      <c r="X312" s="269">
        <v>0</v>
      </c>
      <c r="Y312" s="269">
        <v>0</v>
      </c>
      <c r="Z312" s="269">
        <v>221670</v>
      </c>
      <c r="AA312" s="269">
        <v>0</v>
      </c>
      <c r="AB312" s="269">
        <v>0</v>
      </c>
      <c r="AC312" s="269">
        <v>0</v>
      </c>
      <c r="AD312" s="269">
        <v>0</v>
      </c>
      <c r="AE312" s="269">
        <v>0</v>
      </c>
      <c r="AF312" s="269">
        <v>0</v>
      </c>
      <c r="AG312" s="269">
        <v>0</v>
      </c>
      <c r="AH312" s="269">
        <v>0</v>
      </c>
      <c r="AI312" s="269">
        <v>0</v>
      </c>
      <c r="AJ312" s="269">
        <v>0</v>
      </c>
      <c r="AK312" s="269">
        <v>0</v>
      </c>
      <c r="AL312" s="269">
        <v>0</v>
      </c>
      <c r="AM312" s="269">
        <v>0</v>
      </c>
      <c r="AN312" s="269">
        <v>0</v>
      </c>
      <c r="AO312" s="269">
        <v>0</v>
      </c>
      <c r="AP312" s="269">
        <v>0</v>
      </c>
      <c r="AQ312" s="269">
        <v>0</v>
      </c>
      <c r="AR312" s="269">
        <v>0</v>
      </c>
      <c r="AS312" s="269">
        <v>0</v>
      </c>
      <c r="AT312" s="269">
        <v>0</v>
      </c>
      <c r="AU312" s="269">
        <v>0</v>
      </c>
      <c r="AV312" s="269">
        <v>0</v>
      </c>
      <c r="AW312" s="269">
        <v>0</v>
      </c>
      <c r="AX312" s="269">
        <v>0</v>
      </c>
      <c r="AY312" s="269">
        <v>0</v>
      </c>
      <c r="AZ312" s="269">
        <v>0</v>
      </c>
      <c r="BA312" s="269">
        <v>0</v>
      </c>
      <c r="BB312" s="269">
        <v>0</v>
      </c>
      <c r="BC312" s="269">
        <v>0</v>
      </c>
      <c r="BD312" s="269">
        <v>49500</v>
      </c>
      <c r="BE312" s="269">
        <v>0</v>
      </c>
      <c r="BF312" s="269">
        <v>0</v>
      </c>
      <c r="BG312" s="269">
        <v>0</v>
      </c>
      <c r="BH312" s="269">
        <v>0</v>
      </c>
      <c r="BI312" s="269">
        <v>0</v>
      </c>
      <c r="BJ312" s="269">
        <v>0</v>
      </c>
      <c r="BK312" s="269">
        <v>0</v>
      </c>
      <c r="BL312" s="269">
        <v>0</v>
      </c>
      <c r="BM312" s="269">
        <v>56280</v>
      </c>
      <c r="BN312" s="269">
        <v>0</v>
      </c>
      <c r="BO312" s="269">
        <v>0</v>
      </c>
      <c r="BP312" s="269">
        <v>0</v>
      </c>
      <c r="BQ312" s="269">
        <v>0</v>
      </c>
      <c r="BR312" s="269">
        <v>0</v>
      </c>
      <c r="BS312" s="269">
        <v>0</v>
      </c>
      <c r="BT312" s="269">
        <v>0</v>
      </c>
      <c r="BU312" s="269">
        <v>0</v>
      </c>
      <c r="BV312" s="269">
        <v>0</v>
      </c>
      <c r="BW312" s="269">
        <v>0</v>
      </c>
      <c r="BX312" s="269">
        <v>0</v>
      </c>
      <c r="BY312" s="269">
        <v>0</v>
      </c>
      <c r="BZ312" s="269">
        <v>0</v>
      </c>
      <c r="CA312" s="269">
        <v>0</v>
      </c>
      <c r="CB312" s="269">
        <v>0</v>
      </c>
      <c r="CC312" s="270">
        <f t="shared" si="47"/>
        <v>1482450</v>
      </c>
      <c r="CD312" s="148"/>
      <c r="CE312" s="148"/>
      <c r="CF312" s="148"/>
      <c r="CG312" s="148"/>
      <c r="CH312" s="148"/>
      <c r="CI312" s="148"/>
    </row>
    <row r="313" spans="1:87" s="149" customFormat="1">
      <c r="A313" s="201" t="s">
        <v>1805</v>
      </c>
      <c r="B313" s="264" t="s">
        <v>47</v>
      </c>
      <c r="C313" s="265" t="s">
        <v>48</v>
      </c>
      <c r="D313" s="266">
        <v>51130</v>
      </c>
      <c r="E313" s="150" t="s">
        <v>908</v>
      </c>
      <c r="F313" s="267" t="s">
        <v>976</v>
      </c>
      <c r="G313" s="268" t="s">
        <v>977</v>
      </c>
      <c r="H313" s="269">
        <v>0</v>
      </c>
      <c r="I313" s="269">
        <v>0</v>
      </c>
      <c r="J313" s="269">
        <v>0</v>
      </c>
      <c r="K313" s="269">
        <v>0</v>
      </c>
      <c r="L313" s="269">
        <v>0</v>
      </c>
      <c r="M313" s="269">
        <v>0</v>
      </c>
      <c r="N313" s="269">
        <v>0</v>
      </c>
      <c r="O313" s="269">
        <v>0</v>
      </c>
      <c r="P313" s="269">
        <v>0</v>
      </c>
      <c r="Q313" s="269">
        <v>1472703.22</v>
      </c>
      <c r="R313" s="269">
        <v>0</v>
      </c>
      <c r="S313" s="269">
        <v>0</v>
      </c>
      <c r="T313" s="269">
        <v>0</v>
      </c>
      <c r="U313" s="269">
        <v>0</v>
      </c>
      <c r="V313" s="269">
        <v>0</v>
      </c>
      <c r="W313" s="269">
        <v>0</v>
      </c>
      <c r="X313" s="269">
        <v>0</v>
      </c>
      <c r="Y313" s="269">
        <v>0</v>
      </c>
      <c r="Z313" s="269">
        <v>6290932.3799999999</v>
      </c>
      <c r="AA313" s="269">
        <v>0</v>
      </c>
      <c r="AB313" s="269">
        <v>33882.19</v>
      </c>
      <c r="AC313" s="269">
        <v>0</v>
      </c>
      <c r="AD313" s="269">
        <v>517500</v>
      </c>
      <c r="AE313" s="269">
        <v>308000</v>
      </c>
      <c r="AF313" s="269">
        <v>846250</v>
      </c>
      <c r="AG313" s="269">
        <v>0</v>
      </c>
      <c r="AH313" s="269">
        <v>0</v>
      </c>
      <c r="AI313" s="269">
        <v>3925052.61</v>
      </c>
      <c r="AJ313" s="269">
        <v>39500</v>
      </c>
      <c r="AK313" s="269">
        <v>197000</v>
      </c>
      <c r="AL313" s="269">
        <v>292200</v>
      </c>
      <c r="AM313" s="269">
        <v>192000</v>
      </c>
      <c r="AN313" s="269">
        <v>0</v>
      </c>
      <c r="AO313" s="269">
        <v>0</v>
      </c>
      <c r="AP313" s="269">
        <v>240000</v>
      </c>
      <c r="AQ313" s="269">
        <v>326818.09999999998</v>
      </c>
      <c r="AR313" s="269">
        <v>296416</v>
      </c>
      <c r="AS313" s="269">
        <v>308000</v>
      </c>
      <c r="AT313" s="269">
        <v>30000</v>
      </c>
      <c r="AU313" s="269">
        <v>0</v>
      </c>
      <c r="AV313" s="269">
        <v>0</v>
      </c>
      <c r="AW313" s="269">
        <v>293100</v>
      </c>
      <c r="AX313" s="269">
        <v>233890.4</v>
      </c>
      <c r="AY313" s="269">
        <v>234200</v>
      </c>
      <c r="AZ313" s="269">
        <v>168000</v>
      </c>
      <c r="BA313" s="269">
        <v>3000</v>
      </c>
      <c r="BB313" s="269">
        <v>0</v>
      </c>
      <c r="BC313" s="269">
        <v>0</v>
      </c>
      <c r="BD313" s="269">
        <v>0</v>
      </c>
      <c r="BE313" s="269">
        <v>0</v>
      </c>
      <c r="BF313" s="269">
        <v>0</v>
      </c>
      <c r="BG313" s="269">
        <v>0</v>
      </c>
      <c r="BH313" s="269">
        <v>0</v>
      </c>
      <c r="BI313" s="269">
        <v>35581.85</v>
      </c>
      <c r="BJ313" s="269">
        <v>0</v>
      </c>
      <c r="BK313" s="269">
        <v>0</v>
      </c>
      <c r="BL313" s="269">
        <v>0</v>
      </c>
      <c r="BM313" s="269">
        <v>70000</v>
      </c>
      <c r="BN313" s="269">
        <v>0</v>
      </c>
      <c r="BO313" s="269">
        <v>0</v>
      </c>
      <c r="BP313" s="269">
        <v>21650</v>
      </c>
      <c r="BQ313" s="269">
        <v>0</v>
      </c>
      <c r="BR313" s="269">
        <v>0</v>
      </c>
      <c r="BS313" s="269">
        <v>0</v>
      </c>
      <c r="BT313" s="269">
        <v>457724.7</v>
      </c>
      <c r="BU313" s="269">
        <v>0</v>
      </c>
      <c r="BV313" s="269">
        <v>0</v>
      </c>
      <c r="BW313" s="269">
        <v>0</v>
      </c>
      <c r="BX313" s="269">
        <v>0</v>
      </c>
      <c r="BY313" s="269">
        <v>24000</v>
      </c>
      <c r="BZ313" s="269">
        <v>0</v>
      </c>
      <c r="CA313" s="269">
        <v>0</v>
      </c>
      <c r="CB313" s="269">
        <v>0</v>
      </c>
      <c r="CC313" s="270">
        <f t="shared" si="47"/>
        <v>16857401.449999999</v>
      </c>
      <c r="CD313" s="148"/>
      <c r="CE313" s="148"/>
      <c r="CF313" s="148"/>
      <c r="CG313" s="148"/>
      <c r="CH313" s="148"/>
      <c r="CI313" s="148"/>
    </row>
    <row r="314" spans="1:87" s="149" customFormat="1">
      <c r="A314" s="201" t="s">
        <v>1805</v>
      </c>
      <c r="B314" s="264" t="s">
        <v>47</v>
      </c>
      <c r="C314" s="265" t="s">
        <v>48</v>
      </c>
      <c r="D314" s="266">
        <v>51130</v>
      </c>
      <c r="E314" s="150" t="s">
        <v>908</v>
      </c>
      <c r="F314" s="267" t="s">
        <v>978</v>
      </c>
      <c r="G314" s="268" t="s">
        <v>979</v>
      </c>
      <c r="H314" s="269">
        <v>0</v>
      </c>
      <c r="I314" s="269">
        <v>0</v>
      </c>
      <c r="J314" s="269">
        <v>0</v>
      </c>
      <c r="K314" s="269">
        <v>0</v>
      </c>
      <c r="L314" s="269">
        <v>0</v>
      </c>
      <c r="M314" s="269">
        <v>0</v>
      </c>
      <c r="N314" s="269">
        <v>0</v>
      </c>
      <c r="O314" s="269">
        <v>0</v>
      </c>
      <c r="P314" s="269">
        <v>0</v>
      </c>
      <c r="Q314" s="269">
        <v>0</v>
      </c>
      <c r="R314" s="269">
        <v>0</v>
      </c>
      <c r="S314" s="269">
        <v>0</v>
      </c>
      <c r="T314" s="269">
        <v>0</v>
      </c>
      <c r="U314" s="269">
        <v>0</v>
      </c>
      <c r="V314" s="269">
        <v>0</v>
      </c>
      <c r="W314" s="269">
        <v>0</v>
      </c>
      <c r="X314" s="269">
        <v>0</v>
      </c>
      <c r="Y314" s="269">
        <v>0</v>
      </c>
      <c r="Z314" s="269">
        <v>0</v>
      </c>
      <c r="AA314" s="269">
        <v>0</v>
      </c>
      <c r="AB314" s="269">
        <v>0</v>
      </c>
      <c r="AC314" s="269">
        <v>0</v>
      </c>
      <c r="AD314" s="269">
        <v>0</v>
      </c>
      <c r="AE314" s="269">
        <v>0</v>
      </c>
      <c r="AF314" s="269">
        <v>0</v>
      </c>
      <c r="AG314" s="269">
        <v>0</v>
      </c>
      <c r="AH314" s="269">
        <v>0</v>
      </c>
      <c r="AI314" s="269">
        <v>0</v>
      </c>
      <c r="AJ314" s="269">
        <v>0</v>
      </c>
      <c r="AK314" s="269">
        <v>0</v>
      </c>
      <c r="AL314" s="269">
        <v>0</v>
      </c>
      <c r="AM314" s="269">
        <v>0</v>
      </c>
      <c r="AN314" s="269">
        <v>0</v>
      </c>
      <c r="AO314" s="269">
        <v>0</v>
      </c>
      <c r="AP314" s="269">
        <v>0</v>
      </c>
      <c r="AQ314" s="269">
        <v>0</v>
      </c>
      <c r="AR314" s="269">
        <v>0</v>
      </c>
      <c r="AS314" s="269">
        <v>0</v>
      </c>
      <c r="AT314" s="269">
        <v>0</v>
      </c>
      <c r="AU314" s="269">
        <v>0</v>
      </c>
      <c r="AV314" s="269">
        <v>0</v>
      </c>
      <c r="AW314" s="269">
        <v>0</v>
      </c>
      <c r="AX314" s="269">
        <v>0</v>
      </c>
      <c r="AY314" s="269">
        <v>0</v>
      </c>
      <c r="AZ314" s="269">
        <v>0</v>
      </c>
      <c r="BA314" s="269">
        <v>0</v>
      </c>
      <c r="BB314" s="269">
        <v>0</v>
      </c>
      <c r="BC314" s="269">
        <v>0</v>
      </c>
      <c r="BD314" s="269">
        <v>0</v>
      </c>
      <c r="BE314" s="269">
        <v>0</v>
      </c>
      <c r="BF314" s="269">
        <v>0</v>
      </c>
      <c r="BG314" s="269">
        <v>0</v>
      </c>
      <c r="BH314" s="269">
        <v>0</v>
      </c>
      <c r="BI314" s="269">
        <v>0</v>
      </c>
      <c r="BJ314" s="269">
        <v>0</v>
      </c>
      <c r="BK314" s="269">
        <v>0</v>
      </c>
      <c r="BL314" s="269">
        <v>0</v>
      </c>
      <c r="BM314" s="269">
        <v>0</v>
      </c>
      <c r="BN314" s="269">
        <v>0</v>
      </c>
      <c r="BO314" s="269">
        <v>0</v>
      </c>
      <c r="BP314" s="269">
        <v>0</v>
      </c>
      <c r="BQ314" s="269">
        <v>0</v>
      </c>
      <c r="BR314" s="269">
        <v>0</v>
      </c>
      <c r="BS314" s="269">
        <v>0</v>
      </c>
      <c r="BT314" s="269">
        <v>0</v>
      </c>
      <c r="BU314" s="269">
        <v>0</v>
      </c>
      <c r="BV314" s="269">
        <v>0</v>
      </c>
      <c r="BW314" s="269">
        <v>0</v>
      </c>
      <c r="BX314" s="269">
        <v>0</v>
      </c>
      <c r="BY314" s="269">
        <v>0</v>
      </c>
      <c r="BZ314" s="269">
        <v>0</v>
      </c>
      <c r="CA314" s="269">
        <v>0</v>
      </c>
      <c r="CB314" s="269">
        <v>0</v>
      </c>
      <c r="CC314" s="270">
        <f t="shared" si="47"/>
        <v>0</v>
      </c>
      <c r="CD314" s="148"/>
      <c r="CE314" s="148"/>
      <c r="CF314" s="148"/>
      <c r="CG314" s="148"/>
      <c r="CH314" s="148"/>
      <c r="CI314" s="148"/>
    </row>
    <row r="315" spans="1:87" s="149" customFormat="1">
      <c r="A315" s="201" t="s">
        <v>1805</v>
      </c>
      <c r="B315" s="264" t="s">
        <v>47</v>
      </c>
      <c r="C315" s="265" t="s">
        <v>48</v>
      </c>
      <c r="D315" s="266">
        <v>51130</v>
      </c>
      <c r="E315" s="150" t="s">
        <v>908</v>
      </c>
      <c r="F315" s="267" t="s">
        <v>982</v>
      </c>
      <c r="G315" s="268" t="s">
        <v>983</v>
      </c>
      <c r="H315" s="269">
        <v>0</v>
      </c>
      <c r="I315" s="269">
        <v>0</v>
      </c>
      <c r="J315" s="269">
        <v>0</v>
      </c>
      <c r="K315" s="269">
        <v>0</v>
      </c>
      <c r="L315" s="269">
        <v>0</v>
      </c>
      <c r="M315" s="269">
        <v>0</v>
      </c>
      <c r="N315" s="269">
        <v>0</v>
      </c>
      <c r="O315" s="269">
        <v>0</v>
      </c>
      <c r="P315" s="269">
        <v>0</v>
      </c>
      <c r="Q315" s="269">
        <v>0</v>
      </c>
      <c r="R315" s="269">
        <v>0</v>
      </c>
      <c r="S315" s="269">
        <v>0</v>
      </c>
      <c r="T315" s="269">
        <v>0</v>
      </c>
      <c r="U315" s="269">
        <v>0</v>
      </c>
      <c r="V315" s="269">
        <v>0</v>
      </c>
      <c r="W315" s="269">
        <v>0</v>
      </c>
      <c r="X315" s="269">
        <v>0</v>
      </c>
      <c r="Y315" s="269">
        <v>0</v>
      </c>
      <c r="Z315" s="269">
        <v>0</v>
      </c>
      <c r="AA315" s="269">
        <v>0</v>
      </c>
      <c r="AB315" s="269">
        <v>0</v>
      </c>
      <c r="AC315" s="269">
        <v>2500</v>
      </c>
      <c r="AD315" s="269">
        <v>0</v>
      </c>
      <c r="AE315" s="269">
        <v>0</v>
      </c>
      <c r="AF315" s="269">
        <v>0</v>
      </c>
      <c r="AG315" s="269">
        <v>0</v>
      </c>
      <c r="AH315" s="269">
        <v>0</v>
      </c>
      <c r="AI315" s="269">
        <v>0</v>
      </c>
      <c r="AJ315" s="269">
        <v>0</v>
      </c>
      <c r="AK315" s="269">
        <v>0</v>
      </c>
      <c r="AL315" s="269">
        <v>4250</v>
      </c>
      <c r="AM315" s="269">
        <v>117428</v>
      </c>
      <c r="AN315" s="269">
        <v>0</v>
      </c>
      <c r="AO315" s="269">
        <v>0</v>
      </c>
      <c r="AP315" s="269">
        <v>0</v>
      </c>
      <c r="AQ315" s="269">
        <v>0</v>
      </c>
      <c r="AR315" s="269">
        <v>0</v>
      </c>
      <c r="AS315" s="269">
        <v>0</v>
      </c>
      <c r="AT315" s="269">
        <v>0</v>
      </c>
      <c r="AU315" s="269">
        <v>0</v>
      </c>
      <c r="AV315" s="269">
        <v>0</v>
      </c>
      <c r="AW315" s="269">
        <v>0</v>
      </c>
      <c r="AX315" s="269">
        <v>0</v>
      </c>
      <c r="AY315" s="269">
        <v>0</v>
      </c>
      <c r="AZ315" s="269">
        <v>0</v>
      </c>
      <c r="BA315" s="269">
        <v>0</v>
      </c>
      <c r="BB315" s="269">
        <v>0</v>
      </c>
      <c r="BC315" s="269">
        <v>0</v>
      </c>
      <c r="BD315" s="269">
        <v>46716.5</v>
      </c>
      <c r="BE315" s="269">
        <v>0</v>
      </c>
      <c r="BF315" s="269">
        <v>0</v>
      </c>
      <c r="BG315" s="269">
        <v>0</v>
      </c>
      <c r="BH315" s="269">
        <v>0</v>
      </c>
      <c r="BI315" s="269">
        <v>0</v>
      </c>
      <c r="BJ315" s="269">
        <v>0</v>
      </c>
      <c r="BK315" s="269">
        <v>0</v>
      </c>
      <c r="BL315" s="269">
        <v>0</v>
      </c>
      <c r="BM315" s="269">
        <v>0</v>
      </c>
      <c r="BN315" s="269">
        <v>0</v>
      </c>
      <c r="BO315" s="269">
        <v>0</v>
      </c>
      <c r="BP315" s="269">
        <v>0</v>
      </c>
      <c r="BQ315" s="269">
        <v>0</v>
      </c>
      <c r="BR315" s="269">
        <v>0</v>
      </c>
      <c r="BS315" s="269">
        <v>0</v>
      </c>
      <c r="BT315" s="269">
        <v>0</v>
      </c>
      <c r="BU315" s="269">
        <v>0</v>
      </c>
      <c r="BV315" s="269">
        <v>0</v>
      </c>
      <c r="BW315" s="269">
        <v>0</v>
      </c>
      <c r="BX315" s="269">
        <v>0</v>
      </c>
      <c r="BY315" s="269">
        <v>0</v>
      </c>
      <c r="BZ315" s="269">
        <v>0</v>
      </c>
      <c r="CA315" s="269">
        <v>0</v>
      </c>
      <c r="CB315" s="269">
        <v>0</v>
      </c>
      <c r="CC315" s="270">
        <f t="shared" si="47"/>
        <v>170894.5</v>
      </c>
      <c r="CD315" s="148"/>
      <c r="CE315" s="148"/>
      <c r="CF315" s="148"/>
      <c r="CG315" s="148"/>
      <c r="CH315" s="148"/>
      <c r="CI315" s="148"/>
    </row>
    <row r="316" spans="1:87" s="149" customFormat="1">
      <c r="A316" s="201" t="s">
        <v>1805</v>
      </c>
      <c r="B316" s="264" t="s">
        <v>47</v>
      </c>
      <c r="C316" s="265" t="s">
        <v>48</v>
      </c>
      <c r="D316" s="266"/>
      <c r="E316" s="150"/>
      <c r="F316" s="267" t="s">
        <v>984</v>
      </c>
      <c r="G316" s="268" t="s">
        <v>985</v>
      </c>
      <c r="H316" s="269">
        <v>0</v>
      </c>
      <c r="I316" s="269">
        <v>0</v>
      </c>
      <c r="J316" s="269">
        <v>0</v>
      </c>
      <c r="K316" s="269">
        <v>0</v>
      </c>
      <c r="L316" s="269">
        <v>0</v>
      </c>
      <c r="M316" s="269">
        <v>0</v>
      </c>
      <c r="N316" s="269">
        <v>0</v>
      </c>
      <c r="O316" s="269">
        <v>0</v>
      </c>
      <c r="P316" s="269">
        <v>0</v>
      </c>
      <c r="Q316" s="269">
        <v>0</v>
      </c>
      <c r="R316" s="269">
        <v>0</v>
      </c>
      <c r="S316" s="269">
        <v>0</v>
      </c>
      <c r="T316" s="269">
        <v>0</v>
      </c>
      <c r="U316" s="269">
        <v>0</v>
      </c>
      <c r="V316" s="269">
        <v>0</v>
      </c>
      <c r="W316" s="269">
        <v>0</v>
      </c>
      <c r="X316" s="269">
        <v>0</v>
      </c>
      <c r="Y316" s="269">
        <v>0</v>
      </c>
      <c r="Z316" s="269">
        <v>0</v>
      </c>
      <c r="AA316" s="269">
        <v>0</v>
      </c>
      <c r="AB316" s="269">
        <v>0</v>
      </c>
      <c r="AC316" s="269">
        <v>0</v>
      </c>
      <c r="AD316" s="269">
        <v>0</v>
      </c>
      <c r="AE316" s="269">
        <v>0</v>
      </c>
      <c r="AF316" s="269">
        <v>0</v>
      </c>
      <c r="AG316" s="269">
        <v>0</v>
      </c>
      <c r="AH316" s="269">
        <v>0</v>
      </c>
      <c r="AI316" s="269">
        <v>0</v>
      </c>
      <c r="AJ316" s="269">
        <v>0</v>
      </c>
      <c r="AK316" s="269">
        <v>0</v>
      </c>
      <c r="AL316" s="269">
        <v>0</v>
      </c>
      <c r="AM316" s="269">
        <v>0</v>
      </c>
      <c r="AN316" s="269">
        <v>0</v>
      </c>
      <c r="AO316" s="269">
        <v>0</v>
      </c>
      <c r="AP316" s="269">
        <v>0</v>
      </c>
      <c r="AQ316" s="269">
        <v>0</v>
      </c>
      <c r="AR316" s="269">
        <v>0</v>
      </c>
      <c r="AS316" s="269">
        <v>0</v>
      </c>
      <c r="AT316" s="269">
        <v>0</v>
      </c>
      <c r="AU316" s="269">
        <v>0</v>
      </c>
      <c r="AV316" s="269">
        <v>0</v>
      </c>
      <c r="AW316" s="269">
        <v>0</v>
      </c>
      <c r="AX316" s="269">
        <v>0</v>
      </c>
      <c r="AY316" s="269">
        <v>0</v>
      </c>
      <c r="AZ316" s="269">
        <v>0</v>
      </c>
      <c r="BA316" s="269">
        <v>0</v>
      </c>
      <c r="BB316" s="269">
        <v>0</v>
      </c>
      <c r="BC316" s="269">
        <v>0</v>
      </c>
      <c r="BD316" s="269">
        <v>0</v>
      </c>
      <c r="BE316" s="269">
        <v>0</v>
      </c>
      <c r="BF316" s="269">
        <v>0</v>
      </c>
      <c r="BG316" s="269">
        <v>0</v>
      </c>
      <c r="BH316" s="269">
        <v>0</v>
      </c>
      <c r="BI316" s="269">
        <v>0</v>
      </c>
      <c r="BJ316" s="269">
        <v>0</v>
      </c>
      <c r="BK316" s="269">
        <v>0</v>
      </c>
      <c r="BL316" s="269">
        <v>0</v>
      </c>
      <c r="BM316" s="269">
        <v>0</v>
      </c>
      <c r="BN316" s="269">
        <v>0</v>
      </c>
      <c r="BO316" s="269">
        <v>0</v>
      </c>
      <c r="BP316" s="269">
        <v>0</v>
      </c>
      <c r="BQ316" s="269">
        <v>0</v>
      </c>
      <c r="BR316" s="269">
        <v>0</v>
      </c>
      <c r="BS316" s="269">
        <v>0</v>
      </c>
      <c r="BT316" s="269">
        <v>0</v>
      </c>
      <c r="BU316" s="269">
        <v>0</v>
      </c>
      <c r="BV316" s="269">
        <v>0</v>
      </c>
      <c r="BW316" s="269">
        <v>0</v>
      </c>
      <c r="BX316" s="269">
        <v>0</v>
      </c>
      <c r="BY316" s="269">
        <v>0</v>
      </c>
      <c r="BZ316" s="269">
        <v>0</v>
      </c>
      <c r="CA316" s="269">
        <v>0</v>
      </c>
      <c r="CB316" s="269">
        <v>0</v>
      </c>
      <c r="CC316" s="270">
        <f t="shared" si="47"/>
        <v>0</v>
      </c>
      <c r="CD316" s="148"/>
      <c r="CE316" s="148"/>
      <c r="CF316" s="148"/>
      <c r="CG316" s="148"/>
      <c r="CH316" s="148"/>
      <c r="CI316" s="148"/>
    </row>
    <row r="317" spans="1:87" s="149" customFormat="1">
      <c r="A317" s="201" t="s">
        <v>1805</v>
      </c>
      <c r="B317" s="264" t="s">
        <v>47</v>
      </c>
      <c r="C317" s="265" t="s">
        <v>48</v>
      </c>
      <c r="D317" s="266"/>
      <c r="E317" s="150"/>
      <c r="F317" s="267" t="s">
        <v>986</v>
      </c>
      <c r="G317" s="268" t="s">
        <v>987</v>
      </c>
      <c r="H317" s="269">
        <v>69065</v>
      </c>
      <c r="I317" s="269">
        <v>0</v>
      </c>
      <c r="J317" s="269">
        <v>27600</v>
      </c>
      <c r="K317" s="269">
        <v>0</v>
      </c>
      <c r="L317" s="269">
        <v>3000</v>
      </c>
      <c r="M317" s="269">
        <v>1680</v>
      </c>
      <c r="N317" s="269">
        <v>0</v>
      </c>
      <c r="O317" s="269">
        <v>0</v>
      </c>
      <c r="P317" s="269">
        <v>61318.28</v>
      </c>
      <c r="Q317" s="269">
        <v>15500</v>
      </c>
      <c r="R317" s="269">
        <v>13000</v>
      </c>
      <c r="S317" s="269">
        <v>88100</v>
      </c>
      <c r="T317" s="269">
        <v>0</v>
      </c>
      <c r="U317" s="269">
        <v>0</v>
      </c>
      <c r="V317" s="269">
        <v>0</v>
      </c>
      <c r="W317" s="269">
        <v>0</v>
      </c>
      <c r="X317" s="269">
        <v>0</v>
      </c>
      <c r="Y317" s="269">
        <v>3000</v>
      </c>
      <c r="Z317" s="269">
        <v>0</v>
      </c>
      <c r="AA317" s="269">
        <v>157015.18</v>
      </c>
      <c r="AB317" s="269">
        <v>0</v>
      </c>
      <c r="AC317" s="269">
        <v>3.57</v>
      </c>
      <c r="AD317" s="269">
        <v>52936</v>
      </c>
      <c r="AE317" s="269">
        <v>790133.55</v>
      </c>
      <c r="AF317" s="269">
        <v>3150</v>
      </c>
      <c r="AG317" s="269">
        <v>0</v>
      </c>
      <c r="AH317" s="269">
        <v>1000</v>
      </c>
      <c r="AI317" s="269">
        <v>1003059</v>
      </c>
      <c r="AJ317" s="269">
        <v>4668.8900000000003</v>
      </c>
      <c r="AK317" s="269">
        <v>0</v>
      </c>
      <c r="AL317" s="269">
        <v>12500</v>
      </c>
      <c r="AM317" s="269">
        <v>116500</v>
      </c>
      <c r="AN317" s="269">
        <v>389887.98</v>
      </c>
      <c r="AO317" s="269">
        <v>0</v>
      </c>
      <c r="AP317" s="269">
        <v>0</v>
      </c>
      <c r="AQ317" s="269">
        <v>0</v>
      </c>
      <c r="AR317" s="269">
        <v>64185.42</v>
      </c>
      <c r="AS317" s="269">
        <v>0</v>
      </c>
      <c r="AT317" s="269">
        <v>0</v>
      </c>
      <c r="AU317" s="269">
        <v>345390</v>
      </c>
      <c r="AV317" s="269">
        <v>2500</v>
      </c>
      <c r="AW317" s="269">
        <v>4000</v>
      </c>
      <c r="AX317" s="269">
        <v>2400</v>
      </c>
      <c r="AY317" s="269">
        <v>0</v>
      </c>
      <c r="AZ317" s="269">
        <v>2500</v>
      </c>
      <c r="BA317" s="269">
        <v>149960</v>
      </c>
      <c r="BB317" s="269">
        <v>0</v>
      </c>
      <c r="BC317" s="269">
        <v>0</v>
      </c>
      <c r="BD317" s="269">
        <v>163114.79999999999</v>
      </c>
      <c r="BE317" s="269">
        <v>0</v>
      </c>
      <c r="BF317" s="269">
        <v>0</v>
      </c>
      <c r="BG317" s="269">
        <v>5466</v>
      </c>
      <c r="BH317" s="269">
        <v>0</v>
      </c>
      <c r="BI317" s="269">
        <v>0</v>
      </c>
      <c r="BJ317" s="269">
        <v>177800</v>
      </c>
      <c r="BK317" s="269">
        <v>0</v>
      </c>
      <c r="BL317" s="269">
        <v>0</v>
      </c>
      <c r="BM317" s="269">
        <v>1177687</v>
      </c>
      <c r="BN317" s="269">
        <v>0</v>
      </c>
      <c r="BO317" s="269">
        <v>39823</v>
      </c>
      <c r="BP317" s="269">
        <v>8988</v>
      </c>
      <c r="BQ317" s="269">
        <v>0</v>
      </c>
      <c r="BR317" s="269">
        <v>0</v>
      </c>
      <c r="BS317" s="269">
        <v>12240</v>
      </c>
      <c r="BT317" s="269">
        <v>161280</v>
      </c>
      <c r="BU317" s="269">
        <v>2500</v>
      </c>
      <c r="BV317" s="269">
        <v>0</v>
      </c>
      <c r="BW317" s="269">
        <v>0</v>
      </c>
      <c r="BX317" s="269">
        <v>0</v>
      </c>
      <c r="BY317" s="269">
        <v>0</v>
      </c>
      <c r="BZ317" s="269">
        <v>0</v>
      </c>
      <c r="CA317" s="269">
        <v>0</v>
      </c>
      <c r="CB317" s="269">
        <v>0</v>
      </c>
      <c r="CC317" s="270">
        <f t="shared" si="47"/>
        <v>5132951.67</v>
      </c>
      <c r="CD317" s="148"/>
      <c r="CE317" s="148"/>
      <c r="CF317" s="148"/>
      <c r="CG317" s="148"/>
      <c r="CH317" s="148"/>
      <c r="CI317" s="148"/>
    </row>
    <row r="318" spans="1:87" s="282" customFormat="1">
      <c r="A318" s="280"/>
      <c r="B318" s="380" t="s">
        <v>988</v>
      </c>
      <c r="C318" s="381"/>
      <c r="D318" s="381"/>
      <c r="E318" s="381"/>
      <c r="F318" s="381"/>
      <c r="G318" s="382"/>
      <c r="H318" s="281">
        <f>SUM(H277:H317)</f>
        <v>87667297.689999998</v>
      </c>
      <c r="I318" s="281">
        <f t="shared" ref="I318:BT318" si="50">SUM(I277:I317)</f>
        <v>15394214.690000001</v>
      </c>
      <c r="J318" s="281">
        <f t="shared" si="50"/>
        <v>185836804.44999996</v>
      </c>
      <c r="K318" s="281">
        <f t="shared" si="50"/>
        <v>6523936.1299999999</v>
      </c>
      <c r="L318" s="281">
        <f t="shared" si="50"/>
        <v>11900907.870000001</v>
      </c>
      <c r="M318" s="281">
        <f t="shared" si="50"/>
        <v>2602852.2999999998</v>
      </c>
      <c r="N318" s="281">
        <f t="shared" si="50"/>
        <v>79656438.300000012</v>
      </c>
      <c r="O318" s="281">
        <f t="shared" si="50"/>
        <v>23124827.420000006</v>
      </c>
      <c r="P318" s="281">
        <f t="shared" si="50"/>
        <v>6670627.1399999997</v>
      </c>
      <c r="Q318" s="281">
        <f t="shared" si="50"/>
        <v>30705337.16</v>
      </c>
      <c r="R318" s="281">
        <f t="shared" si="50"/>
        <v>2938582.5900000003</v>
      </c>
      <c r="S318" s="281">
        <f t="shared" si="50"/>
        <v>9464004.5700000003</v>
      </c>
      <c r="T318" s="281">
        <f t="shared" si="50"/>
        <v>20057963.77</v>
      </c>
      <c r="U318" s="281">
        <f t="shared" si="50"/>
        <v>39921688.809999995</v>
      </c>
      <c r="V318" s="281">
        <f t="shared" si="50"/>
        <v>1735924.8299999998</v>
      </c>
      <c r="W318" s="281">
        <f t="shared" si="50"/>
        <v>5004781.29</v>
      </c>
      <c r="X318" s="281">
        <f t="shared" si="50"/>
        <v>5691018.0500000007</v>
      </c>
      <c r="Y318" s="281">
        <f t="shared" si="50"/>
        <v>6309874.5499999998</v>
      </c>
      <c r="Z318" s="281">
        <f t="shared" si="50"/>
        <v>101473635.14999999</v>
      </c>
      <c r="AA318" s="281">
        <f t="shared" si="50"/>
        <v>14927187.580000002</v>
      </c>
      <c r="AB318" s="281">
        <f t="shared" si="50"/>
        <v>4669257.82</v>
      </c>
      <c r="AC318" s="281">
        <f t="shared" si="50"/>
        <v>29277353.060000002</v>
      </c>
      <c r="AD318" s="281">
        <f t="shared" si="50"/>
        <v>14912693.930000002</v>
      </c>
      <c r="AE318" s="281">
        <f t="shared" si="50"/>
        <v>4415856.63</v>
      </c>
      <c r="AF318" s="281">
        <f t="shared" si="50"/>
        <v>8747222.1899999995</v>
      </c>
      <c r="AG318" s="281">
        <f t="shared" si="50"/>
        <v>1734393.9200000002</v>
      </c>
      <c r="AH318" s="281">
        <f t="shared" si="50"/>
        <v>3866560.95</v>
      </c>
      <c r="AI318" s="281">
        <f t="shared" si="50"/>
        <v>84013575.86999999</v>
      </c>
      <c r="AJ318" s="281">
        <f t="shared" si="50"/>
        <v>10503035.640000001</v>
      </c>
      <c r="AK318" s="281">
        <f t="shared" si="50"/>
        <v>2130596.91</v>
      </c>
      <c r="AL318" s="281">
        <f t="shared" si="50"/>
        <v>2099075.8200000003</v>
      </c>
      <c r="AM318" s="281">
        <f t="shared" si="50"/>
        <v>2758812.2</v>
      </c>
      <c r="AN318" s="281">
        <f t="shared" si="50"/>
        <v>2631947.52</v>
      </c>
      <c r="AO318" s="281">
        <f t="shared" si="50"/>
        <v>4787266.33</v>
      </c>
      <c r="AP318" s="281">
        <f t="shared" si="50"/>
        <v>1547349.87</v>
      </c>
      <c r="AQ318" s="281">
        <f t="shared" si="50"/>
        <v>7067111.2999999998</v>
      </c>
      <c r="AR318" s="281">
        <f t="shared" si="50"/>
        <v>4174457.05</v>
      </c>
      <c r="AS318" s="281">
        <f t="shared" si="50"/>
        <v>5266051.38</v>
      </c>
      <c r="AT318" s="281">
        <f t="shared" si="50"/>
        <v>1752876.51</v>
      </c>
      <c r="AU318" s="281">
        <f t="shared" si="50"/>
        <v>17984585.949999999</v>
      </c>
      <c r="AV318" s="281">
        <f t="shared" si="50"/>
        <v>3428338.63</v>
      </c>
      <c r="AW318" s="281">
        <f t="shared" si="50"/>
        <v>1200046.56</v>
      </c>
      <c r="AX318" s="281">
        <f t="shared" si="50"/>
        <v>2824582.43</v>
      </c>
      <c r="AY318" s="281">
        <f t="shared" si="50"/>
        <v>2660140.0799999996</v>
      </c>
      <c r="AZ318" s="281">
        <f t="shared" si="50"/>
        <v>1605704.17</v>
      </c>
      <c r="BA318" s="281">
        <f t="shared" si="50"/>
        <v>2194467.1399999997</v>
      </c>
      <c r="BB318" s="281">
        <f t="shared" si="50"/>
        <v>48457331.18</v>
      </c>
      <c r="BC318" s="281">
        <f t="shared" si="50"/>
        <v>6940600.2199999997</v>
      </c>
      <c r="BD318" s="281">
        <f t="shared" si="50"/>
        <v>9916738.1000000015</v>
      </c>
      <c r="BE318" s="281">
        <f t="shared" si="50"/>
        <v>6961688.4600000009</v>
      </c>
      <c r="BF318" s="281">
        <f t="shared" si="50"/>
        <v>7562627.2799999993</v>
      </c>
      <c r="BG318" s="281">
        <f t="shared" si="50"/>
        <v>17120568.98</v>
      </c>
      <c r="BH318" s="281">
        <f t="shared" si="50"/>
        <v>14457386.060000001</v>
      </c>
      <c r="BI318" s="281">
        <f t="shared" si="50"/>
        <v>12301263.77</v>
      </c>
      <c r="BJ318" s="281">
        <f t="shared" si="50"/>
        <v>4485243.93</v>
      </c>
      <c r="BK318" s="281">
        <f t="shared" si="50"/>
        <v>1864212.1</v>
      </c>
      <c r="BL318" s="281">
        <f t="shared" si="50"/>
        <v>2770224.7899999996</v>
      </c>
      <c r="BM318" s="281">
        <f t="shared" si="50"/>
        <v>76493361.309999987</v>
      </c>
      <c r="BN318" s="281">
        <f t="shared" si="50"/>
        <v>18782771.279999997</v>
      </c>
      <c r="BO318" s="281">
        <f t="shared" si="50"/>
        <v>7944463.3200000003</v>
      </c>
      <c r="BP318" s="281">
        <f t="shared" si="50"/>
        <v>2125033.66</v>
      </c>
      <c r="BQ318" s="281">
        <f t="shared" si="50"/>
        <v>2914149.5</v>
      </c>
      <c r="BR318" s="281">
        <f t="shared" si="50"/>
        <v>5455671.9300000006</v>
      </c>
      <c r="BS318" s="281">
        <f t="shared" si="50"/>
        <v>3061937.4999999991</v>
      </c>
      <c r="BT318" s="281">
        <f t="shared" si="50"/>
        <v>52046804.170000002</v>
      </c>
      <c r="BU318" s="281">
        <f t="shared" ref="BU318:CB318" si="51">SUM(BU277:BU317)</f>
        <v>2249697.64</v>
      </c>
      <c r="BV318" s="281">
        <f t="shared" si="51"/>
        <v>1923758</v>
      </c>
      <c r="BW318" s="281">
        <f t="shared" si="51"/>
        <v>2851647.9400000004</v>
      </c>
      <c r="BX318" s="281">
        <f t="shared" si="51"/>
        <v>2656119.2999999998</v>
      </c>
      <c r="BY318" s="281">
        <f t="shared" si="51"/>
        <v>14827245.959999999</v>
      </c>
      <c r="BZ318" s="281">
        <f t="shared" si="51"/>
        <v>3923813.2600000002</v>
      </c>
      <c r="CA318" s="281">
        <f t="shared" si="51"/>
        <v>2663540.36</v>
      </c>
      <c r="CB318" s="281">
        <f t="shared" si="51"/>
        <v>1085442.7</v>
      </c>
      <c r="CC318" s="281">
        <f>SUM(CC277:CC317)</f>
        <v>1219704606.9000001</v>
      </c>
      <c r="CD318" s="154"/>
      <c r="CE318" s="154"/>
      <c r="CF318" s="154"/>
      <c r="CG318" s="154"/>
      <c r="CH318" s="154"/>
      <c r="CI318" s="154"/>
    </row>
    <row r="319" spans="1:87" s="149" customFormat="1">
      <c r="A319" s="201" t="s">
        <v>1805</v>
      </c>
      <c r="B319" s="264" t="s">
        <v>49</v>
      </c>
      <c r="C319" s="265" t="s">
        <v>989</v>
      </c>
      <c r="D319" s="266">
        <v>51080</v>
      </c>
      <c r="E319" s="150" t="s">
        <v>990</v>
      </c>
      <c r="F319" s="267" t="s">
        <v>991</v>
      </c>
      <c r="G319" s="268" t="s">
        <v>992</v>
      </c>
      <c r="H319" s="269">
        <v>22408052.359999999</v>
      </c>
      <c r="I319" s="269">
        <v>6938755.5499999998</v>
      </c>
      <c r="J319" s="269">
        <v>9416236.5800000001</v>
      </c>
      <c r="K319" s="269">
        <v>2996796.09</v>
      </c>
      <c r="L319" s="269">
        <v>2661165.4900000002</v>
      </c>
      <c r="M319" s="269">
        <v>899496.61</v>
      </c>
      <c r="N319" s="269">
        <v>38506873.740000002</v>
      </c>
      <c r="O319" s="269">
        <v>5330750.54</v>
      </c>
      <c r="P319" s="269">
        <v>1640723.36</v>
      </c>
      <c r="Q319" s="269">
        <v>14358340.689999999</v>
      </c>
      <c r="R319" s="269">
        <v>1624536.79</v>
      </c>
      <c r="S319" s="269">
        <v>4099260.7</v>
      </c>
      <c r="T319" s="269">
        <v>8225858.6299999999</v>
      </c>
      <c r="U319" s="269">
        <v>6721264.2199999997</v>
      </c>
      <c r="V319" s="269">
        <v>855473.41</v>
      </c>
      <c r="W319" s="269">
        <v>3137099.44</v>
      </c>
      <c r="X319" s="269">
        <v>2196566.37</v>
      </c>
      <c r="Y319" s="269">
        <v>1709920.18</v>
      </c>
      <c r="Z319" s="269">
        <v>26566750.120000001</v>
      </c>
      <c r="AA319" s="269">
        <v>6915147.29</v>
      </c>
      <c r="AB319" s="269">
        <v>3515529.86</v>
      </c>
      <c r="AC319" s="269">
        <v>7114863.8499999996</v>
      </c>
      <c r="AD319" s="269">
        <v>1973133.12</v>
      </c>
      <c r="AE319" s="269">
        <v>2196672.0299999998</v>
      </c>
      <c r="AF319" s="269">
        <v>2966449.18</v>
      </c>
      <c r="AG319" s="269">
        <v>1357750.53</v>
      </c>
      <c r="AH319" s="269">
        <v>1123262.44</v>
      </c>
      <c r="AI319" s="269">
        <v>31436812.379999999</v>
      </c>
      <c r="AJ319" s="269">
        <v>2274955.19</v>
      </c>
      <c r="AK319" s="269">
        <v>955393.45</v>
      </c>
      <c r="AL319" s="269">
        <v>1402041.46</v>
      </c>
      <c r="AM319" s="269">
        <v>778451.4</v>
      </c>
      <c r="AN319" s="269">
        <v>2157859.91</v>
      </c>
      <c r="AO319" s="269">
        <v>1505408.38</v>
      </c>
      <c r="AP319" s="269">
        <v>1257257.96</v>
      </c>
      <c r="AQ319" s="269">
        <v>1866620.31</v>
      </c>
      <c r="AR319" s="269">
        <v>1837556.07</v>
      </c>
      <c r="AS319" s="269">
        <v>1771404.85</v>
      </c>
      <c r="AT319" s="269">
        <v>1594168.69</v>
      </c>
      <c r="AU319" s="269">
        <v>11418401.01</v>
      </c>
      <c r="AV319" s="269">
        <v>1511334.65</v>
      </c>
      <c r="AW319" s="269">
        <v>1474134.27</v>
      </c>
      <c r="AX319" s="269">
        <v>1514871.77</v>
      </c>
      <c r="AY319" s="269">
        <v>1183016.24</v>
      </c>
      <c r="AZ319" s="269">
        <v>473406.38</v>
      </c>
      <c r="BA319" s="269">
        <v>853746.01</v>
      </c>
      <c r="BB319" s="269">
        <v>22099252.370000001</v>
      </c>
      <c r="BC319" s="269">
        <v>1668532.53</v>
      </c>
      <c r="BD319" s="269">
        <v>1273635.19</v>
      </c>
      <c r="BE319" s="269">
        <v>2645062.89</v>
      </c>
      <c r="BF319" s="269">
        <v>3102736.16</v>
      </c>
      <c r="BG319" s="269">
        <v>2143852.69</v>
      </c>
      <c r="BH319" s="269">
        <v>5896097.1900000004</v>
      </c>
      <c r="BI319" s="269">
        <v>3359242.21</v>
      </c>
      <c r="BJ319" s="269">
        <v>2207689.33</v>
      </c>
      <c r="BK319" s="269">
        <v>356117.21</v>
      </c>
      <c r="BL319" s="269">
        <v>422123.68</v>
      </c>
      <c r="BM319" s="269">
        <v>21776791.670000002</v>
      </c>
      <c r="BN319" s="269">
        <v>8559349.0399999991</v>
      </c>
      <c r="BO319" s="269">
        <v>1795689.8</v>
      </c>
      <c r="BP319" s="269">
        <v>959307.47</v>
      </c>
      <c r="BQ319" s="269">
        <v>1996557.66</v>
      </c>
      <c r="BR319" s="269">
        <v>2821084.65</v>
      </c>
      <c r="BS319" s="269">
        <v>1082802.76</v>
      </c>
      <c r="BT319" s="269">
        <v>17484773.260000002</v>
      </c>
      <c r="BU319" s="269">
        <v>1508591.5</v>
      </c>
      <c r="BV319" s="269">
        <v>1438585.67</v>
      </c>
      <c r="BW319" s="269">
        <v>2860217.22</v>
      </c>
      <c r="BX319" s="269">
        <v>2796526.06</v>
      </c>
      <c r="BY319" s="269">
        <v>5744250.2300000004</v>
      </c>
      <c r="BZ319" s="269">
        <v>1884456.53</v>
      </c>
      <c r="CA319" s="269">
        <v>816294.66</v>
      </c>
      <c r="CB319" s="269">
        <v>610893.42000000004</v>
      </c>
      <c r="CC319" s="270">
        <f t="shared" si="47"/>
        <v>374034082.60000008</v>
      </c>
      <c r="CD319" s="148"/>
      <c r="CE319" s="148"/>
      <c r="CF319" s="148"/>
      <c r="CG319" s="148"/>
      <c r="CH319" s="148"/>
      <c r="CI319" s="148"/>
    </row>
    <row r="320" spans="1:87" s="149" customFormat="1">
      <c r="A320" s="201" t="s">
        <v>1805</v>
      </c>
      <c r="B320" s="264" t="s">
        <v>49</v>
      </c>
      <c r="C320" s="265" t="s">
        <v>989</v>
      </c>
      <c r="D320" s="266">
        <v>51080</v>
      </c>
      <c r="E320" s="150" t="s">
        <v>990</v>
      </c>
      <c r="F320" s="267" t="s">
        <v>993</v>
      </c>
      <c r="G320" s="268" t="s">
        <v>994</v>
      </c>
      <c r="H320" s="269">
        <v>3007480.46</v>
      </c>
      <c r="I320" s="269">
        <v>673803.26</v>
      </c>
      <c r="J320" s="269">
        <v>717077.74</v>
      </c>
      <c r="K320" s="269">
        <v>475872.89</v>
      </c>
      <c r="L320" s="269">
        <v>268411.63</v>
      </c>
      <c r="M320" s="269">
        <v>43874.64</v>
      </c>
      <c r="N320" s="269">
        <v>6123098.3200000003</v>
      </c>
      <c r="O320" s="269">
        <v>664952.91</v>
      </c>
      <c r="P320" s="269">
        <v>2409.31</v>
      </c>
      <c r="Q320" s="269">
        <v>1813385.04</v>
      </c>
      <c r="R320" s="269">
        <v>0</v>
      </c>
      <c r="S320" s="269">
        <v>401555.16</v>
      </c>
      <c r="T320" s="269">
        <v>1564516.01</v>
      </c>
      <c r="U320" s="269">
        <v>1385832.59</v>
      </c>
      <c r="V320" s="269">
        <v>263460</v>
      </c>
      <c r="W320" s="269">
        <v>12755.07</v>
      </c>
      <c r="X320" s="269">
        <v>926358.5</v>
      </c>
      <c r="Y320" s="269">
        <v>309992.71999999997</v>
      </c>
      <c r="Z320" s="269">
        <v>5973837.2199999997</v>
      </c>
      <c r="AA320" s="269">
        <v>1621951.87</v>
      </c>
      <c r="AB320" s="269">
        <v>513247.17</v>
      </c>
      <c r="AC320" s="269">
        <v>630232.81999999995</v>
      </c>
      <c r="AD320" s="269">
        <v>29525</v>
      </c>
      <c r="AE320" s="269">
        <v>674877.68</v>
      </c>
      <c r="AF320" s="269">
        <v>149230.25</v>
      </c>
      <c r="AG320" s="269">
        <v>174895</v>
      </c>
      <c r="AH320" s="269">
        <v>0</v>
      </c>
      <c r="AI320" s="269">
        <v>1799480.43</v>
      </c>
      <c r="AJ320" s="269">
        <v>115062.99</v>
      </c>
      <c r="AK320" s="269">
        <v>108739.82</v>
      </c>
      <c r="AL320" s="269">
        <v>0</v>
      </c>
      <c r="AM320" s="269">
        <v>0</v>
      </c>
      <c r="AN320" s="269">
        <v>39121</v>
      </c>
      <c r="AO320" s="269">
        <v>355670.86</v>
      </c>
      <c r="AP320" s="269">
        <v>367686.78</v>
      </c>
      <c r="AQ320" s="269">
        <v>160</v>
      </c>
      <c r="AR320" s="269">
        <v>0</v>
      </c>
      <c r="AS320" s="269">
        <v>167294.76999999999</v>
      </c>
      <c r="AT320" s="269">
        <v>0</v>
      </c>
      <c r="AU320" s="269">
        <v>2541845.7599999998</v>
      </c>
      <c r="AV320" s="269">
        <v>146592.38</v>
      </c>
      <c r="AW320" s="269">
        <v>1926</v>
      </c>
      <c r="AX320" s="269">
        <v>4071.14</v>
      </c>
      <c r="AY320" s="269">
        <v>96486.61</v>
      </c>
      <c r="AZ320" s="269">
        <v>0</v>
      </c>
      <c r="BA320" s="269">
        <v>0</v>
      </c>
      <c r="BB320" s="269">
        <v>2792900.52</v>
      </c>
      <c r="BC320" s="269">
        <v>0</v>
      </c>
      <c r="BD320" s="269">
        <v>312684.02</v>
      </c>
      <c r="BE320" s="269">
        <v>5680</v>
      </c>
      <c r="BF320" s="269">
        <v>510675.48</v>
      </c>
      <c r="BG320" s="269">
        <v>253589.11</v>
      </c>
      <c r="BH320" s="269">
        <v>613460.57990000001</v>
      </c>
      <c r="BI320" s="269">
        <v>155578.79</v>
      </c>
      <c r="BJ320" s="269">
        <v>101339.54</v>
      </c>
      <c r="BK320" s="269">
        <v>90089.84</v>
      </c>
      <c r="BL320" s="269">
        <v>72642.740000000005</v>
      </c>
      <c r="BM320" s="269">
        <v>1986203.31</v>
      </c>
      <c r="BN320" s="269">
        <v>707723.02</v>
      </c>
      <c r="BO320" s="269">
        <v>20</v>
      </c>
      <c r="BP320" s="269">
        <v>89302.2</v>
      </c>
      <c r="BQ320" s="269">
        <v>0</v>
      </c>
      <c r="BR320" s="269">
        <v>10231.02</v>
      </c>
      <c r="BS320" s="269">
        <v>174887.97</v>
      </c>
      <c r="BT320" s="269">
        <v>3405454.46</v>
      </c>
      <c r="BU320" s="269">
        <v>1498</v>
      </c>
      <c r="BV320" s="269">
        <v>2592</v>
      </c>
      <c r="BW320" s="269">
        <v>1078244.45</v>
      </c>
      <c r="BX320" s="269">
        <v>464239.17</v>
      </c>
      <c r="BY320" s="269">
        <v>1587282.86</v>
      </c>
      <c r="BZ320" s="269">
        <v>525143.81999999995</v>
      </c>
      <c r="CA320" s="269">
        <v>0</v>
      </c>
      <c r="CB320" s="269">
        <v>0</v>
      </c>
      <c r="CC320" s="270">
        <f t="shared" ref="CC320:CC383" si="52">SUM(H320:CB320)</f>
        <v>49108234.699900024</v>
      </c>
      <c r="CD320" s="148"/>
      <c r="CE320" s="148"/>
      <c r="CF320" s="148"/>
      <c r="CG320" s="148"/>
      <c r="CH320" s="148"/>
      <c r="CI320" s="148"/>
    </row>
    <row r="321" spans="1:87" s="149" customFormat="1">
      <c r="A321" s="201" t="s">
        <v>1805</v>
      </c>
      <c r="B321" s="264" t="s">
        <v>49</v>
      </c>
      <c r="C321" s="265" t="s">
        <v>989</v>
      </c>
      <c r="D321" s="266">
        <v>51080</v>
      </c>
      <c r="E321" s="150" t="s">
        <v>990</v>
      </c>
      <c r="F321" s="267" t="s">
        <v>995</v>
      </c>
      <c r="G321" s="268" t="s">
        <v>996</v>
      </c>
      <c r="H321" s="269">
        <v>359835.86</v>
      </c>
      <c r="I321" s="269">
        <v>87486.06</v>
      </c>
      <c r="J321" s="269">
        <v>304357.78999999998</v>
      </c>
      <c r="K321" s="269">
        <v>151628.49</v>
      </c>
      <c r="L321" s="269">
        <v>131797.85</v>
      </c>
      <c r="M321" s="269">
        <v>65200.480000000003</v>
      </c>
      <c r="N321" s="269">
        <v>779067.58</v>
      </c>
      <c r="O321" s="269">
        <v>329089.03999999998</v>
      </c>
      <c r="P321" s="269">
        <v>22743.37</v>
      </c>
      <c r="Q321" s="269">
        <v>217315.75</v>
      </c>
      <c r="R321" s="269">
        <v>141600.68</v>
      </c>
      <c r="S321" s="269">
        <v>168243.23</v>
      </c>
      <c r="T321" s="269">
        <v>295661.5</v>
      </c>
      <c r="U321" s="269">
        <v>200350.09</v>
      </c>
      <c r="V321" s="269">
        <v>22552.34</v>
      </c>
      <c r="W321" s="269">
        <v>9846.27</v>
      </c>
      <c r="X321" s="269">
        <v>49528.29</v>
      </c>
      <c r="Y321" s="269">
        <v>11177.21</v>
      </c>
      <c r="Z321" s="269">
        <v>1057764.31</v>
      </c>
      <c r="AA321" s="269">
        <v>375000.46</v>
      </c>
      <c r="AB321" s="269">
        <v>126419.3</v>
      </c>
      <c r="AC321" s="269">
        <v>162184.15</v>
      </c>
      <c r="AD321" s="269">
        <v>66910.25</v>
      </c>
      <c r="AE321" s="269">
        <v>119458.74</v>
      </c>
      <c r="AF321" s="269">
        <v>60374.14</v>
      </c>
      <c r="AG321" s="269">
        <v>42550.41</v>
      </c>
      <c r="AH321" s="269">
        <v>67571.990000000005</v>
      </c>
      <c r="AI321" s="269">
        <v>794300.65</v>
      </c>
      <c r="AJ321" s="269">
        <v>15778.33</v>
      </c>
      <c r="AK321" s="269">
        <v>20393.650000000001</v>
      </c>
      <c r="AL321" s="269">
        <v>20449.62</v>
      </c>
      <c r="AM321" s="269">
        <v>12539.01</v>
      </c>
      <c r="AN321" s="269">
        <v>67695.28</v>
      </c>
      <c r="AO321" s="269">
        <v>25446.28</v>
      </c>
      <c r="AP321" s="269">
        <v>15650.85</v>
      </c>
      <c r="AQ321" s="269">
        <v>66025.679999999993</v>
      </c>
      <c r="AR321" s="269">
        <v>41751.050000000003</v>
      </c>
      <c r="AS321" s="269">
        <v>32327.9</v>
      </c>
      <c r="AT321" s="269">
        <v>18469.55</v>
      </c>
      <c r="AU321" s="269">
        <v>429946.51</v>
      </c>
      <c r="AV321" s="269">
        <v>93293</v>
      </c>
      <c r="AW321" s="269">
        <v>41941.550000000003</v>
      </c>
      <c r="AX321" s="269">
        <v>52100.06</v>
      </c>
      <c r="AY321" s="269">
        <v>34796.910000000003</v>
      </c>
      <c r="AZ321" s="269">
        <v>22894.91</v>
      </c>
      <c r="BA321" s="269">
        <v>25264.080000000002</v>
      </c>
      <c r="BB321" s="269">
        <v>195255.1</v>
      </c>
      <c r="BC321" s="269">
        <v>37684.92</v>
      </c>
      <c r="BD321" s="269">
        <v>44287.91</v>
      </c>
      <c r="BE321" s="269">
        <v>51378.63</v>
      </c>
      <c r="BF321" s="269">
        <v>94385.86</v>
      </c>
      <c r="BG321" s="269">
        <v>30130.73</v>
      </c>
      <c r="BH321" s="269">
        <v>55889.729899999998</v>
      </c>
      <c r="BI321" s="269">
        <v>93285.55</v>
      </c>
      <c r="BJ321" s="269">
        <v>22400</v>
      </c>
      <c r="BK321" s="269">
        <v>11863.28</v>
      </c>
      <c r="BL321" s="269">
        <v>1631.67</v>
      </c>
      <c r="BM321" s="269">
        <v>724689.69</v>
      </c>
      <c r="BN321" s="269">
        <v>196755.86</v>
      </c>
      <c r="BO321" s="269">
        <v>34482.949999999997</v>
      </c>
      <c r="BP321" s="269">
        <v>13613.2</v>
      </c>
      <c r="BQ321" s="269">
        <v>60575.46</v>
      </c>
      <c r="BR321" s="269">
        <v>59882.21</v>
      </c>
      <c r="BS321" s="269">
        <v>20381.34</v>
      </c>
      <c r="BT321" s="269">
        <v>579228.77</v>
      </c>
      <c r="BU321" s="269">
        <v>29395.43</v>
      </c>
      <c r="BV321" s="269">
        <v>34562.65</v>
      </c>
      <c r="BW321" s="269">
        <v>48980.59</v>
      </c>
      <c r="BX321" s="269">
        <v>100091.51</v>
      </c>
      <c r="BY321" s="269">
        <v>77899.83</v>
      </c>
      <c r="BZ321" s="269">
        <v>50655.02</v>
      </c>
      <c r="CA321" s="269">
        <v>23306.33</v>
      </c>
      <c r="CB321" s="269">
        <v>24295.53</v>
      </c>
      <c r="CC321" s="270">
        <f t="shared" si="52"/>
        <v>9973770.2498999983</v>
      </c>
      <c r="CD321" s="148"/>
      <c r="CE321" s="148"/>
      <c r="CF321" s="148"/>
      <c r="CG321" s="148"/>
      <c r="CH321" s="148"/>
      <c r="CI321" s="148"/>
    </row>
    <row r="322" spans="1:87" s="149" customFormat="1">
      <c r="A322" s="201" t="s">
        <v>1805</v>
      </c>
      <c r="B322" s="264" t="s">
        <v>49</v>
      </c>
      <c r="C322" s="265" t="s">
        <v>989</v>
      </c>
      <c r="D322" s="266">
        <v>51080</v>
      </c>
      <c r="E322" s="150" t="s">
        <v>990</v>
      </c>
      <c r="F322" s="267" t="s">
        <v>997</v>
      </c>
      <c r="G322" s="268" t="s">
        <v>998</v>
      </c>
      <c r="H322" s="269">
        <v>187205.98</v>
      </c>
      <c r="I322" s="269">
        <v>21801.25</v>
      </c>
      <c r="J322" s="269">
        <v>47209.84</v>
      </c>
      <c r="K322" s="269">
        <v>5652.81</v>
      </c>
      <c r="L322" s="269">
        <v>4487.58</v>
      </c>
      <c r="M322" s="269">
        <v>6497.04</v>
      </c>
      <c r="N322" s="269">
        <v>1187977.6399999999</v>
      </c>
      <c r="O322" s="269">
        <v>105655.66</v>
      </c>
      <c r="P322" s="269">
        <v>81609</v>
      </c>
      <c r="Q322" s="269">
        <v>146207.54</v>
      </c>
      <c r="R322" s="269">
        <v>26964</v>
      </c>
      <c r="S322" s="269">
        <v>59064</v>
      </c>
      <c r="T322" s="269">
        <v>293390.90999999997</v>
      </c>
      <c r="U322" s="269">
        <v>159019</v>
      </c>
      <c r="V322" s="269">
        <v>52306.9</v>
      </c>
      <c r="W322" s="269">
        <v>45521.58</v>
      </c>
      <c r="X322" s="269">
        <v>8560</v>
      </c>
      <c r="Y322" s="269">
        <v>102266.81</v>
      </c>
      <c r="Z322" s="269">
        <v>0</v>
      </c>
      <c r="AA322" s="269">
        <v>0</v>
      </c>
      <c r="AB322" s="269">
        <v>2379.6799999999998</v>
      </c>
      <c r="AC322" s="269">
        <v>192902.37</v>
      </c>
      <c r="AD322" s="269">
        <v>57716.65</v>
      </c>
      <c r="AE322" s="269">
        <v>0</v>
      </c>
      <c r="AF322" s="269">
        <v>31048.2</v>
      </c>
      <c r="AG322" s="269">
        <v>19260</v>
      </c>
      <c r="AH322" s="269">
        <v>0</v>
      </c>
      <c r="AI322" s="269">
        <v>503395.19</v>
      </c>
      <c r="AJ322" s="269">
        <v>32100</v>
      </c>
      <c r="AK322" s="269">
        <v>23801.08</v>
      </c>
      <c r="AL322" s="269">
        <v>64233.37</v>
      </c>
      <c r="AM322" s="269">
        <v>33705</v>
      </c>
      <c r="AN322" s="269">
        <v>41730</v>
      </c>
      <c r="AO322" s="269">
        <v>87278.34</v>
      </c>
      <c r="AP322" s="269">
        <v>65163</v>
      </c>
      <c r="AQ322" s="269">
        <v>42800</v>
      </c>
      <c r="AR322" s="269">
        <v>58624.44</v>
      </c>
      <c r="AS322" s="269">
        <v>18608.37</v>
      </c>
      <c r="AT322" s="269">
        <v>38241.279999999999</v>
      </c>
      <c r="AU322" s="269">
        <v>70466</v>
      </c>
      <c r="AV322" s="269">
        <v>15864.89</v>
      </c>
      <c r="AW322" s="269">
        <v>21335.49</v>
      </c>
      <c r="AX322" s="269">
        <v>118117.25</v>
      </c>
      <c r="AY322" s="269">
        <v>16178.4</v>
      </c>
      <c r="AZ322" s="269">
        <v>54584.98</v>
      </c>
      <c r="BA322" s="269">
        <v>29951.68</v>
      </c>
      <c r="BB322" s="269">
        <v>493143.74</v>
      </c>
      <c r="BC322" s="269">
        <v>0</v>
      </c>
      <c r="BD322" s="269">
        <v>129705.4</v>
      </c>
      <c r="BE322" s="269">
        <v>45800</v>
      </c>
      <c r="BF322" s="269">
        <v>45982.23</v>
      </c>
      <c r="BG322" s="269">
        <v>42846.69</v>
      </c>
      <c r="BH322" s="269">
        <v>70856.25</v>
      </c>
      <c r="BI322" s="269">
        <v>13900.37</v>
      </c>
      <c r="BJ322" s="269">
        <v>33599.07</v>
      </c>
      <c r="BK322" s="269">
        <v>5681.7</v>
      </c>
      <c r="BL322" s="269">
        <v>0</v>
      </c>
      <c r="BM322" s="269">
        <v>69962</v>
      </c>
      <c r="BN322" s="269">
        <v>114404.4</v>
      </c>
      <c r="BO322" s="269">
        <v>34544.910000000003</v>
      </c>
      <c r="BP322" s="269">
        <v>115934.5</v>
      </c>
      <c r="BQ322" s="269">
        <v>45306.400000000001</v>
      </c>
      <c r="BR322" s="269">
        <v>85180.4</v>
      </c>
      <c r="BS322" s="269">
        <v>46149.1</v>
      </c>
      <c r="BT322" s="269">
        <v>84134.7</v>
      </c>
      <c r="BU322" s="269">
        <v>58098.36</v>
      </c>
      <c r="BV322" s="269">
        <v>66447</v>
      </c>
      <c r="BW322" s="269">
        <v>85419.99</v>
      </c>
      <c r="BX322" s="269">
        <v>126912.4</v>
      </c>
      <c r="BY322" s="269">
        <v>45261</v>
      </c>
      <c r="BZ322" s="269">
        <v>94059.35</v>
      </c>
      <c r="CA322" s="269">
        <v>17379.150000000001</v>
      </c>
      <c r="CB322" s="269">
        <v>49141.89</v>
      </c>
      <c r="CC322" s="270">
        <f t="shared" si="52"/>
        <v>6200734.2000000039</v>
      </c>
      <c r="CD322" s="148"/>
      <c r="CE322" s="148"/>
      <c r="CF322" s="148"/>
      <c r="CG322" s="148"/>
      <c r="CH322" s="148"/>
      <c r="CI322" s="148"/>
    </row>
    <row r="323" spans="1:87" s="149" customFormat="1">
      <c r="A323" s="201" t="s">
        <v>1805</v>
      </c>
      <c r="B323" s="264" t="s">
        <v>49</v>
      </c>
      <c r="C323" s="265" t="s">
        <v>989</v>
      </c>
      <c r="D323" s="266">
        <v>51080</v>
      </c>
      <c r="E323" s="150" t="s">
        <v>990</v>
      </c>
      <c r="F323" s="267" t="s">
        <v>999</v>
      </c>
      <c r="G323" s="268" t="s">
        <v>1000</v>
      </c>
      <c r="H323" s="269">
        <v>122793</v>
      </c>
      <c r="I323" s="269">
        <v>21782.01</v>
      </c>
      <c r="J323" s="269">
        <v>46546</v>
      </c>
      <c r="K323" s="269">
        <v>13551</v>
      </c>
      <c r="L323" s="269">
        <v>9472</v>
      </c>
      <c r="M323" s="269">
        <v>2026</v>
      </c>
      <c r="N323" s="269">
        <v>201227</v>
      </c>
      <c r="O323" s="269">
        <v>27630</v>
      </c>
      <c r="P323" s="269">
        <v>16653</v>
      </c>
      <c r="Q323" s="269">
        <v>43314</v>
      </c>
      <c r="R323" s="269">
        <v>14750</v>
      </c>
      <c r="S323" s="269">
        <v>35162.699999999997</v>
      </c>
      <c r="T323" s="269">
        <v>56709</v>
      </c>
      <c r="U323" s="269">
        <v>85665</v>
      </c>
      <c r="V323" s="269">
        <v>14799</v>
      </c>
      <c r="W323" s="269">
        <v>11451</v>
      </c>
      <c r="X323" s="269">
        <v>12000</v>
      </c>
      <c r="Y323" s="269">
        <v>0</v>
      </c>
      <c r="Z323" s="269">
        <v>211099</v>
      </c>
      <c r="AA323" s="269">
        <v>58994</v>
      </c>
      <c r="AB323" s="269">
        <v>7063</v>
      </c>
      <c r="AC323" s="269">
        <v>63317</v>
      </c>
      <c r="AD323" s="269">
        <v>20703</v>
      </c>
      <c r="AE323" s="269">
        <v>11551.78</v>
      </c>
      <c r="AF323" s="269">
        <v>22064</v>
      </c>
      <c r="AG323" s="269">
        <v>6900</v>
      </c>
      <c r="AH323" s="269">
        <v>4674</v>
      </c>
      <c r="AI323" s="269">
        <v>403825</v>
      </c>
      <c r="AJ323" s="269">
        <v>20764.57</v>
      </c>
      <c r="AK323" s="269">
        <v>900</v>
      </c>
      <c r="AL323" s="269">
        <v>6556</v>
      </c>
      <c r="AM323" s="269">
        <v>0</v>
      </c>
      <c r="AN323" s="269">
        <v>15207</v>
      </c>
      <c r="AO323" s="269">
        <v>21119</v>
      </c>
      <c r="AP323" s="269">
        <v>18593</v>
      </c>
      <c r="AQ323" s="269">
        <v>33836</v>
      </c>
      <c r="AR323" s="269">
        <v>0</v>
      </c>
      <c r="AS323" s="269">
        <v>13056</v>
      </c>
      <c r="AT323" s="269">
        <v>13721</v>
      </c>
      <c r="AU323" s="269">
        <v>155374</v>
      </c>
      <c r="AV323" s="269">
        <v>18359</v>
      </c>
      <c r="AW323" s="269">
        <v>12889</v>
      </c>
      <c r="AX323" s="269">
        <v>32725</v>
      </c>
      <c r="AY323" s="269">
        <v>10307</v>
      </c>
      <c r="AZ323" s="269">
        <v>6423</v>
      </c>
      <c r="BA323" s="269">
        <v>13815</v>
      </c>
      <c r="BB323" s="269">
        <v>121447</v>
      </c>
      <c r="BC323" s="269">
        <v>0</v>
      </c>
      <c r="BD323" s="269">
        <v>6857.7</v>
      </c>
      <c r="BE323" s="269">
        <v>23610</v>
      </c>
      <c r="BF323" s="269">
        <v>11883.01</v>
      </c>
      <c r="BG323" s="269">
        <v>8823</v>
      </c>
      <c r="BH323" s="269">
        <v>39917</v>
      </c>
      <c r="BI323" s="269">
        <v>9161</v>
      </c>
      <c r="BJ323" s="269">
        <v>15520</v>
      </c>
      <c r="BK323" s="269">
        <v>0</v>
      </c>
      <c r="BL323" s="269">
        <v>0</v>
      </c>
      <c r="BM323" s="269">
        <v>220035</v>
      </c>
      <c r="BN323" s="269">
        <v>62521</v>
      </c>
      <c r="BO323" s="269">
        <v>0</v>
      </c>
      <c r="BP323" s="269">
        <v>9416</v>
      </c>
      <c r="BQ323" s="269">
        <v>26098</v>
      </c>
      <c r="BR323" s="269">
        <v>21729</v>
      </c>
      <c r="BS323" s="269">
        <v>9354</v>
      </c>
      <c r="BT323" s="269">
        <v>106856</v>
      </c>
      <c r="BU323" s="269">
        <v>6125</v>
      </c>
      <c r="BV323" s="269">
        <v>8824</v>
      </c>
      <c r="BW323" s="269">
        <v>16034</v>
      </c>
      <c r="BX323" s="269">
        <v>13426</v>
      </c>
      <c r="BY323" s="269">
        <v>29655</v>
      </c>
      <c r="BZ323" s="269">
        <v>4777</v>
      </c>
      <c r="CA323" s="269">
        <v>13309</v>
      </c>
      <c r="CB323" s="269">
        <v>0</v>
      </c>
      <c r="CC323" s="270">
        <f t="shared" si="52"/>
        <v>2724743.77</v>
      </c>
      <c r="CD323" s="148"/>
      <c r="CE323" s="148"/>
      <c r="CF323" s="148"/>
      <c r="CG323" s="148"/>
      <c r="CH323" s="148"/>
      <c r="CI323" s="148"/>
    </row>
    <row r="324" spans="1:87" s="282" customFormat="1">
      <c r="A324" s="280"/>
      <c r="B324" s="380" t="s">
        <v>1001</v>
      </c>
      <c r="C324" s="381"/>
      <c r="D324" s="381"/>
      <c r="E324" s="381"/>
      <c r="F324" s="381"/>
      <c r="G324" s="382"/>
      <c r="H324" s="281">
        <f>SUM(H319:H323)</f>
        <v>26085367.66</v>
      </c>
      <c r="I324" s="281">
        <f t="shared" ref="I324:BT324" si="53">SUM(I319:I323)</f>
        <v>7743628.129999999</v>
      </c>
      <c r="J324" s="281">
        <f t="shared" si="53"/>
        <v>10531427.949999999</v>
      </c>
      <c r="K324" s="281">
        <f t="shared" si="53"/>
        <v>3643501.28</v>
      </c>
      <c r="L324" s="281">
        <f t="shared" si="53"/>
        <v>3075334.5500000003</v>
      </c>
      <c r="M324" s="281">
        <f t="shared" si="53"/>
        <v>1017094.77</v>
      </c>
      <c r="N324" s="281">
        <f t="shared" si="53"/>
        <v>46798244.280000001</v>
      </c>
      <c r="O324" s="281">
        <f t="shared" si="53"/>
        <v>6458078.1500000004</v>
      </c>
      <c r="P324" s="281">
        <f t="shared" si="53"/>
        <v>1764138.0400000003</v>
      </c>
      <c r="Q324" s="281">
        <f t="shared" si="53"/>
        <v>16578563.02</v>
      </c>
      <c r="R324" s="281">
        <f t="shared" si="53"/>
        <v>1807851.47</v>
      </c>
      <c r="S324" s="281">
        <f t="shared" si="53"/>
        <v>4763285.790000001</v>
      </c>
      <c r="T324" s="281">
        <f t="shared" si="53"/>
        <v>10436136.050000001</v>
      </c>
      <c r="U324" s="281">
        <f t="shared" si="53"/>
        <v>8552130.8999999985</v>
      </c>
      <c r="V324" s="281">
        <f t="shared" si="53"/>
        <v>1208591.6500000001</v>
      </c>
      <c r="W324" s="281">
        <f t="shared" si="53"/>
        <v>3216673.36</v>
      </c>
      <c r="X324" s="281">
        <f t="shared" si="53"/>
        <v>3193013.16</v>
      </c>
      <c r="Y324" s="281">
        <f t="shared" si="53"/>
        <v>2133356.92</v>
      </c>
      <c r="Z324" s="281">
        <f t="shared" si="53"/>
        <v>33809450.649999999</v>
      </c>
      <c r="AA324" s="281">
        <f t="shared" si="53"/>
        <v>8971093.620000001</v>
      </c>
      <c r="AB324" s="281">
        <f t="shared" si="53"/>
        <v>4164639.01</v>
      </c>
      <c r="AC324" s="281">
        <f t="shared" si="53"/>
        <v>8163500.1900000004</v>
      </c>
      <c r="AD324" s="281">
        <f t="shared" si="53"/>
        <v>2147988.02</v>
      </c>
      <c r="AE324" s="281">
        <f t="shared" si="53"/>
        <v>3002560.23</v>
      </c>
      <c r="AF324" s="281">
        <f t="shared" si="53"/>
        <v>3229165.7700000005</v>
      </c>
      <c r="AG324" s="281">
        <f t="shared" si="53"/>
        <v>1601355.94</v>
      </c>
      <c r="AH324" s="281">
        <f t="shared" si="53"/>
        <v>1195508.43</v>
      </c>
      <c r="AI324" s="281">
        <f t="shared" si="53"/>
        <v>34937813.649999999</v>
      </c>
      <c r="AJ324" s="281">
        <f t="shared" si="53"/>
        <v>2458661.08</v>
      </c>
      <c r="AK324" s="281">
        <f t="shared" si="53"/>
        <v>1109228</v>
      </c>
      <c r="AL324" s="281">
        <f t="shared" si="53"/>
        <v>1493280.4500000002</v>
      </c>
      <c r="AM324" s="281">
        <f t="shared" si="53"/>
        <v>824695.41</v>
      </c>
      <c r="AN324" s="281">
        <f t="shared" si="53"/>
        <v>2321613.19</v>
      </c>
      <c r="AO324" s="281">
        <f t="shared" si="53"/>
        <v>1994922.8599999999</v>
      </c>
      <c r="AP324" s="281">
        <f t="shared" si="53"/>
        <v>1724351.59</v>
      </c>
      <c r="AQ324" s="281">
        <f t="shared" si="53"/>
        <v>2009441.99</v>
      </c>
      <c r="AR324" s="281">
        <f t="shared" si="53"/>
        <v>1937931.56</v>
      </c>
      <c r="AS324" s="281">
        <f t="shared" si="53"/>
        <v>2002691.8900000001</v>
      </c>
      <c r="AT324" s="281">
        <f t="shared" si="53"/>
        <v>1664600.52</v>
      </c>
      <c r="AU324" s="281">
        <f t="shared" si="53"/>
        <v>14616033.279999999</v>
      </c>
      <c r="AV324" s="281">
        <f t="shared" si="53"/>
        <v>1785443.9199999997</v>
      </c>
      <c r="AW324" s="281">
        <f t="shared" si="53"/>
        <v>1552226.31</v>
      </c>
      <c r="AX324" s="281">
        <f t="shared" si="53"/>
        <v>1721885.22</v>
      </c>
      <c r="AY324" s="281">
        <f t="shared" si="53"/>
        <v>1340785.1599999999</v>
      </c>
      <c r="AZ324" s="281">
        <f t="shared" si="53"/>
        <v>557309.27</v>
      </c>
      <c r="BA324" s="281">
        <f t="shared" si="53"/>
        <v>922776.77</v>
      </c>
      <c r="BB324" s="281">
        <f t="shared" si="53"/>
        <v>25701998.73</v>
      </c>
      <c r="BC324" s="281">
        <f t="shared" si="53"/>
        <v>1706217.45</v>
      </c>
      <c r="BD324" s="281">
        <f t="shared" si="53"/>
        <v>1767170.2199999997</v>
      </c>
      <c r="BE324" s="281">
        <f t="shared" si="53"/>
        <v>2771531.52</v>
      </c>
      <c r="BF324" s="281">
        <f t="shared" si="53"/>
        <v>3765662.7399999998</v>
      </c>
      <c r="BG324" s="281">
        <f t="shared" si="53"/>
        <v>2479242.2199999997</v>
      </c>
      <c r="BH324" s="281">
        <f t="shared" si="53"/>
        <v>6676220.7498000003</v>
      </c>
      <c r="BI324" s="281">
        <f t="shared" si="53"/>
        <v>3631167.92</v>
      </c>
      <c r="BJ324" s="281">
        <f t="shared" si="53"/>
        <v>2380547.94</v>
      </c>
      <c r="BK324" s="281">
        <f t="shared" si="53"/>
        <v>463752.03000000009</v>
      </c>
      <c r="BL324" s="281">
        <f t="shared" si="53"/>
        <v>496398.08999999997</v>
      </c>
      <c r="BM324" s="281">
        <f t="shared" si="53"/>
        <v>24777681.670000002</v>
      </c>
      <c r="BN324" s="281">
        <f t="shared" si="53"/>
        <v>9640753.3199999984</v>
      </c>
      <c r="BO324" s="281">
        <f t="shared" si="53"/>
        <v>1864737.66</v>
      </c>
      <c r="BP324" s="281">
        <f t="shared" si="53"/>
        <v>1187573.3699999999</v>
      </c>
      <c r="BQ324" s="281">
        <f t="shared" si="53"/>
        <v>2128537.52</v>
      </c>
      <c r="BR324" s="281">
        <f t="shared" si="53"/>
        <v>2998107.28</v>
      </c>
      <c r="BS324" s="281">
        <f t="shared" si="53"/>
        <v>1333575.1700000002</v>
      </c>
      <c r="BT324" s="281">
        <f t="shared" si="53"/>
        <v>21660447.190000001</v>
      </c>
      <c r="BU324" s="281">
        <f t="shared" ref="BU324:CB324" si="54">SUM(BU319:BU323)</f>
        <v>1603708.29</v>
      </c>
      <c r="BV324" s="281">
        <f t="shared" si="54"/>
        <v>1551011.3199999998</v>
      </c>
      <c r="BW324" s="281">
        <f t="shared" si="54"/>
        <v>4088896.25</v>
      </c>
      <c r="BX324" s="281">
        <f t="shared" si="54"/>
        <v>3501195.1399999997</v>
      </c>
      <c r="BY324" s="281">
        <f t="shared" si="54"/>
        <v>7484348.9200000009</v>
      </c>
      <c r="BZ324" s="281">
        <f t="shared" si="54"/>
        <v>2559091.7200000002</v>
      </c>
      <c r="CA324" s="281">
        <f t="shared" si="54"/>
        <v>870289.14</v>
      </c>
      <c r="CB324" s="281">
        <f t="shared" si="54"/>
        <v>684330.84000000008</v>
      </c>
      <c r="CC324" s="281">
        <f>SUM(CC319:CC323)</f>
        <v>442041565.51980007</v>
      </c>
      <c r="CD324" s="154"/>
      <c r="CE324" s="154"/>
      <c r="CF324" s="154"/>
      <c r="CG324" s="154"/>
      <c r="CH324" s="154"/>
      <c r="CI324" s="154"/>
    </row>
    <row r="325" spans="1:87" s="149" customFormat="1">
      <c r="A325" s="201" t="s">
        <v>1805</v>
      </c>
      <c r="B325" s="264" t="s">
        <v>51</v>
      </c>
      <c r="C325" s="265" t="s">
        <v>747</v>
      </c>
      <c r="D325" s="266"/>
      <c r="E325" s="150"/>
      <c r="F325" s="267" t="s">
        <v>1002</v>
      </c>
      <c r="G325" s="268" t="s">
        <v>1003</v>
      </c>
      <c r="H325" s="269">
        <v>5727675.5700000003</v>
      </c>
      <c r="I325" s="269">
        <v>1194354</v>
      </c>
      <c r="J325" s="269">
        <v>1868311.24</v>
      </c>
      <c r="K325" s="269">
        <v>708373.41</v>
      </c>
      <c r="L325" s="269">
        <v>1005166.85</v>
      </c>
      <c r="M325" s="269">
        <v>235216.85</v>
      </c>
      <c r="N325" s="269">
        <v>5957126.7400000002</v>
      </c>
      <c r="O325" s="269">
        <v>1067747.28</v>
      </c>
      <c r="P325" s="269">
        <v>302554.83</v>
      </c>
      <c r="Q325" s="269">
        <v>3146561.17</v>
      </c>
      <c r="R325" s="269">
        <v>474276.03</v>
      </c>
      <c r="S325" s="269">
        <v>1016786.95</v>
      </c>
      <c r="T325" s="269">
        <v>2077576.71</v>
      </c>
      <c r="U325" s="269">
        <v>842512.09</v>
      </c>
      <c r="V325" s="269">
        <v>44294.9</v>
      </c>
      <c r="W325" s="269">
        <v>375397.25</v>
      </c>
      <c r="X325" s="269">
        <v>453741.14</v>
      </c>
      <c r="Y325" s="269">
        <v>284842.62</v>
      </c>
      <c r="Z325" s="269">
        <v>2874939.77</v>
      </c>
      <c r="AA325" s="269">
        <v>1395283.83</v>
      </c>
      <c r="AB325" s="269">
        <v>730374.39</v>
      </c>
      <c r="AC325" s="269">
        <v>1515622.69</v>
      </c>
      <c r="AD325" s="269">
        <v>437941.61</v>
      </c>
      <c r="AE325" s="269">
        <v>324594.61</v>
      </c>
      <c r="AF325" s="269">
        <v>702138.61</v>
      </c>
      <c r="AG325" s="269">
        <v>80161.399999999994</v>
      </c>
      <c r="AH325" s="269">
        <v>386218.1</v>
      </c>
      <c r="AI325" s="269">
        <v>4544324.22</v>
      </c>
      <c r="AJ325" s="269">
        <v>233106.66</v>
      </c>
      <c r="AK325" s="269">
        <v>204943</v>
      </c>
      <c r="AL325" s="269">
        <v>282646</v>
      </c>
      <c r="AM325" s="269">
        <v>138405</v>
      </c>
      <c r="AN325" s="269">
        <v>348433</v>
      </c>
      <c r="AO325" s="269">
        <v>498086.47</v>
      </c>
      <c r="AP325" s="269">
        <v>388841</v>
      </c>
      <c r="AQ325" s="269">
        <v>719421.63</v>
      </c>
      <c r="AR325" s="269">
        <v>344144</v>
      </c>
      <c r="AS325" s="269">
        <v>291364</v>
      </c>
      <c r="AT325" s="269">
        <v>377110.7</v>
      </c>
      <c r="AU325" s="269">
        <v>1653676.49</v>
      </c>
      <c r="AV325" s="269">
        <v>260914.2</v>
      </c>
      <c r="AW325" s="269">
        <v>251636</v>
      </c>
      <c r="AX325" s="269">
        <v>284690.44</v>
      </c>
      <c r="AY325" s="269">
        <v>149044.79999999999</v>
      </c>
      <c r="AZ325" s="269">
        <v>88322</v>
      </c>
      <c r="BA325" s="269">
        <v>110254.09</v>
      </c>
      <c r="BB325" s="269">
        <v>2325337.29</v>
      </c>
      <c r="BC325" s="269">
        <v>491287.3</v>
      </c>
      <c r="BD325" s="269">
        <v>332259.75</v>
      </c>
      <c r="BE325" s="269">
        <v>321092.53000000003</v>
      </c>
      <c r="BF325" s="269">
        <v>676376.67</v>
      </c>
      <c r="BG325" s="269">
        <v>418111.19</v>
      </c>
      <c r="BH325" s="269">
        <v>874193.3199</v>
      </c>
      <c r="BI325" s="269">
        <v>890448.46</v>
      </c>
      <c r="BJ325" s="269">
        <v>393799.85</v>
      </c>
      <c r="BK325" s="269">
        <v>282244.06</v>
      </c>
      <c r="BL325" s="269">
        <v>185966.88</v>
      </c>
      <c r="BM325" s="269">
        <v>3289879.62</v>
      </c>
      <c r="BN325" s="269">
        <v>1666117.47</v>
      </c>
      <c r="BO325" s="269">
        <v>230754.88</v>
      </c>
      <c r="BP325" s="269">
        <v>63216.93</v>
      </c>
      <c r="BQ325" s="269">
        <v>296933.7</v>
      </c>
      <c r="BR325" s="269">
        <v>581647.29</v>
      </c>
      <c r="BS325" s="269">
        <v>176503.51</v>
      </c>
      <c r="BT325" s="269">
        <v>2297446.52</v>
      </c>
      <c r="BU325" s="269">
        <v>165338</v>
      </c>
      <c r="BV325" s="269">
        <v>207462</v>
      </c>
      <c r="BW325" s="269">
        <v>260732.89</v>
      </c>
      <c r="BX325" s="269">
        <v>443410</v>
      </c>
      <c r="BY325" s="269">
        <v>1030316.93</v>
      </c>
      <c r="BZ325" s="269">
        <v>165423.57</v>
      </c>
      <c r="CA325" s="269">
        <v>243898.84</v>
      </c>
      <c r="CB325" s="269">
        <v>273798.84000000003</v>
      </c>
      <c r="CC325" s="270">
        <f t="shared" si="52"/>
        <v>64983152.629900016</v>
      </c>
      <c r="CD325" s="148"/>
      <c r="CE325" s="148"/>
      <c r="CF325" s="148"/>
      <c r="CG325" s="148"/>
      <c r="CH325" s="148"/>
      <c r="CI325" s="148"/>
    </row>
    <row r="326" spans="1:87" s="149" customFormat="1">
      <c r="A326" s="201" t="s">
        <v>1805</v>
      </c>
      <c r="B326" s="264" t="s">
        <v>51</v>
      </c>
      <c r="C326" s="265" t="s">
        <v>747</v>
      </c>
      <c r="D326" s="266"/>
      <c r="E326" s="150"/>
      <c r="F326" s="267" t="s">
        <v>1004</v>
      </c>
      <c r="G326" s="268" t="s">
        <v>1005</v>
      </c>
      <c r="H326" s="269">
        <v>17301.900000000001</v>
      </c>
      <c r="I326" s="269">
        <v>48750</v>
      </c>
      <c r="J326" s="269">
        <v>96749.4</v>
      </c>
      <c r="K326" s="269">
        <v>3777.1</v>
      </c>
      <c r="L326" s="269">
        <v>47430.02</v>
      </c>
      <c r="M326" s="269">
        <v>0</v>
      </c>
      <c r="N326" s="269">
        <v>31079.22</v>
      </c>
      <c r="O326" s="269">
        <v>32000</v>
      </c>
      <c r="P326" s="269">
        <v>11374.4</v>
      </c>
      <c r="Q326" s="269">
        <v>103182</v>
      </c>
      <c r="R326" s="269">
        <v>22380</v>
      </c>
      <c r="S326" s="269">
        <v>24653.599999999999</v>
      </c>
      <c r="T326" s="269">
        <v>208279.9</v>
      </c>
      <c r="U326" s="269">
        <v>59600</v>
      </c>
      <c r="V326" s="269">
        <v>14503.05</v>
      </c>
      <c r="W326" s="269">
        <v>73027.240000000005</v>
      </c>
      <c r="X326" s="269">
        <v>11390</v>
      </c>
      <c r="Y326" s="269">
        <v>0</v>
      </c>
      <c r="Z326" s="269">
        <v>286738.59999999998</v>
      </c>
      <c r="AA326" s="269">
        <v>6350</v>
      </c>
      <c r="AB326" s="269">
        <v>112534.6</v>
      </c>
      <c r="AC326" s="269">
        <v>92747.61</v>
      </c>
      <c r="AD326" s="269">
        <v>44470.3</v>
      </c>
      <c r="AE326" s="269">
        <v>56474</v>
      </c>
      <c r="AF326" s="269">
        <v>0</v>
      </c>
      <c r="AG326" s="269">
        <v>11528.6</v>
      </c>
      <c r="AH326" s="269">
        <v>0</v>
      </c>
      <c r="AI326" s="269">
        <v>291300</v>
      </c>
      <c r="AJ326" s="269">
        <v>0</v>
      </c>
      <c r="AK326" s="269">
        <v>22900</v>
      </c>
      <c r="AL326" s="269">
        <v>3555</v>
      </c>
      <c r="AM326" s="269">
        <v>16900</v>
      </c>
      <c r="AN326" s="269">
        <v>0</v>
      </c>
      <c r="AO326" s="269">
        <v>550</v>
      </c>
      <c r="AP326" s="269">
        <v>109660</v>
      </c>
      <c r="AQ326" s="269">
        <v>27300</v>
      </c>
      <c r="AR326" s="269">
        <v>100</v>
      </c>
      <c r="AS326" s="269">
        <v>120</v>
      </c>
      <c r="AT326" s="269">
        <v>11400</v>
      </c>
      <c r="AU326" s="269">
        <v>37710</v>
      </c>
      <c r="AV326" s="269">
        <v>0</v>
      </c>
      <c r="AW326" s="269">
        <v>40090</v>
      </c>
      <c r="AX326" s="269">
        <v>1027.2</v>
      </c>
      <c r="AY326" s="269">
        <v>3286</v>
      </c>
      <c r="AZ326" s="269">
        <v>5750</v>
      </c>
      <c r="BA326" s="269">
        <v>3407</v>
      </c>
      <c r="BB326" s="269">
        <v>84853</v>
      </c>
      <c r="BC326" s="269">
        <v>17330</v>
      </c>
      <c r="BD326" s="269">
        <v>8690</v>
      </c>
      <c r="BE326" s="269">
        <v>1920</v>
      </c>
      <c r="BF326" s="269">
        <v>0</v>
      </c>
      <c r="BG326" s="269">
        <v>10200</v>
      </c>
      <c r="BH326" s="269">
        <v>26803.5</v>
      </c>
      <c r="BI326" s="269">
        <v>0</v>
      </c>
      <c r="BJ326" s="269">
        <v>40015</v>
      </c>
      <c r="BK326" s="269">
        <v>25070.5</v>
      </c>
      <c r="BL326" s="269">
        <v>10888.5</v>
      </c>
      <c r="BM326" s="269">
        <v>0</v>
      </c>
      <c r="BN326" s="269">
        <v>0</v>
      </c>
      <c r="BO326" s="269">
        <v>23658.1</v>
      </c>
      <c r="BP326" s="269">
        <v>0</v>
      </c>
      <c r="BQ326" s="269">
        <v>4950</v>
      </c>
      <c r="BR326" s="269">
        <v>0</v>
      </c>
      <c r="BS326" s="269">
        <v>11260</v>
      </c>
      <c r="BT326" s="269">
        <v>144291</v>
      </c>
      <c r="BU326" s="269">
        <v>13599.02</v>
      </c>
      <c r="BV326" s="269">
        <v>0</v>
      </c>
      <c r="BW326" s="269">
        <v>0</v>
      </c>
      <c r="BX326" s="269">
        <v>25140</v>
      </c>
      <c r="BY326" s="269">
        <v>7610</v>
      </c>
      <c r="BZ326" s="269">
        <v>450</v>
      </c>
      <c r="CA326" s="269">
        <v>53640</v>
      </c>
      <c r="CB326" s="269">
        <v>7141</v>
      </c>
      <c r="CC326" s="270">
        <f t="shared" si="52"/>
        <v>2508886.3600000003</v>
      </c>
      <c r="CD326" s="148"/>
      <c r="CE326" s="148"/>
      <c r="CF326" s="148"/>
      <c r="CG326" s="148"/>
      <c r="CH326" s="148"/>
      <c r="CI326" s="148"/>
    </row>
    <row r="327" spans="1:87" s="149" customFormat="1">
      <c r="A327" s="201" t="s">
        <v>1805</v>
      </c>
      <c r="B327" s="264" t="s">
        <v>51</v>
      </c>
      <c r="C327" s="265" t="s">
        <v>747</v>
      </c>
      <c r="D327" s="266"/>
      <c r="E327" s="150"/>
      <c r="F327" s="267" t="s">
        <v>1006</v>
      </c>
      <c r="G327" s="268" t="s">
        <v>1007</v>
      </c>
      <c r="H327" s="269">
        <v>1410200.34</v>
      </c>
      <c r="I327" s="269">
        <v>141600.97</v>
      </c>
      <c r="J327" s="269">
        <v>234902.45</v>
      </c>
      <c r="K327" s="269">
        <v>108366.8</v>
      </c>
      <c r="L327" s="269">
        <v>21190</v>
      </c>
      <c r="M327" s="269">
        <v>0</v>
      </c>
      <c r="N327" s="269">
        <v>3152119.53</v>
      </c>
      <c r="O327" s="269">
        <v>260179.36</v>
      </c>
      <c r="P327" s="269">
        <v>42934.879999999997</v>
      </c>
      <c r="Q327" s="269">
        <v>472190.65</v>
      </c>
      <c r="R327" s="269">
        <v>8627</v>
      </c>
      <c r="S327" s="269">
        <v>26507.7</v>
      </c>
      <c r="T327" s="269">
        <v>255181.1</v>
      </c>
      <c r="U327" s="269">
        <v>658284.88</v>
      </c>
      <c r="V327" s="269">
        <v>24680.18</v>
      </c>
      <c r="W327" s="269">
        <v>83854.22</v>
      </c>
      <c r="X327" s="269">
        <v>60867.25</v>
      </c>
      <c r="Y327" s="269">
        <v>0</v>
      </c>
      <c r="Z327" s="269">
        <v>2720781.15</v>
      </c>
      <c r="AA327" s="269">
        <v>294425.84000000003</v>
      </c>
      <c r="AB327" s="269">
        <v>92732.76</v>
      </c>
      <c r="AC327" s="269">
        <v>204118.9</v>
      </c>
      <c r="AD327" s="269">
        <v>23284.1</v>
      </c>
      <c r="AE327" s="269">
        <v>96051.05</v>
      </c>
      <c r="AF327" s="269">
        <v>174569.7</v>
      </c>
      <c r="AG327" s="269">
        <v>35299.03</v>
      </c>
      <c r="AH327" s="269">
        <v>15844.55</v>
      </c>
      <c r="AI327" s="269">
        <v>3014756.5</v>
      </c>
      <c r="AJ327" s="269">
        <v>29667.66</v>
      </c>
      <c r="AK327" s="269">
        <v>18560</v>
      </c>
      <c r="AL327" s="269">
        <v>43504</v>
      </c>
      <c r="AM327" s="269">
        <v>52934</v>
      </c>
      <c r="AN327" s="269">
        <v>127958</v>
      </c>
      <c r="AO327" s="269">
        <v>56713</v>
      </c>
      <c r="AP327" s="269">
        <v>46622</v>
      </c>
      <c r="AQ327" s="269">
        <v>116841.04</v>
      </c>
      <c r="AR327" s="269">
        <v>53198.99</v>
      </c>
      <c r="AS327" s="269">
        <v>67300.399999999994</v>
      </c>
      <c r="AT327" s="269">
        <v>25542</v>
      </c>
      <c r="AU327" s="269">
        <v>516722.5</v>
      </c>
      <c r="AV327" s="269">
        <v>153636</v>
      </c>
      <c r="AW327" s="269">
        <v>440269</v>
      </c>
      <c r="AX327" s="269">
        <v>125297</v>
      </c>
      <c r="AY327" s="269">
        <v>27972.5</v>
      </c>
      <c r="AZ327" s="269">
        <v>28757</v>
      </c>
      <c r="BA327" s="269">
        <v>19330.95</v>
      </c>
      <c r="BB327" s="269">
        <v>1157301.6200000001</v>
      </c>
      <c r="BC327" s="269">
        <v>55508.19</v>
      </c>
      <c r="BD327" s="269">
        <v>92917</v>
      </c>
      <c r="BE327" s="269">
        <v>134778.01999999999</v>
      </c>
      <c r="BF327" s="269">
        <v>112519.55</v>
      </c>
      <c r="BG327" s="269">
        <v>299501.52</v>
      </c>
      <c r="BH327" s="269">
        <v>173218.7</v>
      </c>
      <c r="BI327" s="269">
        <v>368210</v>
      </c>
      <c r="BJ327" s="269">
        <v>149380.44</v>
      </c>
      <c r="BK327" s="269">
        <v>20673.25</v>
      </c>
      <c r="BL327" s="269">
        <v>20773.8</v>
      </c>
      <c r="BM327" s="269">
        <v>1488536.9</v>
      </c>
      <c r="BN327" s="269">
        <v>470769</v>
      </c>
      <c r="BO327" s="269">
        <v>32870</v>
      </c>
      <c r="BP327" s="269">
        <v>1300</v>
      </c>
      <c r="BQ327" s="269">
        <v>69810.600000000006</v>
      </c>
      <c r="BR327" s="269">
        <v>39121.550000000003</v>
      </c>
      <c r="BS327" s="269">
        <v>13106.6</v>
      </c>
      <c r="BT327" s="269">
        <v>244100.74</v>
      </c>
      <c r="BU327" s="269">
        <v>32055.1</v>
      </c>
      <c r="BV327" s="269">
        <v>42160</v>
      </c>
      <c r="BW327" s="269">
        <v>50903</v>
      </c>
      <c r="BX327" s="269">
        <v>26205.25</v>
      </c>
      <c r="BY327" s="269">
        <v>329324.39</v>
      </c>
      <c r="BZ327" s="269">
        <v>77605</v>
      </c>
      <c r="CA327" s="269">
        <v>18326</v>
      </c>
      <c r="CB327" s="269">
        <v>47399</v>
      </c>
      <c r="CC327" s="270">
        <f t="shared" si="52"/>
        <v>21152752.150000002</v>
      </c>
      <c r="CD327" s="148"/>
      <c r="CE327" s="148"/>
      <c r="CF327" s="148"/>
      <c r="CG327" s="148"/>
      <c r="CH327" s="148"/>
      <c r="CI327" s="148"/>
    </row>
    <row r="328" spans="1:87" s="149" customFormat="1">
      <c r="A328" s="201" t="s">
        <v>1805</v>
      </c>
      <c r="B328" s="264" t="s">
        <v>51</v>
      </c>
      <c r="C328" s="265" t="s">
        <v>747</v>
      </c>
      <c r="D328" s="266"/>
      <c r="E328" s="150"/>
      <c r="F328" s="267" t="s">
        <v>1008</v>
      </c>
      <c r="G328" s="268" t="s">
        <v>1009</v>
      </c>
      <c r="H328" s="269">
        <v>286428.44</v>
      </c>
      <c r="I328" s="269">
        <v>6115</v>
      </c>
      <c r="J328" s="269">
        <v>42040</v>
      </c>
      <c r="K328" s="269">
        <v>0</v>
      </c>
      <c r="L328" s="269">
        <v>29640</v>
      </c>
      <c r="M328" s="269">
        <v>13400</v>
      </c>
      <c r="N328" s="269">
        <v>1860</v>
      </c>
      <c r="O328" s="269">
        <v>0</v>
      </c>
      <c r="P328" s="269">
        <v>0</v>
      </c>
      <c r="Q328" s="269">
        <v>83278.100000000006</v>
      </c>
      <c r="R328" s="269">
        <v>2700</v>
      </c>
      <c r="S328" s="269">
        <v>0</v>
      </c>
      <c r="T328" s="269">
        <v>60500</v>
      </c>
      <c r="U328" s="269">
        <v>51974.18</v>
      </c>
      <c r="V328" s="269">
        <v>18392</v>
      </c>
      <c r="W328" s="269">
        <v>3900</v>
      </c>
      <c r="X328" s="269">
        <v>0</v>
      </c>
      <c r="Y328" s="269">
        <v>24500</v>
      </c>
      <c r="Z328" s="269">
        <v>922400</v>
      </c>
      <c r="AA328" s="269">
        <v>0</v>
      </c>
      <c r="AB328" s="269">
        <v>1450</v>
      </c>
      <c r="AC328" s="269">
        <v>0</v>
      </c>
      <c r="AD328" s="269">
        <v>0</v>
      </c>
      <c r="AE328" s="269">
        <v>7420</v>
      </c>
      <c r="AF328" s="269">
        <v>0</v>
      </c>
      <c r="AG328" s="269">
        <v>0</v>
      </c>
      <c r="AH328" s="269">
        <v>0</v>
      </c>
      <c r="AI328" s="269">
        <v>6500</v>
      </c>
      <c r="AJ328" s="269">
        <v>0</v>
      </c>
      <c r="AK328" s="269">
        <v>0</v>
      </c>
      <c r="AL328" s="269">
        <v>2900</v>
      </c>
      <c r="AM328" s="269">
        <v>2100</v>
      </c>
      <c r="AN328" s="269">
        <v>0</v>
      </c>
      <c r="AO328" s="269">
        <v>590</v>
      </c>
      <c r="AP328" s="269">
        <v>0</v>
      </c>
      <c r="AQ328" s="269">
        <v>46557.4</v>
      </c>
      <c r="AR328" s="269">
        <v>0</v>
      </c>
      <c r="AS328" s="269">
        <v>8140</v>
      </c>
      <c r="AT328" s="269">
        <v>0</v>
      </c>
      <c r="AU328" s="269">
        <v>15882</v>
      </c>
      <c r="AV328" s="269">
        <v>5400</v>
      </c>
      <c r="AW328" s="269">
        <v>15850</v>
      </c>
      <c r="AX328" s="269">
        <v>17244.5</v>
      </c>
      <c r="AY328" s="269">
        <v>4040</v>
      </c>
      <c r="AZ328" s="269">
        <v>2700</v>
      </c>
      <c r="BA328" s="269">
        <v>0</v>
      </c>
      <c r="BB328" s="269">
        <v>179242</v>
      </c>
      <c r="BC328" s="269">
        <v>1070</v>
      </c>
      <c r="BD328" s="269">
        <v>0</v>
      </c>
      <c r="BE328" s="269">
        <v>0</v>
      </c>
      <c r="BF328" s="269">
        <v>20590</v>
      </c>
      <c r="BG328" s="269">
        <v>0</v>
      </c>
      <c r="BH328" s="269">
        <v>4800</v>
      </c>
      <c r="BI328" s="269">
        <v>31565</v>
      </c>
      <c r="BJ328" s="269">
        <v>12000</v>
      </c>
      <c r="BK328" s="269">
        <v>6480</v>
      </c>
      <c r="BL328" s="269">
        <v>0</v>
      </c>
      <c r="BM328" s="269">
        <v>2600</v>
      </c>
      <c r="BN328" s="269">
        <v>0</v>
      </c>
      <c r="BO328" s="269">
        <v>0</v>
      </c>
      <c r="BP328" s="269">
        <v>58467</v>
      </c>
      <c r="BQ328" s="269">
        <v>0</v>
      </c>
      <c r="BR328" s="269">
        <v>6900</v>
      </c>
      <c r="BS328" s="269">
        <v>0</v>
      </c>
      <c r="BT328" s="269">
        <v>19375</v>
      </c>
      <c r="BU328" s="269">
        <v>0</v>
      </c>
      <c r="BV328" s="269">
        <v>0</v>
      </c>
      <c r="BW328" s="269">
        <v>27960.49</v>
      </c>
      <c r="BX328" s="269">
        <v>0</v>
      </c>
      <c r="BY328" s="269">
        <v>14690</v>
      </c>
      <c r="BZ328" s="269">
        <v>11182.5</v>
      </c>
      <c r="CA328" s="269">
        <v>0</v>
      </c>
      <c r="CB328" s="269">
        <v>0</v>
      </c>
      <c r="CC328" s="270">
        <f t="shared" si="52"/>
        <v>2080823.61</v>
      </c>
      <c r="CD328" s="148"/>
      <c r="CE328" s="148"/>
      <c r="CF328" s="148"/>
      <c r="CG328" s="148"/>
      <c r="CH328" s="148"/>
      <c r="CI328" s="148"/>
    </row>
    <row r="329" spans="1:87" s="149" customFormat="1">
      <c r="A329" s="201" t="s">
        <v>1805</v>
      </c>
      <c r="B329" s="264" t="s">
        <v>51</v>
      </c>
      <c r="C329" s="265" t="s">
        <v>747</v>
      </c>
      <c r="D329" s="266"/>
      <c r="E329" s="150"/>
      <c r="F329" s="267" t="s">
        <v>1010</v>
      </c>
      <c r="G329" s="268" t="s">
        <v>1011</v>
      </c>
      <c r="H329" s="269">
        <v>3559545.2</v>
      </c>
      <c r="I329" s="269">
        <v>94894.68</v>
      </c>
      <c r="J329" s="269">
        <v>159014</v>
      </c>
      <c r="K329" s="269">
        <v>601202.26</v>
      </c>
      <c r="L329" s="269">
        <v>400996.56</v>
      </c>
      <c r="M329" s="269">
        <v>236058.66</v>
      </c>
      <c r="N329" s="269">
        <v>6325553.9000000004</v>
      </c>
      <c r="O329" s="269">
        <v>1381335.5</v>
      </c>
      <c r="P329" s="269">
        <v>335330</v>
      </c>
      <c r="Q329" s="269">
        <v>2095236.13</v>
      </c>
      <c r="R329" s="269">
        <v>333710</v>
      </c>
      <c r="S329" s="269">
        <v>820213.1</v>
      </c>
      <c r="T329" s="269">
        <v>1026694.4</v>
      </c>
      <c r="U329" s="269">
        <v>1406638</v>
      </c>
      <c r="V329" s="269">
        <v>77415</v>
      </c>
      <c r="W329" s="269">
        <v>580506.78</v>
      </c>
      <c r="X329" s="269">
        <v>509543</v>
      </c>
      <c r="Y329" s="269">
        <v>315038.90000000002</v>
      </c>
      <c r="Z329" s="269">
        <v>520921</v>
      </c>
      <c r="AA329" s="269">
        <v>2242921.2000000002</v>
      </c>
      <c r="AB329" s="269">
        <v>364399.6</v>
      </c>
      <c r="AC329" s="269">
        <v>280452.25</v>
      </c>
      <c r="AD329" s="269">
        <v>253237.5</v>
      </c>
      <c r="AE329" s="269">
        <v>399319.6</v>
      </c>
      <c r="AF329" s="269">
        <v>254139.85</v>
      </c>
      <c r="AG329" s="269">
        <v>148019.66</v>
      </c>
      <c r="AH329" s="269">
        <v>424550</v>
      </c>
      <c r="AI329" s="269">
        <v>1411252.5</v>
      </c>
      <c r="AJ329" s="269">
        <v>113562</v>
      </c>
      <c r="AK329" s="269">
        <v>206564</v>
      </c>
      <c r="AL329" s="269">
        <v>184923</v>
      </c>
      <c r="AM329" s="269">
        <v>120134</v>
      </c>
      <c r="AN329" s="269">
        <v>277815</v>
      </c>
      <c r="AO329" s="269">
        <v>244402</v>
      </c>
      <c r="AP329" s="269">
        <v>148330</v>
      </c>
      <c r="AQ329" s="269">
        <v>381956</v>
      </c>
      <c r="AR329" s="269">
        <v>213735.4</v>
      </c>
      <c r="AS329" s="269">
        <v>153620</v>
      </c>
      <c r="AT329" s="269">
        <v>256851</v>
      </c>
      <c r="AU329" s="269">
        <v>779645</v>
      </c>
      <c r="AV329" s="269">
        <v>217010</v>
      </c>
      <c r="AW329" s="269">
        <v>261700</v>
      </c>
      <c r="AX329" s="269">
        <v>240767</v>
      </c>
      <c r="AY329" s="269">
        <v>111340</v>
      </c>
      <c r="AZ329" s="269">
        <v>59317</v>
      </c>
      <c r="BA329" s="269">
        <v>102425</v>
      </c>
      <c r="BB329" s="269">
        <v>4678624.46</v>
      </c>
      <c r="BC329" s="269">
        <v>166039.4</v>
      </c>
      <c r="BD329" s="269">
        <v>313266</v>
      </c>
      <c r="BE329" s="269">
        <v>476308.4</v>
      </c>
      <c r="BF329" s="269">
        <v>385544.54</v>
      </c>
      <c r="BG329" s="269">
        <v>229887.4</v>
      </c>
      <c r="BH329" s="269">
        <v>443433.2</v>
      </c>
      <c r="BI329" s="269">
        <v>199725.3</v>
      </c>
      <c r="BJ329" s="269">
        <v>514812.33</v>
      </c>
      <c r="BK329" s="269">
        <v>214360</v>
      </c>
      <c r="BL329" s="269">
        <v>51110</v>
      </c>
      <c r="BM329" s="269">
        <v>763449.92</v>
      </c>
      <c r="BN329" s="269">
        <v>510950</v>
      </c>
      <c r="BO329" s="269">
        <v>110185</v>
      </c>
      <c r="BP329" s="269">
        <v>107505.72</v>
      </c>
      <c r="BQ329" s="269">
        <v>192270</v>
      </c>
      <c r="BR329" s="269">
        <v>580574</v>
      </c>
      <c r="BS329" s="269">
        <v>120715</v>
      </c>
      <c r="BT329" s="269">
        <v>584505.01</v>
      </c>
      <c r="BU329" s="269">
        <v>65763</v>
      </c>
      <c r="BV329" s="269">
        <v>212707.5</v>
      </c>
      <c r="BW329" s="269">
        <v>130174.64</v>
      </c>
      <c r="BX329" s="269">
        <v>148897.68</v>
      </c>
      <c r="BY329" s="269">
        <v>289920</v>
      </c>
      <c r="BZ329" s="269">
        <v>348746.91</v>
      </c>
      <c r="CA329" s="269">
        <v>131800</v>
      </c>
      <c r="CB329" s="269">
        <v>235063</v>
      </c>
      <c r="CC329" s="270">
        <f t="shared" si="52"/>
        <v>42838574.039999992</v>
      </c>
      <c r="CD329" s="148"/>
      <c r="CE329" s="148"/>
      <c r="CF329" s="148"/>
      <c r="CG329" s="148"/>
      <c r="CH329" s="148"/>
      <c r="CI329" s="148"/>
    </row>
    <row r="330" spans="1:87" s="149" customFormat="1">
      <c r="A330" s="201" t="s">
        <v>1805</v>
      </c>
      <c r="B330" s="264" t="s">
        <v>51</v>
      </c>
      <c r="C330" s="265" t="s">
        <v>747</v>
      </c>
      <c r="D330" s="266"/>
      <c r="E330" s="150"/>
      <c r="F330" s="267" t="s">
        <v>1012</v>
      </c>
      <c r="G330" s="268" t="s">
        <v>1013</v>
      </c>
      <c r="H330" s="269">
        <v>5583145.1100000003</v>
      </c>
      <c r="I330" s="269">
        <v>1721845.02</v>
      </c>
      <c r="J330" s="269">
        <v>2827411.5</v>
      </c>
      <c r="K330" s="269">
        <v>472465.58</v>
      </c>
      <c r="L330" s="269">
        <v>631689.37</v>
      </c>
      <c r="M330" s="269">
        <v>571910.40000000002</v>
      </c>
      <c r="N330" s="269">
        <v>9695069.5099999998</v>
      </c>
      <c r="O330" s="269">
        <v>1018445.11</v>
      </c>
      <c r="P330" s="269">
        <v>660993.56999999995</v>
      </c>
      <c r="Q330" s="269">
        <v>4767467.3099999996</v>
      </c>
      <c r="R330" s="269">
        <v>523003.6</v>
      </c>
      <c r="S330" s="269">
        <v>1203851.79</v>
      </c>
      <c r="T330" s="269">
        <v>1910963.86</v>
      </c>
      <c r="U330" s="269">
        <v>1663409.97</v>
      </c>
      <c r="V330" s="269">
        <v>154097.18</v>
      </c>
      <c r="W330" s="269">
        <v>570330.79</v>
      </c>
      <c r="X330" s="269">
        <v>682970.1</v>
      </c>
      <c r="Y330" s="269">
        <v>509277.66</v>
      </c>
      <c r="Z330" s="269">
        <v>12243042.710000001</v>
      </c>
      <c r="AA330" s="269">
        <v>3503280.32</v>
      </c>
      <c r="AB330" s="269">
        <v>833783.3</v>
      </c>
      <c r="AC330" s="269">
        <v>2194652.41</v>
      </c>
      <c r="AD330" s="269">
        <v>521160.33</v>
      </c>
      <c r="AE330" s="269">
        <v>645684.54</v>
      </c>
      <c r="AF330" s="269">
        <v>852362.82</v>
      </c>
      <c r="AG330" s="269">
        <v>272109.08</v>
      </c>
      <c r="AH330" s="269">
        <v>809261.77</v>
      </c>
      <c r="AI330" s="269">
        <v>5454056.2599999998</v>
      </c>
      <c r="AJ330" s="269">
        <v>412770.87</v>
      </c>
      <c r="AK330" s="269">
        <v>267166.38</v>
      </c>
      <c r="AL330" s="269">
        <v>505518.73</v>
      </c>
      <c r="AM330" s="269">
        <v>130113.27</v>
      </c>
      <c r="AN330" s="269">
        <v>451025.36</v>
      </c>
      <c r="AO330" s="269">
        <v>410761.1</v>
      </c>
      <c r="AP330" s="269">
        <v>319729</v>
      </c>
      <c r="AQ330" s="269">
        <v>970316.96</v>
      </c>
      <c r="AR330" s="269">
        <v>528961.73</v>
      </c>
      <c r="AS330" s="269">
        <v>477247.73</v>
      </c>
      <c r="AT330" s="269">
        <v>442322.67</v>
      </c>
      <c r="AU330" s="269">
        <v>2521877.65</v>
      </c>
      <c r="AV330" s="269">
        <v>545142.5</v>
      </c>
      <c r="AW330" s="269">
        <v>333280.5</v>
      </c>
      <c r="AX330" s="269">
        <v>272257.15000000002</v>
      </c>
      <c r="AY330" s="269">
        <v>243683.18</v>
      </c>
      <c r="AZ330" s="269">
        <v>76596.75</v>
      </c>
      <c r="BA330" s="269">
        <v>140706.5</v>
      </c>
      <c r="BB330" s="269">
        <v>3588292.84</v>
      </c>
      <c r="BC330" s="269">
        <v>432396.12</v>
      </c>
      <c r="BD330" s="269">
        <v>447444.78</v>
      </c>
      <c r="BE330" s="269">
        <v>729271.47</v>
      </c>
      <c r="BF330" s="269">
        <v>867114.04</v>
      </c>
      <c r="BG330" s="269">
        <v>508267.88</v>
      </c>
      <c r="BH330" s="269">
        <v>1351078.6697</v>
      </c>
      <c r="BI330" s="269">
        <v>585294.26</v>
      </c>
      <c r="BJ330" s="269">
        <v>779487.73</v>
      </c>
      <c r="BK330" s="269">
        <v>155753.98000000001</v>
      </c>
      <c r="BL330" s="269">
        <v>76155.27</v>
      </c>
      <c r="BM330" s="269">
        <v>4486475.88</v>
      </c>
      <c r="BN330" s="269">
        <v>3187631.24</v>
      </c>
      <c r="BO330" s="269">
        <v>612904.05000000005</v>
      </c>
      <c r="BP330" s="269">
        <v>89785.7</v>
      </c>
      <c r="BQ330" s="269">
        <v>274614.64</v>
      </c>
      <c r="BR330" s="269">
        <v>522208.33</v>
      </c>
      <c r="BS330" s="269">
        <v>245095.18</v>
      </c>
      <c r="BT330" s="269">
        <v>3124634.77</v>
      </c>
      <c r="BU330" s="269">
        <v>365803.7</v>
      </c>
      <c r="BV330" s="269">
        <v>390182.62</v>
      </c>
      <c r="BW330" s="269">
        <v>636933.1</v>
      </c>
      <c r="BX330" s="269">
        <v>406029.88</v>
      </c>
      <c r="BY330" s="269">
        <v>1932480.69</v>
      </c>
      <c r="BZ330" s="269">
        <v>247163</v>
      </c>
      <c r="CA330" s="269">
        <v>401492.99</v>
      </c>
      <c r="CB330" s="269">
        <v>689977.04</v>
      </c>
      <c r="CC330" s="270">
        <f t="shared" si="52"/>
        <v>98681188.849700019</v>
      </c>
      <c r="CD330" s="148"/>
      <c r="CE330" s="148"/>
      <c r="CF330" s="148"/>
      <c r="CG330" s="148"/>
      <c r="CH330" s="148"/>
      <c r="CI330" s="148"/>
    </row>
    <row r="331" spans="1:87" s="149" customFormat="1">
      <c r="A331" s="201" t="s">
        <v>1805</v>
      </c>
      <c r="B331" s="264" t="s">
        <v>51</v>
      </c>
      <c r="C331" s="265" t="s">
        <v>747</v>
      </c>
      <c r="D331" s="266"/>
      <c r="E331" s="150"/>
      <c r="F331" s="267" t="s">
        <v>1014</v>
      </c>
      <c r="G331" s="268" t="s">
        <v>1015</v>
      </c>
      <c r="H331" s="269">
        <v>2156241.04</v>
      </c>
      <c r="I331" s="269">
        <v>273848.12</v>
      </c>
      <c r="J331" s="269">
        <v>603319.24</v>
      </c>
      <c r="K331" s="269">
        <v>163599</v>
      </c>
      <c r="L331" s="269">
        <v>229499.48</v>
      </c>
      <c r="M331" s="269">
        <v>0</v>
      </c>
      <c r="N331" s="269">
        <v>1107112.08</v>
      </c>
      <c r="O331" s="269">
        <v>221469.5</v>
      </c>
      <c r="P331" s="269">
        <v>5664.57</v>
      </c>
      <c r="Q331" s="269">
        <v>440952.95</v>
      </c>
      <c r="R331" s="269">
        <v>118690.72</v>
      </c>
      <c r="S331" s="269">
        <v>6300</v>
      </c>
      <c r="T331" s="269">
        <v>365674.98</v>
      </c>
      <c r="U331" s="269">
        <v>272983.8</v>
      </c>
      <c r="V331" s="269">
        <v>137906.72</v>
      </c>
      <c r="W331" s="269">
        <v>147803.07</v>
      </c>
      <c r="X331" s="269">
        <v>67116.81</v>
      </c>
      <c r="Y331" s="269">
        <v>37822.36</v>
      </c>
      <c r="Z331" s="269">
        <v>1066568.8500000001</v>
      </c>
      <c r="AA331" s="269">
        <v>52983.360000000001</v>
      </c>
      <c r="AB331" s="269">
        <v>220660.32</v>
      </c>
      <c r="AC331" s="269">
        <v>374190.24</v>
      </c>
      <c r="AD331" s="269">
        <v>30703.7</v>
      </c>
      <c r="AE331" s="269">
        <v>348502.97</v>
      </c>
      <c r="AF331" s="269">
        <v>0</v>
      </c>
      <c r="AG331" s="269">
        <v>4280.3</v>
      </c>
      <c r="AH331" s="269">
        <v>0</v>
      </c>
      <c r="AI331" s="269">
        <v>1218926.8600000001</v>
      </c>
      <c r="AJ331" s="269">
        <v>17570</v>
      </c>
      <c r="AK331" s="269">
        <v>85056</v>
      </c>
      <c r="AL331" s="269">
        <v>29766.3</v>
      </c>
      <c r="AM331" s="269">
        <v>3560.7</v>
      </c>
      <c r="AN331" s="269">
        <v>101407</v>
      </c>
      <c r="AO331" s="269">
        <v>48002</v>
      </c>
      <c r="AP331" s="269">
        <v>34106.800000000003</v>
      </c>
      <c r="AQ331" s="269">
        <v>115356.63</v>
      </c>
      <c r="AR331" s="269">
        <v>30428.06</v>
      </c>
      <c r="AS331" s="269">
        <v>20611</v>
      </c>
      <c r="AT331" s="269">
        <v>11021.89</v>
      </c>
      <c r="AU331" s="269">
        <v>293273.55</v>
      </c>
      <c r="AV331" s="269">
        <v>180060.5</v>
      </c>
      <c r="AW331" s="269">
        <v>71946</v>
      </c>
      <c r="AX331" s="269">
        <v>11295</v>
      </c>
      <c r="AY331" s="269">
        <v>8168</v>
      </c>
      <c r="AZ331" s="269">
        <v>15165.6</v>
      </c>
      <c r="BA331" s="269">
        <v>69163.61</v>
      </c>
      <c r="BB331" s="269">
        <v>1768021.32</v>
      </c>
      <c r="BC331" s="269">
        <v>105036.23</v>
      </c>
      <c r="BD331" s="269">
        <v>351616.27</v>
      </c>
      <c r="BE331" s="269">
        <v>304246.27</v>
      </c>
      <c r="BF331" s="269">
        <v>88718.85</v>
      </c>
      <c r="BG331" s="269">
        <v>108423.33</v>
      </c>
      <c r="BH331" s="269">
        <v>198979.7599</v>
      </c>
      <c r="BI331" s="269">
        <v>155056.06</v>
      </c>
      <c r="BJ331" s="269">
        <v>48760.11</v>
      </c>
      <c r="BK331" s="269">
        <v>71072.399999999994</v>
      </c>
      <c r="BL331" s="269">
        <v>160008.75</v>
      </c>
      <c r="BM331" s="269">
        <v>1002419.38</v>
      </c>
      <c r="BN331" s="269">
        <v>203624.5</v>
      </c>
      <c r="BO331" s="269">
        <v>26657</v>
      </c>
      <c r="BP331" s="269">
        <v>40521</v>
      </c>
      <c r="BQ331" s="269">
        <v>74880.12</v>
      </c>
      <c r="BR331" s="269">
        <v>56967.1</v>
      </c>
      <c r="BS331" s="269">
        <v>33841</v>
      </c>
      <c r="BT331" s="269">
        <v>0</v>
      </c>
      <c r="BU331" s="269">
        <v>65197.75</v>
      </c>
      <c r="BV331" s="269">
        <v>147853</v>
      </c>
      <c r="BW331" s="269">
        <v>66930</v>
      </c>
      <c r="BX331" s="269">
        <v>61104.9</v>
      </c>
      <c r="BY331" s="269">
        <v>393295.5</v>
      </c>
      <c r="BZ331" s="269">
        <v>56002</v>
      </c>
      <c r="CA331" s="269">
        <v>59055</v>
      </c>
      <c r="CB331" s="269">
        <v>28702.5</v>
      </c>
      <c r="CC331" s="270">
        <f t="shared" si="52"/>
        <v>16495769.779900005</v>
      </c>
      <c r="CD331" s="148"/>
      <c r="CE331" s="148"/>
      <c r="CF331" s="148"/>
      <c r="CG331" s="148"/>
      <c r="CH331" s="148"/>
      <c r="CI331" s="148"/>
    </row>
    <row r="332" spans="1:87" s="149" customFormat="1">
      <c r="A332" s="201" t="s">
        <v>1805</v>
      </c>
      <c r="B332" s="264" t="s">
        <v>51</v>
      </c>
      <c r="C332" s="265" t="s">
        <v>747</v>
      </c>
      <c r="D332" s="266"/>
      <c r="E332" s="150"/>
      <c r="F332" s="267" t="s">
        <v>1016</v>
      </c>
      <c r="G332" s="268" t="s">
        <v>1017</v>
      </c>
      <c r="H332" s="269">
        <v>450000</v>
      </c>
      <c r="I332" s="269">
        <v>3989</v>
      </c>
      <c r="J332" s="269">
        <v>53007.6</v>
      </c>
      <c r="K332" s="269">
        <v>0</v>
      </c>
      <c r="L332" s="269">
        <v>76591</v>
      </c>
      <c r="M332" s="269">
        <v>670</v>
      </c>
      <c r="N332" s="269">
        <v>8836123.2799999993</v>
      </c>
      <c r="O332" s="269">
        <v>187683.5</v>
      </c>
      <c r="P332" s="269">
        <v>104396.34</v>
      </c>
      <c r="Q332" s="269">
        <v>32923</v>
      </c>
      <c r="R332" s="269">
        <v>69908.58</v>
      </c>
      <c r="S332" s="269">
        <v>34003.599999999999</v>
      </c>
      <c r="T332" s="269">
        <v>800</v>
      </c>
      <c r="U332" s="269">
        <v>409552.5</v>
      </c>
      <c r="V332" s="269">
        <v>37470.83</v>
      </c>
      <c r="W332" s="269">
        <v>31318.66</v>
      </c>
      <c r="X332" s="269">
        <v>7740</v>
      </c>
      <c r="Y332" s="269">
        <v>100</v>
      </c>
      <c r="Z332" s="269">
        <v>498258.51</v>
      </c>
      <c r="AA332" s="269">
        <v>143898.98000000001</v>
      </c>
      <c r="AB332" s="269">
        <v>1903</v>
      </c>
      <c r="AC332" s="269">
        <v>672647.96</v>
      </c>
      <c r="AD332" s="269">
        <v>20835.599999999999</v>
      </c>
      <c r="AE332" s="269">
        <v>90224.82</v>
      </c>
      <c r="AF332" s="269">
        <v>1262.5999999999999</v>
      </c>
      <c r="AG332" s="269">
        <v>300</v>
      </c>
      <c r="AH332" s="269">
        <v>376416.4</v>
      </c>
      <c r="AI332" s="269">
        <v>42743</v>
      </c>
      <c r="AJ332" s="269">
        <v>3852</v>
      </c>
      <c r="AK332" s="269">
        <v>75619.100000000006</v>
      </c>
      <c r="AL332" s="269">
        <v>25126</v>
      </c>
      <c r="AM332" s="269">
        <v>160</v>
      </c>
      <c r="AN332" s="269">
        <v>44709</v>
      </c>
      <c r="AO332" s="269">
        <v>258576.6</v>
      </c>
      <c r="AP332" s="269">
        <v>4100</v>
      </c>
      <c r="AQ332" s="269">
        <v>17272.599999999999</v>
      </c>
      <c r="AR332" s="269">
        <v>18165</v>
      </c>
      <c r="AS332" s="269">
        <v>1600</v>
      </c>
      <c r="AT332" s="269">
        <v>50477</v>
      </c>
      <c r="AU332" s="269">
        <v>65796.3</v>
      </c>
      <c r="AV332" s="269">
        <v>113059</v>
      </c>
      <c r="AW332" s="269">
        <v>29067</v>
      </c>
      <c r="AX332" s="269">
        <v>115841.3</v>
      </c>
      <c r="AY332" s="269">
        <v>342083</v>
      </c>
      <c r="AZ332" s="269">
        <v>1990</v>
      </c>
      <c r="BA332" s="269">
        <v>5271.35</v>
      </c>
      <c r="BB332" s="269">
        <v>11192873.810000001</v>
      </c>
      <c r="BC332" s="269">
        <v>374676.4</v>
      </c>
      <c r="BD332" s="269">
        <v>622657.52</v>
      </c>
      <c r="BE332" s="269">
        <v>38568.54</v>
      </c>
      <c r="BF332" s="269">
        <v>375583.08</v>
      </c>
      <c r="BG332" s="269">
        <v>1020</v>
      </c>
      <c r="BH332" s="269">
        <v>1736478.57</v>
      </c>
      <c r="BI332" s="269">
        <v>506987.5</v>
      </c>
      <c r="BJ332" s="269">
        <v>0</v>
      </c>
      <c r="BK332" s="269">
        <v>10195.040000000001</v>
      </c>
      <c r="BL332" s="269">
        <v>18678.919999999998</v>
      </c>
      <c r="BM332" s="269">
        <v>1549193.21</v>
      </c>
      <c r="BN332" s="269">
        <v>4856265.42</v>
      </c>
      <c r="BO332" s="269">
        <v>2100</v>
      </c>
      <c r="BP332" s="269">
        <v>19380</v>
      </c>
      <c r="BQ332" s="269">
        <v>17710</v>
      </c>
      <c r="BR332" s="269">
        <v>10660</v>
      </c>
      <c r="BS332" s="269">
        <v>13786.8</v>
      </c>
      <c r="BT332" s="269">
        <v>624857.59999999998</v>
      </c>
      <c r="BU332" s="269">
        <v>0</v>
      </c>
      <c r="BV332" s="269">
        <v>51810</v>
      </c>
      <c r="BW332" s="269">
        <v>245341.89</v>
      </c>
      <c r="BX332" s="269">
        <v>9432.0499999999993</v>
      </c>
      <c r="BY332" s="269">
        <v>3500</v>
      </c>
      <c r="BZ332" s="269">
        <v>3163.5</v>
      </c>
      <c r="CA332" s="269">
        <v>58566</v>
      </c>
      <c r="CB332" s="269">
        <v>6775</v>
      </c>
      <c r="CC332" s="270">
        <f t="shared" si="52"/>
        <v>35707794.859999992</v>
      </c>
      <c r="CD332" s="148"/>
      <c r="CE332" s="148"/>
      <c r="CF332" s="148"/>
      <c r="CG332" s="148"/>
      <c r="CH332" s="148"/>
      <c r="CI332" s="148"/>
    </row>
    <row r="333" spans="1:87" s="149" customFormat="1">
      <c r="A333" s="201" t="s">
        <v>1805</v>
      </c>
      <c r="B333" s="264" t="s">
        <v>51</v>
      </c>
      <c r="C333" s="265" t="s">
        <v>747</v>
      </c>
      <c r="D333" s="266"/>
      <c r="E333" s="150"/>
      <c r="F333" s="267" t="s">
        <v>1018</v>
      </c>
      <c r="G333" s="268" t="s">
        <v>1019</v>
      </c>
      <c r="H333" s="269">
        <v>0</v>
      </c>
      <c r="I333" s="269">
        <v>0</v>
      </c>
      <c r="J333" s="269">
        <v>0</v>
      </c>
      <c r="K333" s="269">
        <v>0</v>
      </c>
      <c r="L333" s="269">
        <v>0</v>
      </c>
      <c r="M333" s="269">
        <v>0</v>
      </c>
      <c r="N333" s="269">
        <v>0</v>
      </c>
      <c r="O333" s="269">
        <v>0</v>
      </c>
      <c r="P333" s="269">
        <v>0</v>
      </c>
      <c r="Q333" s="269">
        <v>0</v>
      </c>
      <c r="R333" s="269">
        <v>0</v>
      </c>
      <c r="S333" s="269">
        <v>0</v>
      </c>
      <c r="T333" s="269">
        <v>78807.92</v>
      </c>
      <c r="U333" s="269">
        <v>0</v>
      </c>
      <c r="V333" s="269">
        <v>0</v>
      </c>
      <c r="W333" s="269">
        <v>0</v>
      </c>
      <c r="X333" s="269">
        <v>0</v>
      </c>
      <c r="Y333" s="269">
        <v>0</v>
      </c>
      <c r="Z333" s="269">
        <v>0</v>
      </c>
      <c r="AA333" s="269">
        <v>0</v>
      </c>
      <c r="AB333" s="269">
        <v>0</v>
      </c>
      <c r="AC333" s="269">
        <v>0</v>
      </c>
      <c r="AD333" s="269">
        <v>0</v>
      </c>
      <c r="AE333" s="269">
        <v>0</v>
      </c>
      <c r="AF333" s="269">
        <v>0</v>
      </c>
      <c r="AG333" s="269">
        <v>0</v>
      </c>
      <c r="AH333" s="269">
        <v>0</v>
      </c>
      <c r="AI333" s="269">
        <v>0</v>
      </c>
      <c r="AJ333" s="269">
        <v>0</v>
      </c>
      <c r="AK333" s="269">
        <v>0</v>
      </c>
      <c r="AL333" s="269">
        <v>0</v>
      </c>
      <c r="AM333" s="269">
        <v>0</v>
      </c>
      <c r="AN333" s="269">
        <v>0</v>
      </c>
      <c r="AO333" s="269">
        <v>0</v>
      </c>
      <c r="AP333" s="269">
        <v>0</v>
      </c>
      <c r="AQ333" s="269">
        <v>0</v>
      </c>
      <c r="AR333" s="269">
        <v>0</v>
      </c>
      <c r="AS333" s="269">
        <v>0</v>
      </c>
      <c r="AT333" s="269">
        <v>0</v>
      </c>
      <c r="AU333" s="269">
        <v>0</v>
      </c>
      <c r="AV333" s="269">
        <v>0</v>
      </c>
      <c r="AW333" s="269">
        <v>0</v>
      </c>
      <c r="AX333" s="269">
        <v>0</v>
      </c>
      <c r="AY333" s="269">
        <v>0</v>
      </c>
      <c r="AZ333" s="269">
        <v>0</v>
      </c>
      <c r="BA333" s="269">
        <v>0</v>
      </c>
      <c r="BB333" s="269">
        <v>0</v>
      </c>
      <c r="BC333" s="269">
        <v>0</v>
      </c>
      <c r="BD333" s="269">
        <v>0</v>
      </c>
      <c r="BE333" s="269">
        <v>0</v>
      </c>
      <c r="BF333" s="269">
        <v>0</v>
      </c>
      <c r="BG333" s="269">
        <v>0</v>
      </c>
      <c r="BH333" s="269">
        <v>0</v>
      </c>
      <c r="BI333" s="269">
        <v>0</v>
      </c>
      <c r="BJ333" s="269">
        <v>0</v>
      </c>
      <c r="BK333" s="269">
        <v>0</v>
      </c>
      <c r="BL333" s="269">
        <v>0</v>
      </c>
      <c r="BM333" s="269">
        <v>0</v>
      </c>
      <c r="BN333" s="269">
        <v>0</v>
      </c>
      <c r="BO333" s="269">
        <v>0</v>
      </c>
      <c r="BP333" s="269">
        <v>0</v>
      </c>
      <c r="BQ333" s="269">
        <v>0</v>
      </c>
      <c r="BR333" s="269">
        <v>0</v>
      </c>
      <c r="BS333" s="269">
        <v>0</v>
      </c>
      <c r="BT333" s="269">
        <v>0</v>
      </c>
      <c r="BU333" s="269">
        <v>0</v>
      </c>
      <c r="BV333" s="269">
        <v>0</v>
      </c>
      <c r="BW333" s="269">
        <v>0</v>
      </c>
      <c r="BX333" s="269">
        <v>0</v>
      </c>
      <c r="BY333" s="269">
        <v>0</v>
      </c>
      <c r="BZ333" s="269">
        <v>0</v>
      </c>
      <c r="CA333" s="269">
        <v>0</v>
      </c>
      <c r="CB333" s="269">
        <v>555</v>
      </c>
      <c r="CC333" s="270">
        <f t="shared" si="52"/>
        <v>79362.92</v>
      </c>
      <c r="CD333" s="148"/>
      <c r="CE333" s="148"/>
      <c r="CF333" s="148"/>
      <c r="CG333" s="148"/>
      <c r="CH333" s="148"/>
      <c r="CI333" s="148"/>
    </row>
    <row r="334" spans="1:87" s="149" customFormat="1">
      <c r="A334" s="201" t="s">
        <v>1805</v>
      </c>
      <c r="B334" s="264" t="s">
        <v>51</v>
      </c>
      <c r="C334" s="265" t="s">
        <v>48</v>
      </c>
      <c r="D334" s="266"/>
      <c r="E334" s="150"/>
      <c r="F334" s="267" t="s">
        <v>1020</v>
      </c>
      <c r="G334" s="268" t="s">
        <v>1021</v>
      </c>
      <c r="H334" s="269">
        <v>1669036.38</v>
      </c>
      <c r="I334" s="269">
        <v>646706.96</v>
      </c>
      <c r="J334" s="269">
        <v>596583.5</v>
      </c>
      <c r="K334" s="269">
        <v>514909</v>
      </c>
      <c r="L334" s="269">
        <v>400765.6</v>
      </c>
      <c r="M334" s="269">
        <v>167481.1</v>
      </c>
      <c r="N334" s="269">
        <v>10126997.199999999</v>
      </c>
      <c r="O334" s="269">
        <v>574034.6</v>
      </c>
      <c r="P334" s="269">
        <v>462836.5</v>
      </c>
      <c r="Q334" s="269">
        <v>1576045.79</v>
      </c>
      <c r="R334" s="269">
        <v>398489.3</v>
      </c>
      <c r="S334" s="269">
        <v>607086</v>
      </c>
      <c r="T334" s="269">
        <v>702790.5</v>
      </c>
      <c r="U334" s="269">
        <v>731802</v>
      </c>
      <c r="V334" s="269">
        <v>58117.3</v>
      </c>
      <c r="W334" s="269">
        <v>465852</v>
      </c>
      <c r="X334" s="269">
        <v>674255.8</v>
      </c>
      <c r="Y334" s="269">
        <v>324812</v>
      </c>
      <c r="Z334" s="269">
        <v>1678074</v>
      </c>
      <c r="AA334" s="269">
        <v>751722.43</v>
      </c>
      <c r="AB334" s="269">
        <v>630602.1</v>
      </c>
      <c r="AC334" s="269">
        <v>917889.8</v>
      </c>
      <c r="AD334" s="269">
        <v>446394.5</v>
      </c>
      <c r="AE334" s="269">
        <v>364501.1</v>
      </c>
      <c r="AF334" s="269">
        <v>55460</v>
      </c>
      <c r="AG334" s="269">
        <v>306573.36</v>
      </c>
      <c r="AH334" s="269">
        <v>0</v>
      </c>
      <c r="AI334" s="269">
        <v>2511825.65</v>
      </c>
      <c r="AJ334" s="269">
        <v>309807.90000000002</v>
      </c>
      <c r="AK334" s="269">
        <v>121745</v>
      </c>
      <c r="AL334" s="269">
        <v>303784</v>
      </c>
      <c r="AM334" s="269">
        <v>199985</v>
      </c>
      <c r="AN334" s="269">
        <v>707293.26</v>
      </c>
      <c r="AO334" s="269">
        <v>0</v>
      </c>
      <c r="AP334" s="269">
        <v>272459</v>
      </c>
      <c r="AQ334" s="269">
        <v>777391.5</v>
      </c>
      <c r="AR334" s="269">
        <v>668000</v>
      </c>
      <c r="AS334" s="269">
        <v>417990</v>
      </c>
      <c r="AT334" s="269">
        <v>320184.75</v>
      </c>
      <c r="AU334" s="269">
        <v>2841897.4</v>
      </c>
      <c r="AV334" s="269">
        <v>542935.9</v>
      </c>
      <c r="AW334" s="269">
        <v>287499.7</v>
      </c>
      <c r="AX334" s="269">
        <v>365035.22</v>
      </c>
      <c r="AY334" s="269">
        <v>229863.1</v>
      </c>
      <c r="AZ334" s="269">
        <v>188952.5</v>
      </c>
      <c r="BA334" s="269">
        <v>219193.85</v>
      </c>
      <c r="BB334" s="269">
        <v>1397305.81</v>
      </c>
      <c r="BC334" s="269">
        <v>870242</v>
      </c>
      <c r="BD334" s="269">
        <v>10320</v>
      </c>
      <c r="BE334" s="269">
        <v>695710.34</v>
      </c>
      <c r="BF334" s="269">
        <v>447233</v>
      </c>
      <c r="BG334" s="269">
        <v>282961</v>
      </c>
      <c r="BH334" s="269">
        <v>516047.4</v>
      </c>
      <c r="BI334" s="269">
        <v>514666</v>
      </c>
      <c r="BJ334" s="269">
        <v>336730</v>
      </c>
      <c r="BK334" s="269">
        <v>235873.75</v>
      </c>
      <c r="BL334" s="269">
        <v>75710</v>
      </c>
      <c r="BM334" s="269">
        <v>3081738.28</v>
      </c>
      <c r="BN334" s="269">
        <v>0</v>
      </c>
      <c r="BO334" s="269">
        <v>502327.59</v>
      </c>
      <c r="BP334" s="269">
        <v>229335.1</v>
      </c>
      <c r="BQ334" s="269">
        <v>364203</v>
      </c>
      <c r="BR334" s="269">
        <v>651954</v>
      </c>
      <c r="BS334" s="269">
        <v>162719.76</v>
      </c>
      <c r="BT334" s="269">
        <v>1940355.68</v>
      </c>
      <c r="BU334" s="269">
        <v>431479.2</v>
      </c>
      <c r="BV334" s="269">
        <v>505285.88</v>
      </c>
      <c r="BW334" s="269">
        <v>733551</v>
      </c>
      <c r="BX334" s="269">
        <v>554162</v>
      </c>
      <c r="BY334" s="269">
        <v>860776</v>
      </c>
      <c r="BZ334" s="269">
        <v>317493.40000000002</v>
      </c>
      <c r="CA334" s="269">
        <v>423946</v>
      </c>
      <c r="CB334" s="269">
        <v>257622.63</v>
      </c>
      <c r="CC334" s="270">
        <f t="shared" si="52"/>
        <v>53535411.37000002</v>
      </c>
      <c r="CD334" s="148"/>
      <c r="CE334" s="148"/>
      <c r="CF334" s="148"/>
      <c r="CG334" s="148"/>
      <c r="CH334" s="148"/>
      <c r="CI334" s="148"/>
    </row>
    <row r="335" spans="1:87" s="149" customFormat="1">
      <c r="A335" s="201" t="s">
        <v>1805</v>
      </c>
      <c r="B335" s="264" t="s">
        <v>51</v>
      </c>
      <c r="C335" s="265" t="s">
        <v>747</v>
      </c>
      <c r="D335" s="266">
        <v>51060</v>
      </c>
      <c r="E335" s="150" t="s">
        <v>1022</v>
      </c>
      <c r="F335" s="267" t="s">
        <v>1023</v>
      </c>
      <c r="G335" s="268" t="s">
        <v>1024</v>
      </c>
      <c r="H335" s="269">
        <v>13187326.640000001</v>
      </c>
      <c r="I335" s="269">
        <v>2786308.64</v>
      </c>
      <c r="J335" s="269">
        <v>2268962.6800000002</v>
      </c>
      <c r="K335" s="269">
        <v>1041130</v>
      </c>
      <c r="L335" s="269">
        <v>907220</v>
      </c>
      <c r="M335" s="269">
        <v>5750</v>
      </c>
      <c r="N335" s="269">
        <v>18779868</v>
      </c>
      <c r="O335" s="269">
        <v>2285048.5</v>
      </c>
      <c r="P335" s="269">
        <v>0</v>
      </c>
      <c r="Q335" s="269">
        <v>4953052.3600000003</v>
      </c>
      <c r="R335" s="269">
        <v>574469</v>
      </c>
      <c r="S335" s="269">
        <v>1325442.95</v>
      </c>
      <c r="T335" s="269">
        <v>3373162.87</v>
      </c>
      <c r="U335" s="269">
        <v>0</v>
      </c>
      <c r="V335" s="269">
        <v>0</v>
      </c>
      <c r="W335" s="269">
        <v>1063</v>
      </c>
      <c r="X335" s="269">
        <v>367961</v>
      </c>
      <c r="Y335" s="269">
        <v>149485.68</v>
      </c>
      <c r="Z335" s="269">
        <v>7665391.1699999999</v>
      </c>
      <c r="AA335" s="269">
        <v>2115551.4</v>
      </c>
      <c r="AB335" s="269">
        <v>1128069</v>
      </c>
      <c r="AC335" s="269">
        <v>3369101.32</v>
      </c>
      <c r="AD335" s="269">
        <v>319479.59999999998</v>
      </c>
      <c r="AE335" s="269">
        <v>445844.75</v>
      </c>
      <c r="AF335" s="269">
        <v>32614</v>
      </c>
      <c r="AG335" s="269">
        <v>0</v>
      </c>
      <c r="AH335" s="269">
        <v>10440</v>
      </c>
      <c r="AI335" s="269">
        <v>19663924.460000001</v>
      </c>
      <c r="AJ335" s="269">
        <v>404524.2</v>
      </c>
      <c r="AK335" s="269">
        <v>0</v>
      </c>
      <c r="AL335" s="269">
        <v>0</v>
      </c>
      <c r="AM335" s="269">
        <v>0</v>
      </c>
      <c r="AN335" s="269">
        <v>927655.4</v>
      </c>
      <c r="AO335" s="269">
        <v>463440.85</v>
      </c>
      <c r="AP335" s="269">
        <v>507860.78</v>
      </c>
      <c r="AQ335" s="269">
        <v>945813.27</v>
      </c>
      <c r="AR335" s="269">
        <v>0</v>
      </c>
      <c r="AS335" s="269">
        <v>351406.5</v>
      </c>
      <c r="AT335" s="269">
        <v>5638</v>
      </c>
      <c r="AU335" s="269">
        <v>4395765.74</v>
      </c>
      <c r="AV335" s="269">
        <v>298110</v>
      </c>
      <c r="AW335" s="269">
        <v>201466.7</v>
      </c>
      <c r="AX335" s="269">
        <v>605996</v>
      </c>
      <c r="AY335" s="269">
        <v>211461</v>
      </c>
      <c r="AZ335" s="269">
        <v>0</v>
      </c>
      <c r="BA335" s="269">
        <v>123699.75</v>
      </c>
      <c r="BB335" s="269">
        <v>10151072.68</v>
      </c>
      <c r="BC335" s="269">
        <v>0</v>
      </c>
      <c r="BD335" s="269">
        <v>0</v>
      </c>
      <c r="BE335" s="269">
        <v>1010612.31</v>
      </c>
      <c r="BF335" s="269">
        <v>1049747.97</v>
      </c>
      <c r="BG335" s="269">
        <v>488360</v>
      </c>
      <c r="BH335" s="269">
        <v>1444023.4299000001</v>
      </c>
      <c r="BI335" s="269">
        <v>1668020</v>
      </c>
      <c r="BJ335" s="269">
        <v>690467</v>
      </c>
      <c r="BK335" s="269">
        <v>0</v>
      </c>
      <c r="BL335" s="269">
        <v>0</v>
      </c>
      <c r="BM335" s="269">
        <v>12119558.119999999</v>
      </c>
      <c r="BN335" s="269">
        <v>2542256.5</v>
      </c>
      <c r="BO335" s="269">
        <v>820098.8</v>
      </c>
      <c r="BP335" s="269">
        <v>260739</v>
      </c>
      <c r="BQ335" s="269">
        <v>359486.16</v>
      </c>
      <c r="BR335" s="269">
        <v>449366</v>
      </c>
      <c r="BS335" s="269">
        <v>151000</v>
      </c>
      <c r="BT335" s="269">
        <v>5860415.7800000003</v>
      </c>
      <c r="BU335" s="269">
        <v>366613</v>
      </c>
      <c r="BV335" s="269">
        <v>340702</v>
      </c>
      <c r="BW335" s="269">
        <v>66732</v>
      </c>
      <c r="BX335" s="269">
        <v>778620</v>
      </c>
      <c r="BY335" s="269">
        <v>2776454</v>
      </c>
      <c r="BZ335" s="269">
        <v>0</v>
      </c>
      <c r="CA335" s="269">
        <v>25240</v>
      </c>
      <c r="CB335" s="269">
        <v>5100</v>
      </c>
      <c r="CC335" s="270">
        <f t="shared" si="52"/>
        <v>139624189.95990002</v>
      </c>
      <c r="CD335" s="148"/>
      <c r="CE335" s="148"/>
      <c r="CF335" s="148"/>
      <c r="CG335" s="148"/>
      <c r="CH335" s="148"/>
      <c r="CI335" s="148"/>
    </row>
    <row r="336" spans="1:87" s="149" customFormat="1">
      <c r="A336" s="201" t="s">
        <v>1805</v>
      </c>
      <c r="B336" s="264" t="s">
        <v>51</v>
      </c>
      <c r="C336" s="265" t="s">
        <v>747</v>
      </c>
      <c r="D336" s="266">
        <v>51060</v>
      </c>
      <c r="E336" s="150" t="s">
        <v>1022</v>
      </c>
      <c r="F336" s="267" t="s">
        <v>1025</v>
      </c>
      <c r="G336" s="268" t="s">
        <v>1026</v>
      </c>
      <c r="H336" s="269">
        <v>464505</v>
      </c>
      <c r="I336" s="269">
        <v>126780</v>
      </c>
      <c r="J336" s="269">
        <v>127770.45</v>
      </c>
      <c r="K336" s="269">
        <v>188800</v>
      </c>
      <c r="L336" s="269">
        <v>58518.3</v>
      </c>
      <c r="M336" s="269">
        <v>0</v>
      </c>
      <c r="N336" s="269">
        <v>6086884.5</v>
      </c>
      <c r="O336" s="269">
        <v>852560.3</v>
      </c>
      <c r="P336" s="269">
        <v>0</v>
      </c>
      <c r="Q336" s="269">
        <v>39570</v>
      </c>
      <c r="R336" s="269">
        <v>0</v>
      </c>
      <c r="S336" s="269">
        <v>115168.6</v>
      </c>
      <c r="T336" s="269">
        <v>634707.19999999995</v>
      </c>
      <c r="U336" s="269">
        <v>244250</v>
      </c>
      <c r="V336" s="269">
        <v>875</v>
      </c>
      <c r="W336" s="269">
        <v>8700</v>
      </c>
      <c r="X336" s="269">
        <v>34700</v>
      </c>
      <c r="Y336" s="269">
        <v>236309.5</v>
      </c>
      <c r="Z336" s="269">
        <v>395477.5</v>
      </c>
      <c r="AA336" s="269">
        <v>395172.4</v>
      </c>
      <c r="AB336" s="269">
        <v>121942.55</v>
      </c>
      <c r="AC336" s="269">
        <v>489000.45</v>
      </c>
      <c r="AD336" s="269">
        <v>84500</v>
      </c>
      <c r="AE336" s="269">
        <v>161290</v>
      </c>
      <c r="AF336" s="269">
        <v>0</v>
      </c>
      <c r="AG336" s="269">
        <v>57306.34</v>
      </c>
      <c r="AH336" s="269">
        <v>97370</v>
      </c>
      <c r="AI336" s="269">
        <v>372051.76</v>
      </c>
      <c r="AJ336" s="269">
        <v>80810</v>
      </c>
      <c r="AK336" s="269">
        <v>59800</v>
      </c>
      <c r="AL336" s="269">
        <v>0</v>
      </c>
      <c r="AM336" s="269">
        <v>43455</v>
      </c>
      <c r="AN336" s="269">
        <v>224204.4</v>
      </c>
      <c r="AO336" s="269">
        <v>86820</v>
      </c>
      <c r="AP336" s="269">
        <v>26850</v>
      </c>
      <c r="AQ336" s="269">
        <v>166900</v>
      </c>
      <c r="AR336" s="269">
        <v>226635</v>
      </c>
      <c r="AS336" s="269">
        <v>97241.600000000006</v>
      </c>
      <c r="AT336" s="269">
        <v>0</v>
      </c>
      <c r="AU336" s="269">
        <v>282894.90000000002</v>
      </c>
      <c r="AV336" s="269">
        <v>0</v>
      </c>
      <c r="AW336" s="269">
        <v>105930</v>
      </c>
      <c r="AX336" s="269">
        <v>30250</v>
      </c>
      <c r="AY336" s="269">
        <v>6072.2</v>
      </c>
      <c r="AZ336" s="269">
        <v>0</v>
      </c>
      <c r="BA336" s="269">
        <v>2800</v>
      </c>
      <c r="BB336" s="269">
        <v>1311810</v>
      </c>
      <c r="BC336" s="269">
        <v>0</v>
      </c>
      <c r="BD336" s="269">
        <v>0</v>
      </c>
      <c r="BE336" s="269">
        <v>5850</v>
      </c>
      <c r="BF336" s="269">
        <v>619645.5</v>
      </c>
      <c r="BG336" s="269">
        <v>0</v>
      </c>
      <c r="BH336" s="269">
        <v>507830</v>
      </c>
      <c r="BI336" s="269">
        <v>272430</v>
      </c>
      <c r="BJ336" s="269">
        <v>88200</v>
      </c>
      <c r="BK336" s="269">
        <v>0</v>
      </c>
      <c r="BL336" s="269">
        <v>0</v>
      </c>
      <c r="BM336" s="269">
        <v>763098</v>
      </c>
      <c r="BN336" s="269">
        <v>1819160</v>
      </c>
      <c r="BO336" s="269">
        <v>58200</v>
      </c>
      <c r="BP336" s="269">
        <v>24000</v>
      </c>
      <c r="BQ336" s="269">
        <v>6390</v>
      </c>
      <c r="BR336" s="269">
        <v>102000</v>
      </c>
      <c r="BS336" s="269">
        <v>140550</v>
      </c>
      <c r="BT336" s="269">
        <v>2038605</v>
      </c>
      <c r="BU336" s="269">
        <v>26630</v>
      </c>
      <c r="BV336" s="269">
        <v>55300</v>
      </c>
      <c r="BW336" s="269">
        <v>21800</v>
      </c>
      <c r="BX336" s="269">
        <v>52000</v>
      </c>
      <c r="BY336" s="269">
        <v>117945</v>
      </c>
      <c r="BZ336" s="269">
        <v>0</v>
      </c>
      <c r="CA336" s="269">
        <v>60350</v>
      </c>
      <c r="CB336" s="269">
        <v>139200</v>
      </c>
      <c r="CC336" s="270">
        <f t="shared" si="52"/>
        <v>21065866.449999999</v>
      </c>
      <c r="CD336" s="148"/>
      <c r="CE336" s="148"/>
      <c r="CF336" s="148"/>
      <c r="CG336" s="148"/>
      <c r="CH336" s="148"/>
      <c r="CI336" s="148"/>
    </row>
    <row r="337" spans="1:87" s="149" customFormat="1">
      <c r="A337" s="201" t="s">
        <v>1805</v>
      </c>
      <c r="B337" s="264" t="s">
        <v>51</v>
      </c>
      <c r="C337" s="265" t="s">
        <v>747</v>
      </c>
      <c r="D337" s="266">
        <v>51060</v>
      </c>
      <c r="E337" s="150" t="s">
        <v>1022</v>
      </c>
      <c r="F337" s="267" t="s">
        <v>1027</v>
      </c>
      <c r="G337" s="268" t="s">
        <v>1028</v>
      </c>
      <c r="H337" s="269">
        <v>0</v>
      </c>
      <c r="I337" s="269">
        <v>0</v>
      </c>
      <c r="J337" s="269">
        <v>0</v>
      </c>
      <c r="K337" s="269">
        <v>0</v>
      </c>
      <c r="L337" s="269">
        <v>0</v>
      </c>
      <c r="M337" s="269">
        <v>0</v>
      </c>
      <c r="N337" s="269">
        <v>351712.6</v>
      </c>
      <c r="O337" s="269">
        <v>0</v>
      </c>
      <c r="P337" s="269">
        <v>0</v>
      </c>
      <c r="Q337" s="269">
        <v>0</v>
      </c>
      <c r="R337" s="269">
        <v>0</v>
      </c>
      <c r="S337" s="269">
        <v>0</v>
      </c>
      <c r="T337" s="269">
        <v>454054.3</v>
      </c>
      <c r="U337" s="269">
        <v>532221.04</v>
      </c>
      <c r="V337" s="269">
        <v>0</v>
      </c>
      <c r="W337" s="269">
        <v>0</v>
      </c>
      <c r="X337" s="269">
        <v>84090</v>
      </c>
      <c r="Y337" s="269">
        <v>0</v>
      </c>
      <c r="Z337" s="269">
        <v>0</v>
      </c>
      <c r="AA337" s="269">
        <v>260494</v>
      </c>
      <c r="AB337" s="269">
        <v>144624.1</v>
      </c>
      <c r="AC337" s="269">
        <v>0</v>
      </c>
      <c r="AD337" s="269">
        <v>129652.6</v>
      </c>
      <c r="AE337" s="269">
        <v>25350</v>
      </c>
      <c r="AF337" s="269">
        <v>0</v>
      </c>
      <c r="AG337" s="269">
        <v>0</v>
      </c>
      <c r="AH337" s="269">
        <v>157130</v>
      </c>
      <c r="AI337" s="269">
        <v>1809740</v>
      </c>
      <c r="AJ337" s="269">
        <v>0</v>
      </c>
      <c r="AK337" s="269">
        <v>26940</v>
      </c>
      <c r="AL337" s="269">
        <v>0</v>
      </c>
      <c r="AM337" s="269">
        <v>0</v>
      </c>
      <c r="AN337" s="269">
        <v>155652.4</v>
      </c>
      <c r="AO337" s="269">
        <v>0</v>
      </c>
      <c r="AP337" s="269">
        <v>0</v>
      </c>
      <c r="AQ337" s="269">
        <v>0</v>
      </c>
      <c r="AR337" s="269">
        <v>0</v>
      </c>
      <c r="AS337" s="269">
        <v>0</v>
      </c>
      <c r="AT337" s="269">
        <v>0</v>
      </c>
      <c r="AU337" s="269">
        <v>0</v>
      </c>
      <c r="AV337" s="269">
        <v>173460</v>
      </c>
      <c r="AW337" s="269">
        <v>114480</v>
      </c>
      <c r="AX337" s="269">
        <v>0</v>
      </c>
      <c r="AY337" s="269">
        <v>179900</v>
      </c>
      <c r="AZ337" s="269">
        <v>52860</v>
      </c>
      <c r="BA337" s="269">
        <v>243475</v>
      </c>
      <c r="BB337" s="269">
        <v>988339.92</v>
      </c>
      <c r="BC337" s="269">
        <v>0</v>
      </c>
      <c r="BD337" s="269">
        <v>24250</v>
      </c>
      <c r="BE337" s="269">
        <v>204861.6</v>
      </c>
      <c r="BF337" s="269">
        <v>0</v>
      </c>
      <c r="BG337" s="269">
        <v>0</v>
      </c>
      <c r="BH337" s="269">
        <v>141183</v>
      </c>
      <c r="BI337" s="269">
        <v>342960.3</v>
      </c>
      <c r="BJ337" s="269">
        <v>0</v>
      </c>
      <c r="BK337" s="269">
        <v>16400</v>
      </c>
      <c r="BL337" s="269">
        <v>22386.6</v>
      </c>
      <c r="BM337" s="269">
        <v>142891</v>
      </c>
      <c r="BN337" s="269">
        <v>0</v>
      </c>
      <c r="BO337" s="269">
        <v>0</v>
      </c>
      <c r="BP337" s="269">
        <v>154810</v>
      </c>
      <c r="BQ337" s="269">
        <v>99719</v>
      </c>
      <c r="BR337" s="269">
        <v>357574.1</v>
      </c>
      <c r="BS337" s="269">
        <v>40226.5</v>
      </c>
      <c r="BT337" s="269">
        <v>0</v>
      </c>
      <c r="BU337" s="269">
        <v>0</v>
      </c>
      <c r="BV337" s="269">
        <v>22990</v>
      </c>
      <c r="BW337" s="269">
        <v>0</v>
      </c>
      <c r="BX337" s="269">
        <v>0</v>
      </c>
      <c r="BY337" s="269">
        <v>79180</v>
      </c>
      <c r="BZ337" s="269">
        <v>0</v>
      </c>
      <c r="CA337" s="269">
        <v>0</v>
      </c>
      <c r="CB337" s="269">
        <v>0</v>
      </c>
      <c r="CC337" s="270">
        <f t="shared" si="52"/>
        <v>7533608.0599999987</v>
      </c>
      <c r="CD337" s="148"/>
      <c r="CE337" s="148"/>
      <c r="CF337" s="148"/>
      <c r="CG337" s="148"/>
      <c r="CH337" s="148"/>
      <c r="CI337" s="148"/>
    </row>
    <row r="338" spans="1:87" s="282" customFormat="1">
      <c r="A338" s="280"/>
      <c r="B338" s="380" t="s">
        <v>1029</v>
      </c>
      <c r="C338" s="381"/>
      <c r="D338" s="381"/>
      <c r="E338" s="381"/>
      <c r="F338" s="381"/>
      <c r="G338" s="382"/>
      <c r="H338" s="281">
        <f>SUM(H325:H337)</f>
        <v>34511405.620000005</v>
      </c>
      <c r="I338" s="281">
        <f t="shared" ref="I338:BT338" si="55">SUM(I325:I337)</f>
        <v>7045192.3900000006</v>
      </c>
      <c r="J338" s="281">
        <f t="shared" si="55"/>
        <v>8878072.0599999987</v>
      </c>
      <c r="K338" s="281">
        <f t="shared" si="55"/>
        <v>3802623.1500000004</v>
      </c>
      <c r="L338" s="281">
        <f t="shared" si="55"/>
        <v>3808707.1799999997</v>
      </c>
      <c r="M338" s="281">
        <f t="shared" si="55"/>
        <v>1230487.0100000002</v>
      </c>
      <c r="N338" s="281">
        <f t="shared" si="55"/>
        <v>70451506.559999987</v>
      </c>
      <c r="O338" s="281">
        <f t="shared" si="55"/>
        <v>7880503.6499999994</v>
      </c>
      <c r="P338" s="281">
        <f t="shared" si="55"/>
        <v>1926085.0900000003</v>
      </c>
      <c r="Q338" s="281">
        <f t="shared" si="55"/>
        <v>17710459.459999997</v>
      </c>
      <c r="R338" s="281">
        <f t="shared" si="55"/>
        <v>2526254.23</v>
      </c>
      <c r="S338" s="281">
        <f t="shared" si="55"/>
        <v>5180014.29</v>
      </c>
      <c r="T338" s="281">
        <f t="shared" si="55"/>
        <v>11149193.739999998</v>
      </c>
      <c r="U338" s="281">
        <f t="shared" si="55"/>
        <v>6873228.46</v>
      </c>
      <c r="V338" s="281">
        <f t="shared" si="55"/>
        <v>567752.16</v>
      </c>
      <c r="W338" s="281">
        <f t="shared" si="55"/>
        <v>2341753.0099999998</v>
      </c>
      <c r="X338" s="281">
        <f t="shared" si="55"/>
        <v>2954375.1</v>
      </c>
      <c r="Y338" s="281">
        <f t="shared" si="55"/>
        <v>1882188.72</v>
      </c>
      <c r="Z338" s="281">
        <f t="shared" si="55"/>
        <v>30872593.260000005</v>
      </c>
      <c r="AA338" s="281">
        <f t="shared" si="55"/>
        <v>11162083.760000002</v>
      </c>
      <c r="AB338" s="281">
        <f t="shared" si="55"/>
        <v>4383075.72</v>
      </c>
      <c r="AC338" s="281">
        <f t="shared" si="55"/>
        <v>10110423.629999999</v>
      </c>
      <c r="AD338" s="281">
        <f t="shared" si="55"/>
        <v>2311659.8400000003</v>
      </c>
      <c r="AE338" s="281">
        <f t="shared" si="55"/>
        <v>2965257.44</v>
      </c>
      <c r="AF338" s="281">
        <f t="shared" si="55"/>
        <v>2072547.58</v>
      </c>
      <c r="AG338" s="281">
        <f t="shared" si="55"/>
        <v>915577.77</v>
      </c>
      <c r="AH338" s="281">
        <f t="shared" si="55"/>
        <v>2277230.8199999998</v>
      </c>
      <c r="AI338" s="281">
        <f t="shared" si="55"/>
        <v>40341401.210000001</v>
      </c>
      <c r="AJ338" s="281">
        <f t="shared" si="55"/>
        <v>1605671.2899999998</v>
      </c>
      <c r="AK338" s="281">
        <f t="shared" si="55"/>
        <v>1089293.48</v>
      </c>
      <c r="AL338" s="281">
        <f t="shared" si="55"/>
        <v>1381723.03</v>
      </c>
      <c r="AM338" s="281">
        <f t="shared" si="55"/>
        <v>707746.97</v>
      </c>
      <c r="AN338" s="281">
        <f t="shared" si="55"/>
        <v>3366152.82</v>
      </c>
      <c r="AO338" s="281">
        <f t="shared" si="55"/>
        <v>2067942.02</v>
      </c>
      <c r="AP338" s="281">
        <f t="shared" si="55"/>
        <v>1858558.58</v>
      </c>
      <c r="AQ338" s="281">
        <f t="shared" si="55"/>
        <v>4285127.03</v>
      </c>
      <c r="AR338" s="281">
        <f t="shared" si="55"/>
        <v>2083368.1800000002</v>
      </c>
      <c r="AS338" s="281">
        <f t="shared" si="55"/>
        <v>1886641.23</v>
      </c>
      <c r="AT338" s="281">
        <f t="shared" si="55"/>
        <v>1500548.0099999998</v>
      </c>
      <c r="AU338" s="281">
        <f t="shared" si="55"/>
        <v>13405141.530000001</v>
      </c>
      <c r="AV338" s="281">
        <f t="shared" si="55"/>
        <v>2489728.1</v>
      </c>
      <c r="AW338" s="281">
        <f t="shared" si="55"/>
        <v>2153214.9</v>
      </c>
      <c r="AX338" s="281">
        <f t="shared" si="55"/>
        <v>2069700.81</v>
      </c>
      <c r="AY338" s="281">
        <f t="shared" si="55"/>
        <v>1516913.78</v>
      </c>
      <c r="AZ338" s="281">
        <f t="shared" si="55"/>
        <v>520410.85</v>
      </c>
      <c r="BA338" s="281">
        <f t="shared" si="55"/>
        <v>1039727.1</v>
      </c>
      <c r="BB338" s="281">
        <f t="shared" si="55"/>
        <v>38823074.75</v>
      </c>
      <c r="BC338" s="281">
        <f t="shared" si="55"/>
        <v>2513585.64</v>
      </c>
      <c r="BD338" s="281">
        <f t="shared" si="55"/>
        <v>2203421.3200000003</v>
      </c>
      <c r="BE338" s="281">
        <f t="shared" si="55"/>
        <v>3923219.48</v>
      </c>
      <c r="BF338" s="281">
        <f t="shared" si="55"/>
        <v>4643073.2</v>
      </c>
      <c r="BG338" s="281">
        <f t="shared" si="55"/>
        <v>2346732.3200000003</v>
      </c>
      <c r="BH338" s="281">
        <f t="shared" si="55"/>
        <v>7418069.5493999999</v>
      </c>
      <c r="BI338" s="281">
        <f t="shared" si="55"/>
        <v>5535362.8799999999</v>
      </c>
      <c r="BJ338" s="281">
        <f t="shared" si="55"/>
        <v>3053652.46</v>
      </c>
      <c r="BK338" s="281">
        <f t="shared" si="55"/>
        <v>1038122.9800000001</v>
      </c>
      <c r="BL338" s="281">
        <f t="shared" si="55"/>
        <v>621678.72</v>
      </c>
      <c r="BM338" s="281">
        <f t="shared" si="55"/>
        <v>28689840.309999999</v>
      </c>
      <c r="BN338" s="281">
        <f t="shared" si="55"/>
        <v>15256774.129999999</v>
      </c>
      <c r="BO338" s="281">
        <f t="shared" si="55"/>
        <v>2419755.42</v>
      </c>
      <c r="BP338" s="281">
        <f t="shared" si="55"/>
        <v>1049060.45</v>
      </c>
      <c r="BQ338" s="281">
        <f t="shared" si="55"/>
        <v>1760967.22</v>
      </c>
      <c r="BR338" s="281">
        <f t="shared" si="55"/>
        <v>3358972.3700000006</v>
      </c>
      <c r="BS338" s="281">
        <f t="shared" si="55"/>
        <v>1108804.3500000001</v>
      </c>
      <c r="BT338" s="281">
        <f t="shared" si="55"/>
        <v>16878587.099999998</v>
      </c>
      <c r="BU338" s="281">
        <f t="shared" ref="BU338:CB338" si="56">SUM(BU325:BU337)</f>
        <v>1532478.77</v>
      </c>
      <c r="BV338" s="281">
        <f t="shared" si="56"/>
        <v>1976453</v>
      </c>
      <c r="BW338" s="281">
        <f t="shared" si="56"/>
        <v>2241059.0100000002</v>
      </c>
      <c r="BX338" s="281">
        <f t="shared" si="56"/>
        <v>2505001.7599999998</v>
      </c>
      <c r="BY338" s="281">
        <f t="shared" si="56"/>
        <v>7835492.5099999998</v>
      </c>
      <c r="BZ338" s="281">
        <f t="shared" si="56"/>
        <v>1227229.8799999999</v>
      </c>
      <c r="CA338" s="281">
        <f t="shared" si="56"/>
        <v>1476314.83</v>
      </c>
      <c r="CB338" s="281">
        <f t="shared" si="56"/>
        <v>1691334.0100000002</v>
      </c>
      <c r="CC338" s="281">
        <f>SUM(CC325:CC337)</f>
        <v>506287381.0394001</v>
      </c>
      <c r="CD338" s="154"/>
      <c r="CE338" s="154"/>
      <c r="CF338" s="154"/>
      <c r="CG338" s="154"/>
      <c r="CH338" s="154"/>
      <c r="CI338" s="154"/>
    </row>
    <row r="339" spans="1:87" s="149" customFormat="1" ht="21.75" customHeight="1">
      <c r="A339" s="201" t="s">
        <v>1807</v>
      </c>
      <c r="B339" s="264" t="s">
        <v>53</v>
      </c>
      <c r="C339" s="265" t="s">
        <v>54</v>
      </c>
      <c r="D339" s="266">
        <v>53020</v>
      </c>
      <c r="E339" s="150" t="s">
        <v>1030</v>
      </c>
      <c r="F339" s="267" t="s">
        <v>1031</v>
      </c>
      <c r="G339" s="268" t="s">
        <v>1032</v>
      </c>
      <c r="H339" s="269">
        <v>1326207.17</v>
      </c>
      <c r="I339" s="269">
        <v>672211.45</v>
      </c>
      <c r="J339" s="269">
        <v>252837.97</v>
      </c>
      <c r="K339" s="269">
        <v>0</v>
      </c>
      <c r="L339" s="269">
        <v>114884.38</v>
      </c>
      <c r="M339" s="269">
        <v>179030.91</v>
      </c>
      <c r="N339" s="269">
        <v>0</v>
      </c>
      <c r="O339" s="269">
        <v>272700</v>
      </c>
      <c r="P339" s="269">
        <v>287642.96999999997</v>
      </c>
      <c r="Q339" s="269">
        <v>0</v>
      </c>
      <c r="R339" s="269">
        <v>208691</v>
      </c>
      <c r="S339" s="269">
        <v>0</v>
      </c>
      <c r="T339" s="269">
        <v>428000.04</v>
      </c>
      <c r="U339" s="269">
        <v>418206.06</v>
      </c>
      <c r="V339" s="269">
        <v>238391.56</v>
      </c>
      <c r="W339" s="269">
        <v>365628.15999999997</v>
      </c>
      <c r="X339" s="269">
        <v>1032582.78</v>
      </c>
      <c r="Y339" s="269">
        <v>514240.68</v>
      </c>
      <c r="Z339" s="269">
        <v>1416667.41</v>
      </c>
      <c r="AA339" s="269">
        <v>457160.68</v>
      </c>
      <c r="AB339" s="269">
        <v>361015.41</v>
      </c>
      <c r="AC339" s="269">
        <v>250614</v>
      </c>
      <c r="AD339" s="269">
        <v>0</v>
      </c>
      <c r="AE339" s="269">
        <v>0</v>
      </c>
      <c r="AF339" s="269">
        <v>0</v>
      </c>
      <c r="AG339" s="269">
        <v>0</v>
      </c>
      <c r="AH339" s="269">
        <v>235364.49</v>
      </c>
      <c r="AI339" s="269">
        <v>4950017.25</v>
      </c>
      <c r="AJ339" s="269">
        <v>212535.05</v>
      </c>
      <c r="AK339" s="269">
        <v>0</v>
      </c>
      <c r="AL339" s="269">
        <v>246591.89</v>
      </c>
      <c r="AM339" s="269">
        <v>168571.88</v>
      </c>
      <c r="AN339" s="269">
        <v>114603.4</v>
      </c>
      <c r="AO339" s="269">
        <v>112968.87</v>
      </c>
      <c r="AP339" s="269">
        <v>0</v>
      </c>
      <c r="AQ339" s="269">
        <v>250021.89</v>
      </c>
      <c r="AR339" s="269">
        <v>0</v>
      </c>
      <c r="AS339" s="269">
        <v>171137.14</v>
      </c>
      <c r="AT339" s="269">
        <v>0</v>
      </c>
      <c r="AU339" s="269">
        <v>1652407.88</v>
      </c>
      <c r="AV339" s="269">
        <v>170909.32</v>
      </c>
      <c r="AW339" s="269">
        <v>167161.5</v>
      </c>
      <c r="AX339" s="269">
        <v>21331.34</v>
      </c>
      <c r="AY339" s="269">
        <v>49065.15</v>
      </c>
      <c r="AZ339" s="269">
        <v>59072.6</v>
      </c>
      <c r="BA339" s="269">
        <v>295685.27</v>
      </c>
      <c r="BB339" s="269">
        <v>3535143.21</v>
      </c>
      <c r="BC339" s="269">
        <v>462219.97</v>
      </c>
      <c r="BD339" s="269">
        <v>51342.84</v>
      </c>
      <c r="BE339" s="269">
        <v>601821.65</v>
      </c>
      <c r="BF339" s="269">
        <v>0</v>
      </c>
      <c r="BG339" s="269">
        <v>0</v>
      </c>
      <c r="BH339" s="269">
        <v>226882.26920000001</v>
      </c>
      <c r="BI339" s="269">
        <v>465607.5</v>
      </c>
      <c r="BJ339" s="269">
        <v>638168.43999999994</v>
      </c>
      <c r="BK339" s="269">
        <v>35491.5</v>
      </c>
      <c r="BL339" s="269">
        <v>121473</v>
      </c>
      <c r="BM339" s="269">
        <v>1396254.62</v>
      </c>
      <c r="BN339" s="269">
        <v>206805.37</v>
      </c>
      <c r="BO339" s="269">
        <v>81546.39</v>
      </c>
      <c r="BP339" s="269">
        <v>192893.27</v>
      </c>
      <c r="BQ339" s="269">
        <v>191101.84</v>
      </c>
      <c r="BR339" s="269">
        <v>509120.6</v>
      </c>
      <c r="BS339" s="269">
        <v>179822.66</v>
      </c>
      <c r="BT339" s="269">
        <v>3408185.1</v>
      </c>
      <c r="BU339" s="269">
        <v>466799.93</v>
      </c>
      <c r="BV339" s="269">
        <v>342624.42</v>
      </c>
      <c r="BW339" s="269">
        <v>129244.78</v>
      </c>
      <c r="BX339" s="269">
        <v>376678.28</v>
      </c>
      <c r="BY339" s="269">
        <v>2821555.18</v>
      </c>
      <c r="BZ339" s="269">
        <v>235177.7</v>
      </c>
      <c r="CA339" s="269">
        <v>271643.37</v>
      </c>
      <c r="CB339" s="269">
        <v>1277661.93</v>
      </c>
      <c r="CC339" s="270">
        <f t="shared" si="52"/>
        <v>35899423.369200014</v>
      </c>
      <c r="CD339" s="148"/>
      <c r="CE339" s="148"/>
      <c r="CF339" s="148"/>
      <c r="CG339" s="148"/>
      <c r="CH339" s="148"/>
      <c r="CI339" s="148"/>
    </row>
    <row r="340" spans="1:87" s="149" customFormat="1" ht="22.5" customHeight="1">
      <c r="A340" s="201" t="s">
        <v>1807</v>
      </c>
      <c r="B340" s="264" t="s">
        <v>53</v>
      </c>
      <c r="C340" s="265" t="s">
        <v>54</v>
      </c>
      <c r="D340" s="266">
        <v>53020</v>
      </c>
      <c r="E340" s="150" t="s">
        <v>1030</v>
      </c>
      <c r="F340" s="267" t="s">
        <v>1033</v>
      </c>
      <c r="G340" s="268" t="s">
        <v>1034</v>
      </c>
      <c r="H340" s="269">
        <v>2056173.2</v>
      </c>
      <c r="I340" s="269">
        <v>4495684.9000000004</v>
      </c>
      <c r="J340" s="269">
        <v>4883485.82</v>
      </c>
      <c r="K340" s="269">
        <v>0</v>
      </c>
      <c r="L340" s="269">
        <v>0</v>
      </c>
      <c r="M340" s="269">
        <v>0</v>
      </c>
      <c r="N340" s="269">
        <v>1821360.15</v>
      </c>
      <c r="O340" s="269">
        <v>3151408.68</v>
      </c>
      <c r="P340" s="269">
        <v>217410.03</v>
      </c>
      <c r="Q340" s="269">
        <v>0</v>
      </c>
      <c r="R340" s="269">
        <v>0</v>
      </c>
      <c r="S340" s="269">
        <v>0</v>
      </c>
      <c r="T340" s="269">
        <v>5884198.9199999999</v>
      </c>
      <c r="U340" s="269">
        <v>2233301.2000000002</v>
      </c>
      <c r="V340" s="269">
        <v>0</v>
      </c>
      <c r="W340" s="269">
        <v>1543366.5998</v>
      </c>
      <c r="X340" s="269">
        <v>0</v>
      </c>
      <c r="Y340" s="269">
        <v>1398220.22</v>
      </c>
      <c r="Z340" s="269">
        <v>21485241.789999999</v>
      </c>
      <c r="AA340" s="269">
        <v>0</v>
      </c>
      <c r="AB340" s="269">
        <v>5539883.4800000004</v>
      </c>
      <c r="AC340" s="269">
        <v>0</v>
      </c>
      <c r="AD340" s="269">
        <v>946636</v>
      </c>
      <c r="AE340" s="269">
        <v>1411511.68</v>
      </c>
      <c r="AF340" s="269">
        <v>0</v>
      </c>
      <c r="AG340" s="269">
        <v>0</v>
      </c>
      <c r="AH340" s="269">
        <v>1290752.55</v>
      </c>
      <c r="AI340" s="269">
        <v>2704719.68</v>
      </c>
      <c r="AJ340" s="269">
        <v>1549901.75</v>
      </c>
      <c r="AK340" s="269">
        <v>0</v>
      </c>
      <c r="AL340" s="269">
        <v>0</v>
      </c>
      <c r="AM340" s="269">
        <v>0</v>
      </c>
      <c r="AN340" s="269">
        <v>0</v>
      </c>
      <c r="AO340" s="269">
        <v>0</v>
      </c>
      <c r="AP340" s="269">
        <v>105328.77</v>
      </c>
      <c r="AQ340" s="269">
        <v>2135405.5099999998</v>
      </c>
      <c r="AR340" s="269">
        <v>0</v>
      </c>
      <c r="AS340" s="269">
        <v>244413.46</v>
      </c>
      <c r="AT340" s="269">
        <v>0</v>
      </c>
      <c r="AU340" s="269">
        <v>0</v>
      </c>
      <c r="AV340" s="269">
        <v>284784.01</v>
      </c>
      <c r="AW340" s="269">
        <v>325934.09999999998</v>
      </c>
      <c r="AX340" s="269">
        <v>28332.07</v>
      </c>
      <c r="AY340" s="269">
        <v>427106.51</v>
      </c>
      <c r="AZ340" s="269">
        <v>0</v>
      </c>
      <c r="BA340" s="269">
        <v>608005.85</v>
      </c>
      <c r="BB340" s="269">
        <v>0</v>
      </c>
      <c r="BC340" s="269">
        <v>395387.36</v>
      </c>
      <c r="BD340" s="269">
        <v>0</v>
      </c>
      <c r="BE340" s="269">
        <v>0</v>
      </c>
      <c r="BF340" s="269">
        <v>0</v>
      </c>
      <c r="BG340" s="269">
        <v>0</v>
      </c>
      <c r="BH340" s="269">
        <v>6048780.0300000003</v>
      </c>
      <c r="BI340" s="269">
        <v>0</v>
      </c>
      <c r="BJ340" s="269">
        <v>535706.51</v>
      </c>
      <c r="BK340" s="269">
        <v>0</v>
      </c>
      <c r="BL340" s="269">
        <v>349200</v>
      </c>
      <c r="BM340" s="269">
        <v>18378542.609999999</v>
      </c>
      <c r="BN340" s="269">
        <v>1316026.31</v>
      </c>
      <c r="BO340" s="269">
        <v>0</v>
      </c>
      <c r="BP340" s="269">
        <v>0</v>
      </c>
      <c r="BQ340" s="269">
        <v>5027.37</v>
      </c>
      <c r="BR340" s="269">
        <v>1399590.97</v>
      </c>
      <c r="BS340" s="269">
        <v>0</v>
      </c>
      <c r="BT340" s="269">
        <v>0</v>
      </c>
      <c r="BU340" s="269">
        <v>0</v>
      </c>
      <c r="BV340" s="269">
        <v>248186.05</v>
      </c>
      <c r="BW340" s="269">
        <v>4428248.4400000004</v>
      </c>
      <c r="BX340" s="269">
        <v>0</v>
      </c>
      <c r="BY340" s="269">
        <v>1350567.76</v>
      </c>
      <c r="BZ340" s="269">
        <v>259237.77</v>
      </c>
      <c r="CA340" s="269">
        <v>0</v>
      </c>
      <c r="CB340" s="269">
        <v>23946.38</v>
      </c>
      <c r="CC340" s="270">
        <f t="shared" si="52"/>
        <v>101511014.48980001</v>
      </c>
      <c r="CD340" s="148"/>
      <c r="CE340" s="148"/>
      <c r="CF340" s="148"/>
      <c r="CG340" s="148"/>
      <c r="CH340" s="148"/>
      <c r="CI340" s="148"/>
    </row>
    <row r="341" spans="1:87" s="149" customFormat="1" ht="22.5" customHeight="1">
      <c r="A341" s="201" t="s">
        <v>1807</v>
      </c>
      <c r="B341" s="264" t="s">
        <v>53</v>
      </c>
      <c r="C341" s="265" t="s">
        <v>54</v>
      </c>
      <c r="D341" s="266">
        <v>53020</v>
      </c>
      <c r="E341" s="150" t="s">
        <v>1030</v>
      </c>
      <c r="F341" s="267" t="s">
        <v>1035</v>
      </c>
      <c r="G341" s="268" t="s">
        <v>1036</v>
      </c>
      <c r="H341" s="269">
        <v>17159854.34</v>
      </c>
      <c r="I341" s="269">
        <v>2278888.4300000002</v>
      </c>
      <c r="J341" s="269">
        <v>0</v>
      </c>
      <c r="K341" s="269">
        <v>0</v>
      </c>
      <c r="L341" s="269">
        <v>1604844.3</v>
      </c>
      <c r="M341" s="269">
        <v>75672.14</v>
      </c>
      <c r="N341" s="269">
        <v>9791413.2799999993</v>
      </c>
      <c r="O341" s="269">
        <v>0</v>
      </c>
      <c r="P341" s="269">
        <v>0</v>
      </c>
      <c r="Q341" s="269">
        <v>6783599.9699999997</v>
      </c>
      <c r="R341" s="269">
        <v>0</v>
      </c>
      <c r="S341" s="269">
        <v>1709129.71</v>
      </c>
      <c r="T341" s="269">
        <v>0</v>
      </c>
      <c r="U341" s="269">
        <v>208446.16</v>
      </c>
      <c r="V341" s="269">
        <v>924904.13</v>
      </c>
      <c r="W341" s="269">
        <v>39821.919800000003</v>
      </c>
      <c r="X341" s="269">
        <v>0</v>
      </c>
      <c r="Y341" s="269">
        <v>0</v>
      </c>
      <c r="Z341" s="269">
        <v>0</v>
      </c>
      <c r="AA341" s="269">
        <v>0</v>
      </c>
      <c r="AB341" s="269">
        <v>70426.28</v>
      </c>
      <c r="AC341" s="269">
        <v>10026067.6</v>
      </c>
      <c r="AD341" s="269">
        <v>0</v>
      </c>
      <c r="AE341" s="269">
        <v>0</v>
      </c>
      <c r="AF341" s="269">
        <v>0</v>
      </c>
      <c r="AG341" s="269">
        <v>0</v>
      </c>
      <c r="AH341" s="269">
        <v>70731.039999999994</v>
      </c>
      <c r="AI341" s="269">
        <v>28519646.34</v>
      </c>
      <c r="AJ341" s="269">
        <v>0</v>
      </c>
      <c r="AK341" s="269">
        <v>0</v>
      </c>
      <c r="AL341" s="269">
        <v>0</v>
      </c>
      <c r="AM341" s="269">
        <v>0</v>
      </c>
      <c r="AN341" s="269">
        <v>144939.54</v>
      </c>
      <c r="AO341" s="269">
        <v>0</v>
      </c>
      <c r="AP341" s="269">
        <v>0</v>
      </c>
      <c r="AQ341" s="269">
        <v>0</v>
      </c>
      <c r="AR341" s="269">
        <v>0</v>
      </c>
      <c r="AS341" s="269">
        <v>0</v>
      </c>
      <c r="AT341" s="269">
        <v>0</v>
      </c>
      <c r="AU341" s="269">
        <v>12029394.66</v>
      </c>
      <c r="AV341" s="269">
        <v>144334.38</v>
      </c>
      <c r="AW341" s="269">
        <v>0</v>
      </c>
      <c r="AX341" s="269">
        <v>0</v>
      </c>
      <c r="AY341" s="269">
        <v>0</v>
      </c>
      <c r="AZ341" s="269">
        <v>0</v>
      </c>
      <c r="BA341" s="269">
        <v>35048.67</v>
      </c>
      <c r="BB341" s="269">
        <v>35117896.969999999</v>
      </c>
      <c r="BC341" s="269">
        <v>0</v>
      </c>
      <c r="BD341" s="269">
        <v>0</v>
      </c>
      <c r="BE341" s="269">
        <v>2880500.53</v>
      </c>
      <c r="BF341" s="269">
        <v>0</v>
      </c>
      <c r="BG341" s="269">
        <v>0</v>
      </c>
      <c r="BH341" s="269">
        <v>0</v>
      </c>
      <c r="BI341" s="269">
        <v>1376031</v>
      </c>
      <c r="BJ341" s="269">
        <v>35262.83</v>
      </c>
      <c r="BK341" s="269">
        <v>45389.43</v>
      </c>
      <c r="BL341" s="269">
        <v>0</v>
      </c>
      <c r="BM341" s="269">
        <v>1278618.96</v>
      </c>
      <c r="BN341" s="269">
        <v>0</v>
      </c>
      <c r="BO341" s="269">
        <v>0</v>
      </c>
      <c r="BP341" s="269">
        <v>0</v>
      </c>
      <c r="BQ341" s="269">
        <v>0</v>
      </c>
      <c r="BR341" s="269">
        <v>0</v>
      </c>
      <c r="BS341" s="269">
        <v>0</v>
      </c>
      <c r="BT341" s="269">
        <v>9948325.2799999993</v>
      </c>
      <c r="BU341" s="269">
        <v>566568.63</v>
      </c>
      <c r="BV341" s="269">
        <v>82602.98</v>
      </c>
      <c r="BW341" s="269">
        <v>0</v>
      </c>
      <c r="BX341" s="269">
        <v>1372144.04</v>
      </c>
      <c r="BY341" s="269">
        <v>720328.24</v>
      </c>
      <c r="BZ341" s="269">
        <v>26766.42</v>
      </c>
      <c r="CA341" s="269">
        <v>450463.61</v>
      </c>
      <c r="CB341" s="269">
        <v>183018.71</v>
      </c>
      <c r="CC341" s="270">
        <f t="shared" si="52"/>
        <v>145701080.51979998</v>
      </c>
      <c r="CD341" s="148"/>
      <c r="CE341" s="148"/>
      <c r="CF341" s="148"/>
      <c r="CG341" s="148"/>
      <c r="CH341" s="148"/>
      <c r="CI341" s="148"/>
    </row>
    <row r="342" spans="1:87" s="149" customFormat="1" ht="22.5" customHeight="1">
      <c r="A342" s="201" t="s">
        <v>1807</v>
      </c>
      <c r="B342" s="264" t="s">
        <v>53</v>
      </c>
      <c r="C342" s="265" t="s">
        <v>54</v>
      </c>
      <c r="D342" s="266">
        <v>53020</v>
      </c>
      <c r="E342" s="150" t="s">
        <v>1030</v>
      </c>
      <c r="F342" s="267" t="s">
        <v>1037</v>
      </c>
      <c r="G342" s="268" t="s">
        <v>1038</v>
      </c>
      <c r="H342" s="269">
        <v>0</v>
      </c>
      <c r="I342" s="269">
        <v>333227.75</v>
      </c>
      <c r="J342" s="269">
        <v>0</v>
      </c>
      <c r="K342" s="269">
        <v>80170</v>
      </c>
      <c r="L342" s="269">
        <v>0</v>
      </c>
      <c r="M342" s="269">
        <v>77150.559999999998</v>
      </c>
      <c r="N342" s="269">
        <v>0</v>
      </c>
      <c r="O342" s="269">
        <v>0</v>
      </c>
      <c r="P342" s="269">
        <v>34019.910000000003</v>
      </c>
      <c r="Q342" s="269">
        <v>0</v>
      </c>
      <c r="R342" s="269">
        <v>0</v>
      </c>
      <c r="S342" s="269">
        <v>0</v>
      </c>
      <c r="T342" s="269">
        <v>0</v>
      </c>
      <c r="U342" s="269">
        <v>39391.730000000003</v>
      </c>
      <c r="V342" s="269">
        <v>0</v>
      </c>
      <c r="W342" s="269">
        <v>120474.5499</v>
      </c>
      <c r="X342" s="269">
        <v>0</v>
      </c>
      <c r="Y342" s="269">
        <v>694396.21</v>
      </c>
      <c r="Z342" s="269">
        <v>0</v>
      </c>
      <c r="AA342" s="269">
        <v>0</v>
      </c>
      <c r="AB342" s="269">
        <v>0</v>
      </c>
      <c r="AC342" s="269">
        <v>0</v>
      </c>
      <c r="AD342" s="269">
        <v>11072.73</v>
      </c>
      <c r="AE342" s="269">
        <v>0</v>
      </c>
      <c r="AF342" s="269">
        <v>0</v>
      </c>
      <c r="AG342" s="269">
        <v>0</v>
      </c>
      <c r="AH342" s="269">
        <v>120770.24000000001</v>
      </c>
      <c r="AI342" s="269">
        <v>0</v>
      </c>
      <c r="AJ342" s="269">
        <v>6757.05</v>
      </c>
      <c r="AK342" s="269">
        <v>0</v>
      </c>
      <c r="AL342" s="269">
        <v>0</v>
      </c>
      <c r="AM342" s="269">
        <v>11589.94</v>
      </c>
      <c r="AN342" s="269">
        <v>0</v>
      </c>
      <c r="AO342" s="269">
        <v>0</v>
      </c>
      <c r="AP342" s="269">
        <v>0</v>
      </c>
      <c r="AQ342" s="269">
        <v>0</v>
      </c>
      <c r="AR342" s="269">
        <v>13561.65</v>
      </c>
      <c r="AS342" s="269">
        <v>0</v>
      </c>
      <c r="AT342" s="269">
        <v>31864.14</v>
      </c>
      <c r="AU342" s="269">
        <v>551106.51</v>
      </c>
      <c r="AV342" s="269">
        <v>75344.86</v>
      </c>
      <c r="AW342" s="269">
        <v>200469.25</v>
      </c>
      <c r="AX342" s="269">
        <v>0</v>
      </c>
      <c r="AY342" s="269">
        <v>0</v>
      </c>
      <c r="AZ342" s="269">
        <v>77773.67</v>
      </c>
      <c r="BA342" s="269">
        <v>0</v>
      </c>
      <c r="BB342" s="269">
        <v>0</v>
      </c>
      <c r="BC342" s="269">
        <v>0</v>
      </c>
      <c r="BD342" s="269">
        <v>0</v>
      </c>
      <c r="BE342" s="269">
        <v>0</v>
      </c>
      <c r="BF342" s="269">
        <v>0</v>
      </c>
      <c r="BG342" s="269">
        <v>0</v>
      </c>
      <c r="BH342" s="269">
        <v>0</v>
      </c>
      <c r="BI342" s="269">
        <v>0</v>
      </c>
      <c r="BJ342" s="269">
        <v>31375.31</v>
      </c>
      <c r="BK342" s="269">
        <v>0</v>
      </c>
      <c r="BL342" s="269">
        <v>48375</v>
      </c>
      <c r="BM342" s="269">
        <v>0</v>
      </c>
      <c r="BN342" s="269">
        <v>0</v>
      </c>
      <c r="BO342" s="269">
        <v>0</v>
      </c>
      <c r="BP342" s="269">
        <v>0</v>
      </c>
      <c r="BQ342" s="269">
        <v>0</v>
      </c>
      <c r="BR342" s="269">
        <v>0</v>
      </c>
      <c r="BS342" s="269">
        <v>0</v>
      </c>
      <c r="BT342" s="269">
        <v>97347.56</v>
      </c>
      <c r="BU342" s="269">
        <v>29887.99</v>
      </c>
      <c r="BV342" s="269">
        <v>24517.59</v>
      </c>
      <c r="BW342" s="269">
        <v>0</v>
      </c>
      <c r="BX342" s="269">
        <v>0</v>
      </c>
      <c r="BY342" s="269">
        <v>0</v>
      </c>
      <c r="BZ342" s="269">
        <v>0</v>
      </c>
      <c r="CA342" s="269">
        <v>448544.74</v>
      </c>
      <c r="CB342" s="269">
        <v>1448268.13</v>
      </c>
      <c r="CC342" s="270">
        <f t="shared" si="52"/>
        <v>4607457.0698999995</v>
      </c>
      <c r="CD342" s="148"/>
      <c r="CE342" s="148"/>
      <c r="CF342" s="148"/>
      <c r="CG342" s="148"/>
      <c r="CH342" s="148"/>
      <c r="CI342" s="148"/>
    </row>
    <row r="343" spans="1:87" s="149" customFormat="1" ht="22.5" customHeight="1">
      <c r="A343" s="201" t="s">
        <v>1807</v>
      </c>
      <c r="B343" s="264" t="s">
        <v>53</v>
      </c>
      <c r="C343" s="265" t="s">
        <v>54</v>
      </c>
      <c r="D343" s="266">
        <v>53020</v>
      </c>
      <c r="E343" s="150" t="s">
        <v>1030</v>
      </c>
      <c r="F343" s="267" t="s">
        <v>1039</v>
      </c>
      <c r="G343" s="268" t="s">
        <v>1040</v>
      </c>
      <c r="H343" s="269">
        <v>0</v>
      </c>
      <c r="I343" s="269">
        <v>0</v>
      </c>
      <c r="J343" s="269">
        <v>0</v>
      </c>
      <c r="K343" s="269">
        <v>0</v>
      </c>
      <c r="L343" s="269">
        <v>0</v>
      </c>
      <c r="M343" s="269">
        <v>125746.86</v>
      </c>
      <c r="N343" s="269">
        <v>0</v>
      </c>
      <c r="O343" s="269">
        <v>0</v>
      </c>
      <c r="P343" s="269">
        <v>0</v>
      </c>
      <c r="Q343" s="269">
        <v>0</v>
      </c>
      <c r="R343" s="269">
        <v>0</v>
      </c>
      <c r="S343" s="269">
        <v>0</v>
      </c>
      <c r="T343" s="269">
        <v>0</v>
      </c>
      <c r="U343" s="269">
        <v>74196.14</v>
      </c>
      <c r="V343" s="269">
        <v>0</v>
      </c>
      <c r="W343" s="269">
        <v>0</v>
      </c>
      <c r="X343" s="269">
        <v>0</v>
      </c>
      <c r="Y343" s="269">
        <v>0</v>
      </c>
      <c r="Z343" s="269">
        <v>0</v>
      </c>
      <c r="AA343" s="269">
        <v>0</v>
      </c>
      <c r="AB343" s="269">
        <v>0</v>
      </c>
      <c r="AC343" s="269">
        <v>0</v>
      </c>
      <c r="AD343" s="269">
        <v>0</v>
      </c>
      <c r="AE343" s="269">
        <v>0</v>
      </c>
      <c r="AF343" s="269">
        <v>0</v>
      </c>
      <c r="AG343" s="269">
        <v>0</v>
      </c>
      <c r="AH343" s="269">
        <v>0</v>
      </c>
      <c r="AI343" s="269">
        <v>0</v>
      </c>
      <c r="AJ343" s="269">
        <v>0</v>
      </c>
      <c r="AK343" s="269">
        <v>0</v>
      </c>
      <c r="AL343" s="269">
        <v>0</v>
      </c>
      <c r="AM343" s="269">
        <v>0</v>
      </c>
      <c r="AN343" s="269">
        <v>0</v>
      </c>
      <c r="AO343" s="269">
        <v>0</v>
      </c>
      <c r="AP343" s="269">
        <v>0</v>
      </c>
      <c r="AQ343" s="269">
        <v>0</v>
      </c>
      <c r="AR343" s="269">
        <v>0</v>
      </c>
      <c r="AS343" s="269">
        <v>0</v>
      </c>
      <c r="AT343" s="269">
        <v>0</v>
      </c>
      <c r="AU343" s="269">
        <v>0</v>
      </c>
      <c r="AV343" s="269">
        <v>0</v>
      </c>
      <c r="AW343" s="269">
        <v>0</v>
      </c>
      <c r="AX343" s="269">
        <v>0</v>
      </c>
      <c r="AY343" s="269">
        <v>0</v>
      </c>
      <c r="AZ343" s="269">
        <v>0</v>
      </c>
      <c r="BA343" s="269">
        <v>0</v>
      </c>
      <c r="BB343" s="269">
        <v>0</v>
      </c>
      <c r="BC343" s="269">
        <v>60000.03</v>
      </c>
      <c r="BD343" s="269">
        <v>0</v>
      </c>
      <c r="BE343" s="269">
        <v>0</v>
      </c>
      <c r="BF343" s="269">
        <v>0</v>
      </c>
      <c r="BG343" s="269">
        <v>0</v>
      </c>
      <c r="BH343" s="269">
        <v>0</v>
      </c>
      <c r="BI343" s="269">
        <v>0</v>
      </c>
      <c r="BJ343" s="269">
        <v>9318.84</v>
      </c>
      <c r="BK343" s="269">
        <v>0</v>
      </c>
      <c r="BL343" s="269">
        <v>99999.99</v>
      </c>
      <c r="BM343" s="269">
        <v>0</v>
      </c>
      <c r="BN343" s="269">
        <v>0</v>
      </c>
      <c r="BO343" s="269">
        <v>0</v>
      </c>
      <c r="BP343" s="269">
        <v>0</v>
      </c>
      <c r="BQ343" s="269">
        <v>0</v>
      </c>
      <c r="BR343" s="269">
        <v>0</v>
      </c>
      <c r="BS343" s="269">
        <v>0</v>
      </c>
      <c r="BT343" s="269">
        <v>0</v>
      </c>
      <c r="BU343" s="269">
        <v>50984.88</v>
      </c>
      <c r="BV343" s="269">
        <v>89753.39</v>
      </c>
      <c r="BW343" s="269">
        <v>0</v>
      </c>
      <c r="BX343" s="269">
        <v>0</v>
      </c>
      <c r="BY343" s="269">
        <v>35331.839999999997</v>
      </c>
      <c r="BZ343" s="269">
        <v>0</v>
      </c>
      <c r="CA343" s="269">
        <v>0</v>
      </c>
      <c r="CB343" s="269">
        <v>0</v>
      </c>
      <c r="CC343" s="270">
        <f t="shared" si="52"/>
        <v>545331.97</v>
      </c>
      <c r="CD343" s="148"/>
      <c r="CE343" s="148"/>
      <c r="CF343" s="148"/>
      <c r="CG343" s="148"/>
      <c r="CH343" s="148"/>
      <c r="CI343" s="148"/>
    </row>
    <row r="344" spans="1:87" s="149" customFormat="1" ht="22.5" customHeight="1">
      <c r="A344" s="201" t="s">
        <v>1807</v>
      </c>
      <c r="B344" s="264" t="s">
        <v>53</v>
      </c>
      <c r="C344" s="265" t="s">
        <v>54</v>
      </c>
      <c r="D344" s="266">
        <v>53020</v>
      </c>
      <c r="E344" s="150" t="s">
        <v>1030</v>
      </c>
      <c r="F344" s="267" t="s">
        <v>1041</v>
      </c>
      <c r="G344" s="268" t="s">
        <v>1042</v>
      </c>
      <c r="H344" s="269">
        <v>0</v>
      </c>
      <c r="I344" s="269">
        <v>110496.25</v>
      </c>
      <c r="J344" s="269">
        <v>0</v>
      </c>
      <c r="K344" s="269">
        <v>0</v>
      </c>
      <c r="L344" s="269">
        <v>0</v>
      </c>
      <c r="M344" s="269">
        <v>39193.39</v>
      </c>
      <c r="N344" s="269">
        <v>0</v>
      </c>
      <c r="O344" s="269">
        <v>0</v>
      </c>
      <c r="P344" s="269">
        <v>0</v>
      </c>
      <c r="Q344" s="269">
        <v>0</v>
      </c>
      <c r="R344" s="269">
        <v>0</v>
      </c>
      <c r="S344" s="269">
        <v>0</v>
      </c>
      <c r="T344" s="269">
        <v>0</v>
      </c>
      <c r="U344" s="269">
        <v>83284.42</v>
      </c>
      <c r="V344" s="269">
        <v>0</v>
      </c>
      <c r="W344" s="269">
        <v>0</v>
      </c>
      <c r="X344" s="269">
        <v>0</v>
      </c>
      <c r="Y344" s="269">
        <v>0</v>
      </c>
      <c r="Z344" s="269">
        <v>0</v>
      </c>
      <c r="AA344" s="269">
        <v>0</v>
      </c>
      <c r="AB344" s="269">
        <v>0</v>
      </c>
      <c r="AC344" s="269">
        <v>0</v>
      </c>
      <c r="AD344" s="269">
        <v>0</v>
      </c>
      <c r="AE344" s="269">
        <v>0</v>
      </c>
      <c r="AF344" s="269">
        <v>0</v>
      </c>
      <c r="AG344" s="269">
        <v>0</v>
      </c>
      <c r="AH344" s="269">
        <v>0</v>
      </c>
      <c r="AI344" s="269">
        <v>0</v>
      </c>
      <c r="AJ344" s="269">
        <v>0</v>
      </c>
      <c r="AK344" s="269">
        <v>0</v>
      </c>
      <c r="AL344" s="269">
        <v>0</v>
      </c>
      <c r="AM344" s="269">
        <v>0</v>
      </c>
      <c r="AN344" s="269">
        <v>0</v>
      </c>
      <c r="AO344" s="269">
        <v>0</v>
      </c>
      <c r="AP344" s="269">
        <v>0</v>
      </c>
      <c r="AQ344" s="269">
        <v>0</v>
      </c>
      <c r="AR344" s="269">
        <v>0</v>
      </c>
      <c r="AS344" s="269">
        <v>0</v>
      </c>
      <c r="AT344" s="269">
        <v>0</v>
      </c>
      <c r="AU344" s="269">
        <v>0</v>
      </c>
      <c r="AV344" s="269">
        <v>4961.82</v>
      </c>
      <c r="AW344" s="269">
        <v>0</v>
      </c>
      <c r="AX344" s="269">
        <v>0</v>
      </c>
      <c r="AY344" s="269">
        <v>0</v>
      </c>
      <c r="AZ344" s="269">
        <v>0</v>
      </c>
      <c r="BA344" s="269">
        <v>0</v>
      </c>
      <c r="BB344" s="269">
        <v>0</v>
      </c>
      <c r="BC344" s="269">
        <v>0</v>
      </c>
      <c r="BD344" s="269">
        <v>0</v>
      </c>
      <c r="BE344" s="269">
        <v>0</v>
      </c>
      <c r="BF344" s="269">
        <v>0</v>
      </c>
      <c r="BG344" s="269">
        <v>0</v>
      </c>
      <c r="BH344" s="269">
        <v>0</v>
      </c>
      <c r="BI344" s="269">
        <v>0</v>
      </c>
      <c r="BJ344" s="269">
        <v>40148.410000000003</v>
      </c>
      <c r="BK344" s="269">
        <v>0</v>
      </c>
      <c r="BL344" s="269">
        <v>63700.02</v>
      </c>
      <c r="BM344" s="269">
        <v>0</v>
      </c>
      <c r="BN344" s="269">
        <v>0</v>
      </c>
      <c r="BO344" s="269">
        <v>0</v>
      </c>
      <c r="BP344" s="269">
        <v>0</v>
      </c>
      <c r="BQ344" s="269">
        <v>0</v>
      </c>
      <c r="BR344" s="269">
        <v>0</v>
      </c>
      <c r="BS344" s="269">
        <v>0</v>
      </c>
      <c r="BT344" s="269">
        <v>0</v>
      </c>
      <c r="BU344" s="269">
        <v>0</v>
      </c>
      <c r="BV344" s="269">
        <v>283247.53000000003</v>
      </c>
      <c r="BW344" s="269">
        <v>0</v>
      </c>
      <c r="BX344" s="269">
        <v>0</v>
      </c>
      <c r="BY344" s="269">
        <v>0</v>
      </c>
      <c r="BZ344" s="269">
        <v>0</v>
      </c>
      <c r="CA344" s="269">
        <v>0</v>
      </c>
      <c r="CB344" s="269">
        <v>0</v>
      </c>
      <c r="CC344" s="270">
        <f t="shared" si="52"/>
        <v>625031.84000000008</v>
      </c>
      <c r="CD344" s="148"/>
      <c r="CE344" s="148"/>
      <c r="CF344" s="148"/>
      <c r="CG344" s="148"/>
      <c r="CH344" s="148"/>
      <c r="CI344" s="148"/>
    </row>
    <row r="345" spans="1:87" s="149" customFormat="1" ht="22.5" customHeight="1">
      <c r="A345" s="201" t="s">
        <v>1807</v>
      </c>
      <c r="B345" s="264" t="s">
        <v>53</v>
      </c>
      <c r="C345" s="265" t="s">
        <v>54</v>
      </c>
      <c r="D345" s="266">
        <v>53020</v>
      </c>
      <c r="E345" s="150" t="s">
        <v>1030</v>
      </c>
      <c r="F345" s="267" t="s">
        <v>1043</v>
      </c>
      <c r="G345" s="268" t="s">
        <v>1044</v>
      </c>
      <c r="H345" s="269">
        <v>0</v>
      </c>
      <c r="I345" s="269">
        <v>0</v>
      </c>
      <c r="J345" s="269">
        <v>0</v>
      </c>
      <c r="K345" s="269">
        <v>0</v>
      </c>
      <c r="L345" s="269">
        <v>0</v>
      </c>
      <c r="M345" s="269">
        <v>0</v>
      </c>
      <c r="N345" s="269">
        <v>0</v>
      </c>
      <c r="O345" s="269">
        <v>0</v>
      </c>
      <c r="P345" s="269">
        <v>0</v>
      </c>
      <c r="Q345" s="269">
        <v>0</v>
      </c>
      <c r="R345" s="269">
        <v>0</v>
      </c>
      <c r="S345" s="269">
        <v>0</v>
      </c>
      <c r="T345" s="269">
        <v>0</v>
      </c>
      <c r="U345" s="269">
        <v>0</v>
      </c>
      <c r="V345" s="269">
        <v>0</v>
      </c>
      <c r="W345" s="269">
        <v>0</v>
      </c>
      <c r="X345" s="269">
        <v>0</v>
      </c>
      <c r="Y345" s="269">
        <v>0</v>
      </c>
      <c r="Z345" s="269">
        <v>0</v>
      </c>
      <c r="AA345" s="269">
        <v>0</v>
      </c>
      <c r="AB345" s="269">
        <v>0</v>
      </c>
      <c r="AC345" s="269">
        <v>0</v>
      </c>
      <c r="AD345" s="269">
        <v>0</v>
      </c>
      <c r="AE345" s="269">
        <v>0</v>
      </c>
      <c r="AF345" s="269">
        <v>0</v>
      </c>
      <c r="AG345" s="269">
        <v>0</v>
      </c>
      <c r="AH345" s="269">
        <v>0</v>
      </c>
      <c r="AI345" s="269">
        <v>0</v>
      </c>
      <c r="AJ345" s="269">
        <v>0</v>
      </c>
      <c r="AK345" s="269">
        <v>0</v>
      </c>
      <c r="AL345" s="269">
        <v>0</v>
      </c>
      <c r="AM345" s="269">
        <v>0</v>
      </c>
      <c r="AN345" s="269">
        <v>0</v>
      </c>
      <c r="AO345" s="269">
        <v>0</v>
      </c>
      <c r="AP345" s="269">
        <v>0</v>
      </c>
      <c r="AQ345" s="269">
        <v>0</v>
      </c>
      <c r="AR345" s="269">
        <v>0</v>
      </c>
      <c r="AS345" s="269">
        <v>0</v>
      </c>
      <c r="AT345" s="269">
        <v>0</v>
      </c>
      <c r="AU345" s="269">
        <v>0</v>
      </c>
      <c r="AV345" s="269">
        <v>0</v>
      </c>
      <c r="AW345" s="269">
        <v>0</v>
      </c>
      <c r="AX345" s="269">
        <v>0</v>
      </c>
      <c r="AY345" s="269">
        <v>0</v>
      </c>
      <c r="AZ345" s="269">
        <v>0</v>
      </c>
      <c r="BA345" s="269">
        <v>0</v>
      </c>
      <c r="BB345" s="269">
        <v>0</v>
      </c>
      <c r="BC345" s="269">
        <v>0</v>
      </c>
      <c r="BD345" s="269">
        <v>0</v>
      </c>
      <c r="BE345" s="269">
        <v>0</v>
      </c>
      <c r="BF345" s="269">
        <v>0</v>
      </c>
      <c r="BG345" s="269">
        <v>0</v>
      </c>
      <c r="BH345" s="269">
        <v>0</v>
      </c>
      <c r="BI345" s="269">
        <v>0</v>
      </c>
      <c r="BJ345" s="269">
        <v>0</v>
      </c>
      <c r="BK345" s="269">
        <v>0</v>
      </c>
      <c r="BL345" s="269">
        <v>60474.96</v>
      </c>
      <c r="BM345" s="269">
        <v>0</v>
      </c>
      <c r="BN345" s="269">
        <v>0</v>
      </c>
      <c r="BO345" s="269">
        <v>0</v>
      </c>
      <c r="BP345" s="269">
        <v>0</v>
      </c>
      <c r="BQ345" s="269">
        <v>0</v>
      </c>
      <c r="BR345" s="269">
        <v>0</v>
      </c>
      <c r="BS345" s="269">
        <v>0</v>
      </c>
      <c r="BT345" s="269">
        <v>0</v>
      </c>
      <c r="BU345" s="269">
        <v>0</v>
      </c>
      <c r="BV345" s="269">
        <v>0</v>
      </c>
      <c r="BW345" s="269">
        <v>0</v>
      </c>
      <c r="BX345" s="269">
        <v>0</v>
      </c>
      <c r="BY345" s="269">
        <v>0</v>
      </c>
      <c r="BZ345" s="269">
        <v>0</v>
      </c>
      <c r="CA345" s="269">
        <v>0</v>
      </c>
      <c r="CB345" s="269">
        <v>2856.61</v>
      </c>
      <c r="CC345" s="270">
        <f t="shared" si="52"/>
        <v>63331.57</v>
      </c>
      <c r="CD345" s="148"/>
      <c r="CE345" s="148"/>
      <c r="CF345" s="148"/>
      <c r="CG345" s="148"/>
      <c r="CH345" s="148"/>
      <c r="CI345" s="148"/>
    </row>
    <row r="346" spans="1:87" s="149" customFormat="1" ht="22.5" customHeight="1">
      <c r="A346" s="201" t="s">
        <v>1807</v>
      </c>
      <c r="B346" s="264" t="s">
        <v>53</v>
      </c>
      <c r="C346" s="265" t="s">
        <v>54</v>
      </c>
      <c r="D346" s="266">
        <v>53020</v>
      </c>
      <c r="E346" s="150" t="s">
        <v>1030</v>
      </c>
      <c r="F346" s="267" t="s">
        <v>1045</v>
      </c>
      <c r="G346" s="268" t="s">
        <v>1046</v>
      </c>
      <c r="H346" s="269">
        <v>0</v>
      </c>
      <c r="I346" s="269">
        <v>0</v>
      </c>
      <c r="J346" s="269">
        <v>0</v>
      </c>
      <c r="K346" s="269">
        <v>0</v>
      </c>
      <c r="L346" s="269">
        <v>0</v>
      </c>
      <c r="M346" s="269">
        <v>0</v>
      </c>
      <c r="N346" s="269">
        <v>0</v>
      </c>
      <c r="O346" s="269">
        <v>0</v>
      </c>
      <c r="P346" s="269">
        <v>0</v>
      </c>
      <c r="Q346" s="269">
        <v>0</v>
      </c>
      <c r="R346" s="269">
        <v>0</v>
      </c>
      <c r="S346" s="269">
        <v>0</v>
      </c>
      <c r="T346" s="269">
        <v>0</v>
      </c>
      <c r="U346" s="269">
        <v>0</v>
      </c>
      <c r="V346" s="269">
        <v>0</v>
      </c>
      <c r="W346" s="269">
        <v>0</v>
      </c>
      <c r="X346" s="269">
        <v>0</v>
      </c>
      <c r="Y346" s="269">
        <v>0</v>
      </c>
      <c r="Z346" s="269">
        <v>0</v>
      </c>
      <c r="AA346" s="269">
        <v>0</v>
      </c>
      <c r="AB346" s="269">
        <v>0</v>
      </c>
      <c r="AC346" s="269">
        <v>0</v>
      </c>
      <c r="AD346" s="269">
        <v>0</v>
      </c>
      <c r="AE346" s="269">
        <v>0</v>
      </c>
      <c r="AF346" s="269">
        <v>0</v>
      </c>
      <c r="AG346" s="269">
        <v>0</v>
      </c>
      <c r="AH346" s="269">
        <v>0</v>
      </c>
      <c r="AI346" s="269">
        <v>0</v>
      </c>
      <c r="AJ346" s="269">
        <v>0</v>
      </c>
      <c r="AK346" s="269">
        <v>0</v>
      </c>
      <c r="AL346" s="269">
        <v>0</v>
      </c>
      <c r="AM346" s="269">
        <v>0</v>
      </c>
      <c r="AN346" s="269">
        <v>0</v>
      </c>
      <c r="AO346" s="269">
        <v>0</v>
      </c>
      <c r="AP346" s="269">
        <v>0</v>
      </c>
      <c r="AQ346" s="269">
        <v>0</v>
      </c>
      <c r="AR346" s="269">
        <v>0</v>
      </c>
      <c r="AS346" s="269">
        <v>0</v>
      </c>
      <c r="AT346" s="269">
        <v>0</v>
      </c>
      <c r="AU346" s="269">
        <v>0</v>
      </c>
      <c r="AV346" s="269">
        <v>0</v>
      </c>
      <c r="AW346" s="269">
        <v>0</v>
      </c>
      <c r="AX346" s="269">
        <v>0</v>
      </c>
      <c r="AY346" s="269">
        <v>0</v>
      </c>
      <c r="AZ346" s="269">
        <v>0</v>
      </c>
      <c r="BA346" s="269">
        <v>0</v>
      </c>
      <c r="BB346" s="269">
        <v>0</v>
      </c>
      <c r="BC346" s="269">
        <v>0</v>
      </c>
      <c r="BD346" s="269">
        <v>0</v>
      </c>
      <c r="BE346" s="269">
        <v>0</v>
      </c>
      <c r="BF346" s="269">
        <v>0</v>
      </c>
      <c r="BG346" s="269">
        <v>0</v>
      </c>
      <c r="BH346" s="269">
        <v>0</v>
      </c>
      <c r="BI346" s="269">
        <v>0</v>
      </c>
      <c r="BJ346" s="269">
        <v>0</v>
      </c>
      <c r="BK346" s="269">
        <v>0</v>
      </c>
      <c r="BL346" s="269">
        <v>0</v>
      </c>
      <c r="BM346" s="269">
        <v>0</v>
      </c>
      <c r="BN346" s="269">
        <v>0</v>
      </c>
      <c r="BO346" s="269">
        <v>0</v>
      </c>
      <c r="BP346" s="269">
        <v>0</v>
      </c>
      <c r="BQ346" s="269">
        <v>0</v>
      </c>
      <c r="BR346" s="269">
        <v>0</v>
      </c>
      <c r="BS346" s="269">
        <v>0</v>
      </c>
      <c r="BT346" s="269">
        <v>0</v>
      </c>
      <c r="BU346" s="269">
        <v>0</v>
      </c>
      <c r="BV346" s="269">
        <v>0</v>
      </c>
      <c r="BW346" s="269">
        <v>0</v>
      </c>
      <c r="BX346" s="269">
        <v>0</v>
      </c>
      <c r="BY346" s="269">
        <v>0</v>
      </c>
      <c r="BZ346" s="269">
        <v>0</v>
      </c>
      <c r="CA346" s="269">
        <v>0</v>
      </c>
      <c r="CB346" s="269">
        <v>0</v>
      </c>
      <c r="CC346" s="270">
        <f t="shared" si="52"/>
        <v>0</v>
      </c>
      <c r="CD346" s="148"/>
      <c r="CE346" s="148"/>
      <c r="CF346" s="148"/>
      <c r="CG346" s="148"/>
      <c r="CH346" s="148"/>
      <c r="CI346" s="148"/>
    </row>
    <row r="347" spans="1:87" s="149" customFormat="1" ht="22.5" customHeight="1">
      <c r="A347" s="201" t="s">
        <v>1807</v>
      </c>
      <c r="B347" s="264" t="s">
        <v>53</v>
      </c>
      <c r="C347" s="265" t="s">
        <v>54</v>
      </c>
      <c r="D347" s="266">
        <v>53020</v>
      </c>
      <c r="E347" s="150" t="s">
        <v>1030</v>
      </c>
      <c r="F347" s="267" t="s">
        <v>1047</v>
      </c>
      <c r="G347" s="268" t="s">
        <v>1048</v>
      </c>
      <c r="H347" s="269">
        <v>0</v>
      </c>
      <c r="I347" s="269">
        <v>0</v>
      </c>
      <c r="J347" s="269">
        <v>0</v>
      </c>
      <c r="K347" s="269">
        <v>0</v>
      </c>
      <c r="L347" s="269">
        <v>0</v>
      </c>
      <c r="M347" s="269">
        <v>74465.42</v>
      </c>
      <c r="N347" s="269">
        <v>0</v>
      </c>
      <c r="O347" s="269">
        <v>0</v>
      </c>
      <c r="P347" s="269">
        <v>171000</v>
      </c>
      <c r="Q347" s="269">
        <v>0</v>
      </c>
      <c r="R347" s="269">
        <v>0</v>
      </c>
      <c r="S347" s="269">
        <v>0</v>
      </c>
      <c r="T347" s="269">
        <v>0</v>
      </c>
      <c r="U347" s="269">
        <v>0</v>
      </c>
      <c r="V347" s="269">
        <v>0</v>
      </c>
      <c r="W347" s="269">
        <v>0</v>
      </c>
      <c r="X347" s="269">
        <v>0</v>
      </c>
      <c r="Y347" s="269">
        <v>0</v>
      </c>
      <c r="Z347" s="269">
        <v>0</v>
      </c>
      <c r="AA347" s="269">
        <v>0</v>
      </c>
      <c r="AB347" s="269">
        <v>0</v>
      </c>
      <c r="AC347" s="269">
        <v>0</v>
      </c>
      <c r="AD347" s="269">
        <v>0</v>
      </c>
      <c r="AE347" s="269">
        <v>0</v>
      </c>
      <c r="AF347" s="269">
        <v>0</v>
      </c>
      <c r="AG347" s="269">
        <v>0</v>
      </c>
      <c r="AH347" s="269">
        <v>0</v>
      </c>
      <c r="AI347" s="269">
        <v>0</v>
      </c>
      <c r="AJ347" s="269">
        <v>0</v>
      </c>
      <c r="AK347" s="269">
        <v>0</v>
      </c>
      <c r="AL347" s="269">
        <v>0</v>
      </c>
      <c r="AM347" s="269">
        <v>0</v>
      </c>
      <c r="AN347" s="269">
        <v>0</v>
      </c>
      <c r="AO347" s="269">
        <v>0</v>
      </c>
      <c r="AP347" s="269">
        <v>0</v>
      </c>
      <c r="AQ347" s="269">
        <v>0</v>
      </c>
      <c r="AR347" s="269">
        <v>0</v>
      </c>
      <c r="AS347" s="269">
        <v>0</v>
      </c>
      <c r="AT347" s="269">
        <v>0</v>
      </c>
      <c r="AU347" s="269">
        <v>0</v>
      </c>
      <c r="AV347" s="269">
        <v>0</v>
      </c>
      <c r="AW347" s="269">
        <v>0</v>
      </c>
      <c r="AX347" s="269">
        <v>0</v>
      </c>
      <c r="AY347" s="269">
        <v>0</v>
      </c>
      <c r="AZ347" s="269">
        <v>0</v>
      </c>
      <c r="BA347" s="269">
        <v>0</v>
      </c>
      <c r="BB347" s="269">
        <v>0</v>
      </c>
      <c r="BC347" s="269">
        <v>39891.69</v>
      </c>
      <c r="BD347" s="269">
        <v>0</v>
      </c>
      <c r="BE347" s="269">
        <v>0</v>
      </c>
      <c r="BF347" s="269">
        <v>0</v>
      </c>
      <c r="BG347" s="269">
        <v>0</v>
      </c>
      <c r="BH347" s="269">
        <v>0</v>
      </c>
      <c r="BI347" s="269">
        <v>0</v>
      </c>
      <c r="BJ347" s="269">
        <v>0</v>
      </c>
      <c r="BK347" s="269">
        <v>0</v>
      </c>
      <c r="BL347" s="269">
        <v>203889.96</v>
      </c>
      <c r="BM347" s="269">
        <v>0</v>
      </c>
      <c r="BN347" s="269">
        <v>0</v>
      </c>
      <c r="BO347" s="269">
        <v>0</v>
      </c>
      <c r="BP347" s="269">
        <v>0</v>
      </c>
      <c r="BQ347" s="269">
        <v>0</v>
      </c>
      <c r="BR347" s="269">
        <v>0</v>
      </c>
      <c r="BS347" s="269">
        <v>0</v>
      </c>
      <c r="BT347" s="269">
        <v>0</v>
      </c>
      <c r="BU347" s="269">
        <v>0</v>
      </c>
      <c r="BV347" s="269">
        <v>23281.95</v>
      </c>
      <c r="BW347" s="269">
        <v>0</v>
      </c>
      <c r="BX347" s="269">
        <v>0</v>
      </c>
      <c r="BY347" s="269">
        <v>0</v>
      </c>
      <c r="BZ347" s="269">
        <v>0</v>
      </c>
      <c r="CA347" s="269">
        <v>0</v>
      </c>
      <c r="CB347" s="269">
        <v>0</v>
      </c>
      <c r="CC347" s="270">
        <f t="shared" si="52"/>
        <v>512529.01999999996</v>
      </c>
      <c r="CD347" s="148"/>
      <c r="CE347" s="148"/>
      <c r="CF347" s="148"/>
      <c r="CG347" s="148"/>
      <c r="CH347" s="148"/>
      <c r="CI347" s="148"/>
    </row>
    <row r="348" spans="1:87" s="149" customFormat="1" ht="22.5" customHeight="1">
      <c r="A348" s="201" t="s">
        <v>1807</v>
      </c>
      <c r="B348" s="264" t="s">
        <v>53</v>
      </c>
      <c r="C348" s="265" t="s">
        <v>54</v>
      </c>
      <c r="D348" s="266">
        <v>53030</v>
      </c>
      <c r="E348" s="150" t="s">
        <v>1049</v>
      </c>
      <c r="F348" s="267" t="s">
        <v>1050</v>
      </c>
      <c r="G348" s="268" t="s">
        <v>1051</v>
      </c>
      <c r="H348" s="269">
        <v>1517112.77</v>
      </c>
      <c r="I348" s="269">
        <v>0</v>
      </c>
      <c r="J348" s="269">
        <v>0</v>
      </c>
      <c r="K348" s="269">
        <v>0</v>
      </c>
      <c r="L348" s="269">
        <v>0</v>
      </c>
      <c r="M348" s="269">
        <v>0</v>
      </c>
      <c r="N348" s="269">
        <v>0</v>
      </c>
      <c r="O348" s="269">
        <v>366914.25</v>
      </c>
      <c r="P348" s="269">
        <v>18408.060000000001</v>
      </c>
      <c r="Q348" s="269">
        <v>28806.44</v>
      </c>
      <c r="R348" s="269">
        <v>0</v>
      </c>
      <c r="S348" s="269">
        <v>0</v>
      </c>
      <c r="T348" s="269">
        <v>0</v>
      </c>
      <c r="U348" s="269">
        <v>5133.68</v>
      </c>
      <c r="V348" s="269">
        <v>0</v>
      </c>
      <c r="W348" s="269">
        <v>10532.8899</v>
      </c>
      <c r="X348" s="269">
        <v>29674.26</v>
      </c>
      <c r="Y348" s="269">
        <v>17807.87</v>
      </c>
      <c r="Z348" s="269">
        <v>77280.02</v>
      </c>
      <c r="AA348" s="269">
        <v>24988.82</v>
      </c>
      <c r="AB348" s="269">
        <v>0</v>
      </c>
      <c r="AC348" s="269">
        <v>0</v>
      </c>
      <c r="AD348" s="269">
        <v>90111.97</v>
      </c>
      <c r="AE348" s="269">
        <v>0</v>
      </c>
      <c r="AF348" s="269">
        <v>0</v>
      </c>
      <c r="AG348" s="269">
        <v>0</v>
      </c>
      <c r="AH348" s="269">
        <v>0</v>
      </c>
      <c r="AI348" s="269">
        <v>0</v>
      </c>
      <c r="AJ348" s="269">
        <v>4244.84</v>
      </c>
      <c r="AK348" s="269">
        <v>0</v>
      </c>
      <c r="AL348" s="269">
        <v>0</v>
      </c>
      <c r="AM348" s="269">
        <v>0</v>
      </c>
      <c r="AN348" s="269">
        <v>0</v>
      </c>
      <c r="AO348" s="269">
        <v>0</v>
      </c>
      <c r="AP348" s="269">
        <v>0</v>
      </c>
      <c r="AQ348" s="269">
        <v>0</v>
      </c>
      <c r="AR348" s="269">
        <v>0</v>
      </c>
      <c r="AS348" s="269">
        <v>0</v>
      </c>
      <c r="AT348" s="269">
        <v>184750.92</v>
      </c>
      <c r="AU348" s="269">
        <v>841326.07</v>
      </c>
      <c r="AV348" s="269">
        <v>0</v>
      </c>
      <c r="AW348" s="269">
        <v>0</v>
      </c>
      <c r="AX348" s="269">
        <v>0</v>
      </c>
      <c r="AY348" s="269">
        <v>0</v>
      </c>
      <c r="AZ348" s="269">
        <v>0</v>
      </c>
      <c r="BA348" s="269">
        <v>0</v>
      </c>
      <c r="BB348" s="269">
        <v>0</v>
      </c>
      <c r="BC348" s="269">
        <v>0</v>
      </c>
      <c r="BD348" s="269">
        <v>17499.96</v>
      </c>
      <c r="BE348" s="269">
        <v>0</v>
      </c>
      <c r="BF348" s="269">
        <v>0</v>
      </c>
      <c r="BG348" s="269">
        <v>0</v>
      </c>
      <c r="BH348" s="269">
        <v>0</v>
      </c>
      <c r="BI348" s="269">
        <v>0</v>
      </c>
      <c r="BJ348" s="269">
        <v>85741.8</v>
      </c>
      <c r="BK348" s="269">
        <v>0</v>
      </c>
      <c r="BL348" s="269">
        <v>0</v>
      </c>
      <c r="BM348" s="269">
        <v>2090598.52</v>
      </c>
      <c r="BN348" s="269">
        <v>0</v>
      </c>
      <c r="BO348" s="269">
        <v>7860.8</v>
      </c>
      <c r="BP348" s="269">
        <v>24869.599999999999</v>
      </c>
      <c r="BQ348" s="269">
        <v>32857.51</v>
      </c>
      <c r="BR348" s="269">
        <v>0</v>
      </c>
      <c r="BS348" s="269">
        <v>0</v>
      </c>
      <c r="BT348" s="269">
        <v>0</v>
      </c>
      <c r="BU348" s="269">
        <v>0</v>
      </c>
      <c r="BV348" s="269">
        <v>0</v>
      </c>
      <c r="BW348" s="269">
        <v>0</v>
      </c>
      <c r="BX348" s="269">
        <v>0</v>
      </c>
      <c r="BY348" s="269">
        <v>0</v>
      </c>
      <c r="BZ348" s="269">
        <v>0</v>
      </c>
      <c r="CA348" s="269">
        <v>1850.89</v>
      </c>
      <c r="CB348" s="269">
        <v>3342.39</v>
      </c>
      <c r="CC348" s="270">
        <f t="shared" si="52"/>
        <v>5481714.3298999984</v>
      </c>
      <c r="CD348" s="148"/>
      <c r="CE348" s="148"/>
      <c r="CF348" s="148"/>
      <c r="CG348" s="148"/>
      <c r="CH348" s="148"/>
      <c r="CI348" s="148"/>
    </row>
    <row r="349" spans="1:87" s="149" customFormat="1" ht="22.5" customHeight="1">
      <c r="A349" s="201" t="s">
        <v>1807</v>
      </c>
      <c r="B349" s="264" t="s">
        <v>53</v>
      </c>
      <c r="C349" s="265" t="s">
        <v>54</v>
      </c>
      <c r="D349" s="266">
        <v>53030</v>
      </c>
      <c r="E349" s="150" t="s">
        <v>1049</v>
      </c>
      <c r="F349" s="267" t="s">
        <v>1052</v>
      </c>
      <c r="G349" s="268" t="s">
        <v>1053</v>
      </c>
      <c r="H349" s="269">
        <v>614455.54</v>
      </c>
      <c r="I349" s="269">
        <v>1203480.01</v>
      </c>
      <c r="J349" s="269">
        <v>77817.63</v>
      </c>
      <c r="K349" s="269">
        <v>0</v>
      </c>
      <c r="L349" s="269">
        <v>120637.33</v>
      </c>
      <c r="M349" s="269">
        <v>0</v>
      </c>
      <c r="N349" s="269">
        <v>0</v>
      </c>
      <c r="O349" s="269">
        <v>0</v>
      </c>
      <c r="P349" s="269">
        <v>0</v>
      </c>
      <c r="Q349" s="269">
        <v>0</v>
      </c>
      <c r="R349" s="269">
        <v>0</v>
      </c>
      <c r="S349" s="269">
        <v>0</v>
      </c>
      <c r="T349" s="269">
        <v>0</v>
      </c>
      <c r="U349" s="269">
        <v>110531.19</v>
      </c>
      <c r="V349" s="269">
        <v>0</v>
      </c>
      <c r="W349" s="269">
        <v>0</v>
      </c>
      <c r="X349" s="269">
        <v>299250</v>
      </c>
      <c r="Y349" s="269">
        <v>206136.89</v>
      </c>
      <c r="Z349" s="269">
        <v>288686.40000000002</v>
      </c>
      <c r="AA349" s="269">
        <v>48380.59</v>
      </c>
      <c r="AB349" s="269">
        <v>0</v>
      </c>
      <c r="AC349" s="269">
        <v>0</v>
      </c>
      <c r="AD349" s="269">
        <v>297981.08</v>
      </c>
      <c r="AE349" s="269">
        <v>0</v>
      </c>
      <c r="AF349" s="269">
        <v>0</v>
      </c>
      <c r="AG349" s="269">
        <v>0</v>
      </c>
      <c r="AH349" s="269">
        <v>0</v>
      </c>
      <c r="AI349" s="269">
        <v>121833.2</v>
      </c>
      <c r="AJ349" s="269">
        <v>430435.52</v>
      </c>
      <c r="AK349" s="269">
        <v>130357.22</v>
      </c>
      <c r="AL349" s="269">
        <v>180279.8</v>
      </c>
      <c r="AM349" s="269">
        <v>147184.14000000001</v>
      </c>
      <c r="AN349" s="269">
        <v>126336.58</v>
      </c>
      <c r="AO349" s="269">
        <v>130357.22</v>
      </c>
      <c r="AP349" s="269">
        <v>130357.22</v>
      </c>
      <c r="AQ349" s="269">
        <v>130357.22</v>
      </c>
      <c r="AR349" s="269">
        <v>149043.56</v>
      </c>
      <c r="AS349" s="269">
        <v>130357.22</v>
      </c>
      <c r="AT349" s="269">
        <v>182487.84</v>
      </c>
      <c r="AU349" s="269">
        <v>691195.29</v>
      </c>
      <c r="AV349" s="269">
        <v>0</v>
      </c>
      <c r="AW349" s="269">
        <v>291698.48</v>
      </c>
      <c r="AX349" s="269">
        <v>0</v>
      </c>
      <c r="AY349" s="269">
        <v>0</v>
      </c>
      <c r="AZ349" s="269">
        <v>6663</v>
      </c>
      <c r="BA349" s="269">
        <v>0</v>
      </c>
      <c r="BB349" s="269">
        <v>710410.57</v>
      </c>
      <c r="BC349" s="269">
        <v>266000</v>
      </c>
      <c r="BD349" s="269">
        <v>734999</v>
      </c>
      <c r="BE349" s="269">
        <v>298878.92</v>
      </c>
      <c r="BF349" s="269">
        <v>0</v>
      </c>
      <c r="BG349" s="269">
        <v>0</v>
      </c>
      <c r="BH349" s="269">
        <v>0</v>
      </c>
      <c r="BI349" s="269">
        <v>0</v>
      </c>
      <c r="BJ349" s="269">
        <v>0</v>
      </c>
      <c r="BK349" s="269">
        <v>104699.97</v>
      </c>
      <c r="BL349" s="269">
        <v>214071.39</v>
      </c>
      <c r="BM349" s="269">
        <v>51633.97</v>
      </c>
      <c r="BN349" s="269">
        <v>345017.86</v>
      </c>
      <c r="BO349" s="269">
        <v>39557.39</v>
      </c>
      <c r="BP349" s="269">
        <v>266341.43</v>
      </c>
      <c r="BQ349" s="269">
        <v>34681.879999999997</v>
      </c>
      <c r="BR349" s="269">
        <v>44872.77</v>
      </c>
      <c r="BS349" s="269">
        <v>233130.78</v>
      </c>
      <c r="BT349" s="269">
        <v>417328</v>
      </c>
      <c r="BU349" s="269">
        <v>193418.49</v>
      </c>
      <c r="BV349" s="269">
        <v>598305</v>
      </c>
      <c r="BW349" s="269">
        <v>0</v>
      </c>
      <c r="BX349" s="269">
        <v>0</v>
      </c>
      <c r="BY349" s="269">
        <v>300706.74</v>
      </c>
      <c r="BZ349" s="269">
        <v>0</v>
      </c>
      <c r="CA349" s="269">
        <v>0</v>
      </c>
      <c r="CB349" s="269">
        <v>447244.43</v>
      </c>
      <c r="CC349" s="270">
        <f t="shared" si="52"/>
        <v>11547598.759999998</v>
      </c>
      <c r="CD349" s="148"/>
      <c r="CE349" s="148"/>
      <c r="CF349" s="148"/>
      <c r="CG349" s="148"/>
      <c r="CH349" s="148"/>
      <c r="CI349" s="148"/>
    </row>
    <row r="350" spans="1:87" s="149" customFormat="1" ht="22.5" customHeight="1">
      <c r="A350" s="201" t="s">
        <v>1807</v>
      </c>
      <c r="B350" s="264" t="s">
        <v>53</v>
      </c>
      <c r="C350" s="265" t="s">
        <v>54</v>
      </c>
      <c r="D350" s="266">
        <v>53030</v>
      </c>
      <c r="E350" s="150" t="s">
        <v>1049</v>
      </c>
      <c r="F350" s="267" t="s">
        <v>1054</v>
      </c>
      <c r="G350" s="268" t="s">
        <v>1055</v>
      </c>
      <c r="H350" s="269">
        <v>107095.88</v>
      </c>
      <c r="I350" s="269">
        <v>0</v>
      </c>
      <c r="J350" s="269">
        <v>0</v>
      </c>
      <c r="K350" s="269">
        <v>0</v>
      </c>
      <c r="L350" s="269">
        <v>0</v>
      </c>
      <c r="M350" s="269">
        <v>0</v>
      </c>
      <c r="N350" s="269">
        <v>0</v>
      </c>
      <c r="O350" s="269">
        <v>1378333.32</v>
      </c>
      <c r="P350" s="269">
        <v>0</v>
      </c>
      <c r="Q350" s="269">
        <v>0</v>
      </c>
      <c r="R350" s="269">
        <v>0</v>
      </c>
      <c r="S350" s="269">
        <v>91947.38</v>
      </c>
      <c r="T350" s="269">
        <v>679049.91</v>
      </c>
      <c r="U350" s="269">
        <v>0</v>
      </c>
      <c r="V350" s="269">
        <v>0</v>
      </c>
      <c r="W350" s="269">
        <v>0</v>
      </c>
      <c r="X350" s="269">
        <v>0</v>
      </c>
      <c r="Y350" s="269">
        <v>0</v>
      </c>
      <c r="Z350" s="269">
        <v>4448.43</v>
      </c>
      <c r="AA350" s="269">
        <v>0</v>
      </c>
      <c r="AB350" s="269">
        <v>0</v>
      </c>
      <c r="AC350" s="269">
        <v>0</v>
      </c>
      <c r="AD350" s="269">
        <v>9124.6299999999992</v>
      </c>
      <c r="AE350" s="269">
        <v>0</v>
      </c>
      <c r="AF350" s="269">
        <v>0</v>
      </c>
      <c r="AG350" s="269">
        <v>0</v>
      </c>
      <c r="AH350" s="269">
        <v>0</v>
      </c>
      <c r="AI350" s="269">
        <v>25133.41</v>
      </c>
      <c r="AJ350" s="269">
        <v>168168.46</v>
      </c>
      <c r="AK350" s="269">
        <v>0</v>
      </c>
      <c r="AL350" s="269">
        <v>0</v>
      </c>
      <c r="AM350" s="269">
        <v>0</v>
      </c>
      <c r="AN350" s="269">
        <v>0</v>
      </c>
      <c r="AO350" s="269">
        <v>0</v>
      </c>
      <c r="AP350" s="269">
        <v>53493.13</v>
      </c>
      <c r="AQ350" s="269">
        <v>0</v>
      </c>
      <c r="AR350" s="269">
        <v>0</v>
      </c>
      <c r="AS350" s="269">
        <v>0</v>
      </c>
      <c r="AT350" s="269">
        <v>50421.21</v>
      </c>
      <c r="AU350" s="269">
        <v>506515.79</v>
      </c>
      <c r="AV350" s="269">
        <v>0</v>
      </c>
      <c r="AW350" s="269">
        <v>0</v>
      </c>
      <c r="AX350" s="269">
        <v>0</v>
      </c>
      <c r="AY350" s="269">
        <v>0</v>
      </c>
      <c r="AZ350" s="269">
        <v>0</v>
      </c>
      <c r="BA350" s="269">
        <v>0</v>
      </c>
      <c r="BB350" s="269">
        <v>0</v>
      </c>
      <c r="BC350" s="269">
        <v>0</v>
      </c>
      <c r="BD350" s="269">
        <v>0</v>
      </c>
      <c r="BE350" s="269">
        <v>0</v>
      </c>
      <c r="BF350" s="269">
        <v>0</v>
      </c>
      <c r="BG350" s="269">
        <v>0</v>
      </c>
      <c r="BH350" s="269">
        <v>0</v>
      </c>
      <c r="BI350" s="269">
        <v>0</v>
      </c>
      <c r="BJ350" s="269">
        <v>5397.05</v>
      </c>
      <c r="BK350" s="269">
        <v>0</v>
      </c>
      <c r="BL350" s="269">
        <v>0</v>
      </c>
      <c r="BM350" s="269">
        <v>14471.43</v>
      </c>
      <c r="BN350" s="269">
        <v>584159.63</v>
      </c>
      <c r="BO350" s="269">
        <v>33308.49</v>
      </c>
      <c r="BP350" s="269">
        <v>0</v>
      </c>
      <c r="BQ350" s="269">
        <v>0</v>
      </c>
      <c r="BR350" s="269">
        <v>98990.55</v>
      </c>
      <c r="BS350" s="269">
        <v>0</v>
      </c>
      <c r="BT350" s="269">
        <v>208676.71</v>
      </c>
      <c r="BU350" s="269">
        <v>40690.83</v>
      </c>
      <c r="BV350" s="269">
        <v>0</v>
      </c>
      <c r="BW350" s="269">
        <v>0</v>
      </c>
      <c r="BX350" s="269">
        <v>0</v>
      </c>
      <c r="BY350" s="269">
        <v>574749.63</v>
      </c>
      <c r="BZ350" s="269">
        <v>0</v>
      </c>
      <c r="CA350" s="269">
        <v>175298.49</v>
      </c>
      <c r="CB350" s="269">
        <v>175298.49</v>
      </c>
      <c r="CC350" s="270">
        <f t="shared" si="52"/>
        <v>4984772.8500000006</v>
      </c>
      <c r="CD350" s="148"/>
      <c r="CE350" s="148"/>
      <c r="CF350" s="148"/>
      <c r="CG350" s="148"/>
      <c r="CH350" s="148"/>
      <c r="CI350" s="148"/>
    </row>
    <row r="351" spans="1:87" s="149" customFormat="1" ht="22.5" customHeight="1">
      <c r="A351" s="201" t="s">
        <v>1807</v>
      </c>
      <c r="B351" s="264" t="s">
        <v>53</v>
      </c>
      <c r="C351" s="265" t="s">
        <v>54</v>
      </c>
      <c r="D351" s="266">
        <v>53030</v>
      </c>
      <c r="E351" s="150" t="s">
        <v>1049</v>
      </c>
      <c r="F351" s="267" t="s">
        <v>1056</v>
      </c>
      <c r="G351" s="268" t="s">
        <v>1057</v>
      </c>
      <c r="H351" s="269">
        <v>84043.09</v>
      </c>
      <c r="I351" s="269">
        <v>0</v>
      </c>
      <c r="J351" s="269">
        <v>0</v>
      </c>
      <c r="K351" s="269">
        <v>0</v>
      </c>
      <c r="L351" s="269">
        <v>0</v>
      </c>
      <c r="M351" s="269">
        <v>0</v>
      </c>
      <c r="N351" s="269">
        <v>0</v>
      </c>
      <c r="O351" s="269">
        <v>0</v>
      </c>
      <c r="P351" s="269">
        <v>0</v>
      </c>
      <c r="Q351" s="269">
        <v>0</v>
      </c>
      <c r="R351" s="269">
        <v>0</v>
      </c>
      <c r="S351" s="269">
        <v>0</v>
      </c>
      <c r="T351" s="269">
        <v>0</v>
      </c>
      <c r="U351" s="269">
        <v>0</v>
      </c>
      <c r="V351" s="269">
        <v>0</v>
      </c>
      <c r="W351" s="269">
        <v>19856.12</v>
      </c>
      <c r="X351" s="269">
        <v>0</v>
      </c>
      <c r="Y351" s="269">
        <v>0</v>
      </c>
      <c r="Z351" s="269">
        <v>4084.41</v>
      </c>
      <c r="AA351" s="269">
        <v>0</v>
      </c>
      <c r="AB351" s="269">
        <v>0</v>
      </c>
      <c r="AC351" s="269">
        <v>0</v>
      </c>
      <c r="AD351" s="269">
        <v>5790.41</v>
      </c>
      <c r="AE351" s="269">
        <v>0</v>
      </c>
      <c r="AF351" s="269">
        <v>0</v>
      </c>
      <c r="AG351" s="269">
        <v>0</v>
      </c>
      <c r="AH351" s="269">
        <v>0</v>
      </c>
      <c r="AI351" s="269">
        <v>1270.6600000000001</v>
      </c>
      <c r="AJ351" s="269">
        <v>0</v>
      </c>
      <c r="AK351" s="269">
        <v>0</v>
      </c>
      <c r="AL351" s="269">
        <v>0</v>
      </c>
      <c r="AM351" s="269">
        <v>0</v>
      </c>
      <c r="AN351" s="269">
        <v>0</v>
      </c>
      <c r="AO351" s="269">
        <v>0</v>
      </c>
      <c r="AP351" s="269">
        <v>0</v>
      </c>
      <c r="AQ351" s="269">
        <v>0</v>
      </c>
      <c r="AR351" s="269">
        <v>0</v>
      </c>
      <c r="AS351" s="269">
        <v>0</v>
      </c>
      <c r="AT351" s="269">
        <v>0</v>
      </c>
      <c r="AU351" s="269">
        <v>359953.25</v>
      </c>
      <c r="AV351" s="269">
        <v>0</v>
      </c>
      <c r="AW351" s="269">
        <v>0</v>
      </c>
      <c r="AX351" s="269">
        <v>0</v>
      </c>
      <c r="AY351" s="269">
        <v>0</v>
      </c>
      <c r="AZ351" s="269">
        <v>0</v>
      </c>
      <c r="BA351" s="269">
        <v>0</v>
      </c>
      <c r="BB351" s="269">
        <v>0</v>
      </c>
      <c r="BC351" s="269">
        <v>0</v>
      </c>
      <c r="BD351" s="269">
        <v>0</v>
      </c>
      <c r="BE351" s="269">
        <v>0</v>
      </c>
      <c r="BF351" s="269">
        <v>0</v>
      </c>
      <c r="BG351" s="269">
        <v>0</v>
      </c>
      <c r="BH351" s="269">
        <v>0</v>
      </c>
      <c r="BI351" s="269">
        <v>0</v>
      </c>
      <c r="BJ351" s="269">
        <v>0</v>
      </c>
      <c r="BK351" s="269">
        <v>0</v>
      </c>
      <c r="BL351" s="269">
        <v>0</v>
      </c>
      <c r="BM351" s="269">
        <v>319194.69</v>
      </c>
      <c r="BN351" s="269">
        <v>0</v>
      </c>
      <c r="BO351" s="269">
        <v>0</v>
      </c>
      <c r="BP351" s="269">
        <v>0</v>
      </c>
      <c r="BQ351" s="269">
        <v>0</v>
      </c>
      <c r="BR351" s="269">
        <v>0</v>
      </c>
      <c r="BS351" s="269">
        <v>0</v>
      </c>
      <c r="BT351" s="269">
        <v>0</v>
      </c>
      <c r="BU351" s="269">
        <v>0</v>
      </c>
      <c r="BV351" s="269">
        <v>0</v>
      </c>
      <c r="BW351" s="269">
        <v>0</v>
      </c>
      <c r="BX351" s="269">
        <v>0</v>
      </c>
      <c r="BY351" s="269">
        <v>0</v>
      </c>
      <c r="BZ351" s="269">
        <v>0</v>
      </c>
      <c r="CA351" s="269">
        <v>0</v>
      </c>
      <c r="CB351" s="269">
        <v>0</v>
      </c>
      <c r="CC351" s="270">
        <f t="shared" si="52"/>
        <v>794192.63</v>
      </c>
      <c r="CD351" s="148"/>
      <c r="CE351" s="148"/>
      <c r="CF351" s="148"/>
      <c r="CG351" s="148"/>
      <c r="CH351" s="148"/>
      <c r="CI351" s="148"/>
    </row>
    <row r="352" spans="1:87" s="149" customFormat="1" ht="22.5" customHeight="1">
      <c r="A352" s="201" t="s">
        <v>1807</v>
      </c>
      <c r="B352" s="264" t="s">
        <v>53</v>
      </c>
      <c r="C352" s="265" t="s">
        <v>54</v>
      </c>
      <c r="D352" s="266">
        <v>53030</v>
      </c>
      <c r="E352" s="150" t="s">
        <v>1049</v>
      </c>
      <c r="F352" s="267" t="s">
        <v>1058</v>
      </c>
      <c r="G352" s="268" t="s">
        <v>1059</v>
      </c>
      <c r="H352" s="269">
        <v>0</v>
      </c>
      <c r="I352" s="269">
        <v>0</v>
      </c>
      <c r="J352" s="269">
        <v>0</v>
      </c>
      <c r="K352" s="269">
        <v>0</v>
      </c>
      <c r="L352" s="269">
        <v>0</v>
      </c>
      <c r="M352" s="269">
        <v>0</v>
      </c>
      <c r="N352" s="269">
        <v>0</v>
      </c>
      <c r="O352" s="269">
        <v>329474.96999999997</v>
      </c>
      <c r="P352" s="269">
        <v>0</v>
      </c>
      <c r="Q352" s="269">
        <v>0</v>
      </c>
      <c r="R352" s="269">
        <v>0</v>
      </c>
      <c r="S352" s="269">
        <v>0</v>
      </c>
      <c r="T352" s="269">
        <v>0</v>
      </c>
      <c r="U352" s="269">
        <v>0</v>
      </c>
      <c r="V352" s="269">
        <v>0</v>
      </c>
      <c r="W352" s="269">
        <v>0</v>
      </c>
      <c r="X352" s="269">
        <v>0</v>
      </c>
      <c r="Y352" s="269">
        <v>0</v>
      </c>
      <c r="Z352" s="269">
        <v>0</v>
      </c>
      <c r="AA352" s="269">
        <v>0</v>
      </c>
      <c r="AB352" s="269">
        <v>0</v>
      </c>
      <c r="AC352" s="269">
        <v>0</v>
      </c>
      <c r="AD352" s="269">
        <v>7372.39</v>
      </c>
      <c r="AE352" s="269">
        <v>0</v>
      </c>
      <c r="AF352" s="269">
        <v>0</v>
      </c>
      <c r="AG352" s="269">
        <v>0</v>
      </c>
      <c r="AH352" s="269">
        <v>0</v>
      </c>
      <c r="AI352" s="269">
        <v>0</v>
      </c>
      <c r="AJ352" s="269">
        <v>0</v>
      </c>
      <c r="AK352" s="269">
        <v>0</v>
      </c>
      <c r="AL352" s="269">
        <v>0</v>
      </c>
      <c r="AM352" s="269">
        <v>0</v>
      </c>
      <c r="AN352" s="269">
        <v>0</v>
      </c>
      <c r="AO352" s="269">
        <v>0</v>
      </c>
      <c r="AP352" s="269">
        <v>0</v>
      </c>
      <c r="AQ352" s="269">
        <v>0</v>
      </c>
      <c r="AR352" s="269">
        <v>0</v>
      </c>
      <c r="AS352" s="269">
        <v>0</v>
      </c>
      <c r="AT352" s="269">
        <v>0</v>
      </c>
      <c r="AU352" s="269">
        <v>88834.6</v>
      </c>
      <c r="AV352" s="269">
        <v>0</v>
      </c>
      <c r="AW352" s="269">
        <v>0</v>
      </c>
      <c r="AX352" s="269">
        <v>0</v>
      </c>
      <c r="AY352" s="269">
        <v>0</v>
      </c>
      <c r="AZ352" s="269">
        <v>0</v>
      </c>
      <c r="BA352" s="269">
        <v>0</v>
      </c>
      <c r="BB352" s="269">
        <v>0</v>
      </c>
      <c r="BC352" s="269">
        <v>0</v>
      </c>
      <c r="BD352" s="269">
        <v>0</v>
      </c>
      <c r="BE352" s="269">
        <v>0</v>
      </c>
      <c r="BF352" s="269">
        <v>0</v>
      </c>
      <c r="BG352" s="269">
        <v>0</v>
      </c>
      <c r="BH352" s="269">
        <v>0</v>
      </c>
      <c r="BI352" s="269">
        <v>0</v>
      </c>
      <c r="BJ352" s="269">
        <v>0</v>
      </c>
      <c r="BK352" s="269">
        <v>0</v>
      </c>
      <c r="BL352" s="269">
        <v>0</v>
      </c>
      <c r="BM352" s="269">
        <v>7438.63</v>
      </c>
      <c r="BN352" s="269">
        <v>0</v>
      </c>
      <c r="BO352" s="269">
        <v>0</v>
      </c>
      <c r="BP352" s="269">
        <v>0</v>
      </c>
      <c r="BQ352" s="269">
        <v>0</v>
      </c>
      <c r="BR352" s="269">
        <v>0</v>
      </c>
      <c r="BS352" s="269">
        <v>0</v>
      </c>
      <c r="BT352" s="269">
        <v>0</v>
      </c>
      <c r="BU352" s="269">
        <v>0</v>
      </c>
      <c r="BV352" s="269">
        <v>0</v>
      </c>
      <c r="BW352" s="269">
        <v>0</v>
      </c>
      <c r="BX352" s="269">
        <v>0</v>
      </c>
      <c r="BY352" s="269">
        <v>0</v>
      </c>
      <c r="BZ352" s="269">
        <v>0</v>
      </c>
      <c r="CA352" s="269">
        <v>0</v>
      </c>
      <c r="CB352" s="269">
        <v>0</v>
      </c>
      <c r="CC352" s="270">
        <f t="shared" si="52"/>
        <v>433120.58999999997</v>
      </c>
      <c r="CD352" s="148"/>
      <c r="CE352" s="148"/>
      <c r="CF352" s="148"/>
      <c r="CG352" s="148"/>
      <c r="CH352" s="148"/>
      <c r="CI352" s="148"/>
    </row>
    <row r="353" spans="1:87" s="149" customFormat="1" ht="22.5" customHeight="1">
      <c r="A353" s="201" t="s">
        <v>1807</v>
      </c>
      <c r="B353" s="264" t="s">
        <v>53</v>
      </c>
      <c r="C353" s="265" t="s">
        <v>54</v>
      </c>
      <c r="D353" s="266">
        <v>53030</v>
      </c>
      <c r="E353" s="150" t="s">
        <v>1049</v>
      </c>
      <c r="F353" s="267" t="s">
        <v>1060</v>
      </c>
      <c r="G353" s="268" t="s">
        <v>1061</v>
      </c>
      <c r="H353" s="269">
        <v>0</v>
      </c>
      <c r="I353" s="269">
        <v>48811.61</v>
      </c>
      <c r="J353" s="269">
        <v>0</v>
      </c>
      <c r="K353" s="269">
        <v>0</v>
      </c>
      <c r="L353" s="269">
        <v>0</v>
      </c>
      <c r="M353" s="269">
        <v>0</v>
      </c>
      <c r="N353" s="269">
        <v>0</v>
      </c>
      <c r="O353" s="269">
        <v>0</v>
      </c>
      <c r="P353" s="269">
        <v>0</v>
      </c>
      <c r="Q353" s="269">
        <v>0</v>
      </c>
      <c r="R353" s="269">
        <v>0</v>
      </c>
      <c r="S353" s="269">
        <v>0</v>
      </c>
      <c r="T353" s="269">
        <v>0</v>
      </c>
      <c r="U353" s="269">
        <v>0</v>
      </c>
      <c r="V353" s="269">
        <v>0</v>
      </c>
      <c r="W353" s="269">
        <v>0</v>
      </c>
      <c r="X353" s="269">
        <v>0</v>
      </c>
      <c r="Y353" s="269">
        <v>0</v>
      </c>
      <c r="Z353" s="269">
        <v>0</v>
      </c>
      <c r="AA353" s="269">
        <v>0</v>
      </c>
      <c r="AB353" s="269">
        <v>0</v>
      </c>
      <c r="AC353" s="269">
        <v>0</v>
      </c>
      <c r="AD353" s="269">
        <v>0</v>
      </c>
      <c r="AE353" s="269">
        <v>0</v>
      </c>
      <c r="AF353" s="269">
        <v>0</v>
      </c>
      <c r="AG353" s="269">
        <v>0</v>
      </c>
      <c r="AH353" s="269">
        <v>0</v>
      </c>
      <c r="AI353" s="269">
        <v>0</v>
      </c>
      <c r="AJ353" s="269">
        <v>0</v>
      </c>
      <c r="AK353" s="269">
        <v>0</v>
      </c>
      <c r="AL353" s="269">
        <v>0</v>
      </c>
      <c r="AM353" s="269">
        <v>0</v>
      </c>
      <c r="AN353" s="269">
        <v>0</v>
      </c>
      <c r="AO353" s="269">
        <v>0</v>
      </c>
      <c r="AP353" s="269">
        <v>0</v>
      </c>
      <c r="AQ353" s="269">
        <v>0</v>
      </c>
      <c r="AR353" s="269">
        <v>0</v>
      </c>
      <c r="AS353" s="269">
        <v>20563.38</v>
      </c>
      <c r="AT353" s="269">
        <v>0</v>
      </c>
      <c r="AU353" s="269">
        <v>4857.41</v>
      </c>
      <c r="AV353" s="269">
        <v>0</v>
      </c>
      <c r="AW353" s="269">
        <v>0</v>
      </c>
      <c r="AX353" s="269">
        <v>0</v>
      </c>
      <c r="AY353" s="269">
        <v>0</v>
      </c>
      <c r="AZ353" s="269">
        <v>0</v>
      </c>
      <c r="BA353" s="269">
        <v>0</v>
      </c>
      <c r="BB353" s="269">
        <v>0</v>
      </c>
      <c r="BC353" s="269">
        <v>0</v>
      </c>
      <c r="BD353" s="269">
        <v>0</v>
      </c>
      <c r="BE353" s="269">
        <v>0</v>
      </c>
      <c r="BF353" s="269">
        <v>0</v>
      </c>
      <c r="BG353" s="269">
        <v>0</v>
      </c>
      <c r="BH353" s="269">
        <v>0</v>
      </c>
      <c r="BI353" s="269">
        <v>0</v>
      </c>
      <c r="BJ353" s="269">
        <v>0</v>
      </c>
      <c r="BK353" s="269">
        <v>0</v>
      </c>
      <c r="BL353" s="269">
        <v>0</v>
      </c>
      <c r="BM353" s="269">
        <v>0</v>
      </c>
      <c r="BN353" s="269">
        <v>0</v>
      </c>
      <c r="BO353" s="269">
        <v>0</v>
      </c>
      <c r="BP353" s="269">
        <v>0</v>
      </c>
      <c r="BQ353" s="269">
        <v>0</v>
      </c>
      <c r="BR353" s="269">
        <v>0</v>
      </c>
      <c r="BS353" s="269">
        <v>0</v>
      </c>
      <c r="BT353" s="269">
        <v>0</v>
      </c>
      <c r="BU353" s="269">
        <v>0</v>
      </c>
      <c r="BV353" s="269">
        <v>0</v>
      </c>
      <c r="BW353" s="269">
        <v>0</v>
      </c>
      <c r="BX353" s="269">
        <v>0</v>
      </c>
      <c r="BY353" s="269">
        <v>665.64</v>
      </c>
      <c r="BZ353" s="269">
        <v>0</v>
      </c>
      <c r="CA353" s="269">
        <v>0</v>
      </c>
      <c r="CB353" s="269">
        <v>0</v>
      </c>
      <c r="CC353" s="270">
        <f t="shared" si="52"/>
        <v>74898.040000000008</v>
      </c>
      <c r="CD353" s="148"/>
      <c r="CE353" s="148"/>
      <c r="CF353" s="148"/>
      <c r="CG353" s="148"/>
      <c r="CH353" s="148"/>
      <c r="CI353" s="148"/>
    </row>
    <row r="354" spans="1:87" s="149" customFormat="1" ht="22.5" customHeight="1">
      <c r="A354" s="201" t="s">
        <v>1807</v>
      </c>
      <c r="B354" s="264" t="s">
        <v>53</v>
      </c>
      <c r="C354" s="265" t="s">
        <v>54</v>
      </c>
      <c r="D354" s="266">
        <v>53030</v>
      </c>
      <c r="E354" s="150" t="s">
        <v>1049</v>
      </c>
      <c r="F354" s="267" t="s">
        <v>1062</v>
      </c>
      <c r="G354" s="268" t="s">
        <v>1063</v>
      </c>
      <c r="H354" s="269">
        <v>14262273.199999999</v>
      </c>
      <c r="I354" s="269">
        <v>106956.17</v>
      </c>
      <c r="J354" s="269">
        <v>254004.39</v>
      </c>
      <c r="K354" s="269">
        <v>0</v>
      </c>
      <c r="L354" s="269">
        <v>27823.56</v>
      </c>
      <c r="M354" s="269">
        <v>0</v>
      </c>
      <c r="N354" s="269">
        <v>295652.28999999998</v>
      </c>
      <c r="O354" s="269">
        <v>2522324.02</v>
      </c>
      <c r="P354" s="269">
        <v>117524.97</v>
      </c>
      <c r="Q354" s="269">
        <v>4478006.05</v>
      </c>
      <c r="R354" s="269">
        <v>254736.09</v>
      </c>
      <c r="S354" s="269">
        <v>404466.1</v>
      </c>
      <c r="T354" s="269">
        <v>1538920.03</v>
      </c>
      <c r="U354" s="269">
        <v>1725910.08</v>
      </c>
      <c r="V354" s="269">
        <v>0</v>
      </c>
      <c r="W354" s="269">
        <v>995145.82</v>
      </c>
      <c r="X354" s="269">
        <v>200936.26</v>
      </c>
      <c r="Y354" s="269">
        <v>139828.74</v>
      </c>
      <c r="Z354" s="269">
        <v>17223321.780000001</v>
      </c>
      <c r="AA354" s="269">
        <v>3168185.28</v>
      </c>
      <c r="AB354" s="269">
        <v>47013.59</v>
      </c>
      <c r="AC354" s="269">
        <v>706667.61</v>
      </c>
      <c r="AD354" s="269">
        <v>1297770.8799999999</v>
      </c>
      <c r="AE354" s="269">
        <v>146666.64000000001</v>
      </c>
      <c r="AF354" s="269">
        <v>0</v>
      </c>
      <c r="AG354" s="269">
        <v>0</v>
      </c>
      <c r="AH354" s="269">
        <v>0</v>
      </c>
      <c r="AI354" s="269">
        <v>8756221.5299999993</v>
      </c>
      <c r="AJ354" s="269">
        <v>1339954.79</v>
      </c>
      <c r="AK354" s="269">
        <v>210468.68</v>
      </c>
      <c r="AL354" s="269">
        <v>110823.98</v>
      </c>
      <c r="AM354" s="269">
        <v>111588.7</v>
      </c>
      <c r="AN354" s="269">
        <v>538721.81000000006</v>
      </c>
      <c r="AO354" s="269">
        <v>4883.12</v>
      </c>
      <c r="AP354" s="269">
        <v>343270.67</v>
      </c>
      <c r="AQ354" s="269">
        <v>216058.01</v>
      </c>
      <c r="AR354" s="269">
        <v>29312.58</v>
      </c>
      <c r="AS354" s="269">
        <v>71774.2</v>
      </c>
      <c r="AT354" s="269">
        <v>554078.76</v>
      </c>
      <c r="AU354" s="269">
        <v>25618521.469999999</v>
      </c>
      <c r="AV354" s="269">
        <v>49737.31</v>
      </c>
      <c r="AW354" s="269">
        <v>41170.1</v>
      </c>
      <c r="AX354" s="269">
        <v>55441.05</v>
      </c>
      <c r="AY354" s="269">
        <v>70128.179999999993</v>
      </c>
      <c r="AZ354" s="269">
        <v>248817.89</v>
      </c>
      <c r="BA354" s="269">
        <v>93492.94</v>
      </c>
      <c r="BB354" s="269">
        <v>0</v>
      </c>
      <c r="BC354" s="269">
        <v>274500</v>
      </c>
      <c r="BD354" s="269">
        <v>26219.32</v>
      </c>
      <c r="BE354" s="269">
        <v>281868.52</v>
      </c>
      <c r="BF354" s="269">
        <v>0</v>
      </c>
      <c r="BG354" s="269">
        <v>0</v>
      </c>
      <c r="BH354" s="269">
        <v>2098809.9900000002</v>
      </c>
      <c r="BI354" s="269">
        <v>138000</v>
      </c>
      <c r="BJ354" s="269">
        <v>235898.75</v>
      </c>
      <c r="BK354" s="269">
        <v>118423.97</v>
      </c>
      <c r="BL354" s="269">
        <v>0</v>
      </c>
      <c r="BM354" s="269">
        <v>24712707.129999999</v>
      </c>
      <c r="BN354" s="269">
        <v>2038743.75</v>
      </c>
      <c r="BO354" s="269">
        <v>161141.44</v>
      </c>
      <c r="BP354" s="269">
        <v>177783.42</v>
      </c>
      <c r="BQ354" s="269">
        <v>315161.78999999998</v>
      </c>
      <c r="BR354" s="269">
        <v>673007.79</v>
      </c>
      <c r="BS354" s="269">
        <v>285447.64</v>
      </c>
      <c r="BT354" s="269">
        <v>14269579.130000001</v>
      </c>
      <c r="BU354" s="269">
        <v>5534.64</v>
      </c>
      <c r="BV354" s="269">
        <v>338817.61</v>
      </c>
      <c r="BW354" s="269">
        <v>202048.27</v>
      </c>
      <c r="BX354" s="269">
        <v>0</v>
      </c>
      <c r="BY354" s="269">
        <v>1406422.89</v>
      </c>
      <c r="BZ354" s="269">
        <v>97767.02</v>
      </c>
      <c r="CA354" s="269">
        <v>435084.11</v>
      </c>
      <c r="CB354" s="269">
        <v>944605.58</v>
      </c>
      <c r="CC354" s="270">
        <f t="shared" si="52"/>
        <v>137616172.08000004</v>
      </c>
      <c r="CD354" s="148"/>
      <c r="CE354" s="148"/>
      <c r="CF354" s="148"/>
      <c r="CG354" s="148"/>
      <c r="CH354" s="148"/>
      <c r="CI354" s="148"/>
    </row>
    <row r="355" spans="1:87" s="149" customFormat="1" ht="22.5" customHeight="1">
      <c r="A355" s="201" t="s">
        <v>1807</v>
      </c>
      <c r="B355" s="264" t="s">
        <v>53</v>
      </c>
      <c r="C355" s="265" t="s">
        <v>54</v>
      </c>
      <c r="D355" s="266">
        <v>53030</v>
      </c>
      <c r="E355" s="150" t="s">
        <v>1049</v>
      </c>
      <c r="F355" s="267" t="s">
        <v>1064</v>
      </c>
      <c r="G355" s="268" t="s">
        <v>1065</v>
      </c>
      <c r="H355" s="269">
        <v>2095334.1</v>
      </c>
      <c r="I355" s="269">
        <v>0</v>
      </c>
      <c r="J355" s="269">
        <v>0</v>
      </c>
      <c r="K355" s="269">
        <v>0</v>
      </c>
      <c r="L355" s="269">
        <v>0</v>
      </c>
      <c r="M355" s="269">
        <v>0</v>
      </c>
      <c r="N355" s="269">
        <v>0</v>
      </c>
      <c r="O355" s="269">
        <v>0</v>
      </c>
      <c r="P355" s="269">
        <v>0</v>
      </c>
      <c r="Q355" s="269">
        <v>0</v>
      </c>
      <c r="R355" s="269">
        <v>0</v>
      </c>
      <c r="S355" s="269">
        <v>0</v>
      </c>
      <c r="T355" s="269">
        <v>0</v>
      </c>
      <c r="U355" s="269">
        <v>0</v>
      </c>
      <c r="V355" s="269">
        <v>0</v>
      </c>
      <c r="W355" s="269">
        <v>0</v>
      </c>
      <c r="X355" s="269">
        <v>0</v>
      </c>
      <c r="Y355" s="269">
        <v>0</v>
      </c>
      <c r="Z355" s="269">
        <v>268429.39</v>
      </c>
      <c r="AA355" s="269">
        <v>0</v>
      </c>
      <c r="AB355" s="269">
        <v>0</v>
      </c>
      <c r="AC355" s="269">
        <v>0</v>
      </c>
      <c r="AD355" s="269">
        <v>10441.89</v>
      </c>
      <c r="AE355" s="269">
        <v>0</v>
      </c>
      <c r="AF355" s="269">
        <v>0</v>
      </c>
      <c r="AG355" s="269">
        <v>0</v>
      </c>
      <c r="AH355" s="269">
        <v>0</v>
      </c>
      <c r="AI355" s="269">
        <v>0</v>
      </c>
      <c r="AJ355" s="269">
        <v>0</v>
      </c>
      <c r="AK355" s="269">
        <v>0</v>
      </c>
      <c r="AL355" s="269">
        <v>0</v>
      </c>
      <c r="AM355" s="269">
        <v>0</v>
      </c>
      <c r="AN355" s="269">
        <v>0</v>
      </c>
      <c r="AO355" s="269">
        <v>0</v>
      </c>
      <c r="AP355" s="269">
        <v>0</v>
      </c>
      <c r="AQ355" s="269">
        <v>0</v>
      </c>
      <c r="AR355" s="269">
        <v>0</v>
      </c>
      <c r="AS355" s="269">
        <v>0</v>
      </c>
      <c r="AT355" s="269">
        <v>10082.19</v>
      </c>
      <c r="AU355" s="269">
        <v>586017.37</v>
      </c>
      <c r="AV355" s="269">
        <v>0</v>
      </c>
      <c r="AW355" s="269">
        <v>0</v>
      </c>
      <c r="AX355" s="269">
        <v>0</v>
      </c>
      <c r="AY355" s="269">
        <v>0</v>
      </c>
      <c r="AZ355" s="269">
        <v>0</v>
      </c>
      <c r="BA355" s="269">
        <v>0</v>
      </c>
      <c r="BB355" s="269">
        <v>0</v>
      </c>
      <c r="BC355" s="269">
        <v>0</v>
      </c>
      <c r="BD355" s="269">
        <v>0</v>
      </c>
      <c r="BE355" s="269">
        <v>0</v>
      </c>
      <c r="BF355" s="269">
        <v>0</v>
      </c>
      <c r="BG355" s="269">
        <v>0</v>
      </c>
      <c r="BH355" s="269">
        <v>0</v>
      </c>
      <c r="BI355" s="269">
        <v>0</v>
      </c>
      <c r="BJ355" s="269">
        <v>0</v>
      </c>
      <c r="BK355" s="269">
        <v>0</v>
      </c>
      <c r="BL355" s="269">
        <v>0</v>
      </c>
      <c r="BM355" s="269">
        <v>1046195.36</v>
      </c>
      <c r="BN355" s="269">
        <v>0</v>
      </c>
      <c r="BO355" s="269">
        <v>0</v>
      </c>
      <c r="BP355" s="269">
        <v>0</v>
      </c>
      <c r="BQ355" s="269">
        <v>0</v>
      </c>
      <c r="BR355" s="269">
        <v>0</v>
      </c>
      <c r="BS355" s="269">
        <v>0</v>
      </c>
      <c r="BT355" s="269">
        <v>0</v>
      </c>
      <c r="BU355" s="269">
        <v>0</v>
      </c>
      <c r="BV355" s="269">
        <v>0</v>
      </c>
      <c r="BW355" s="269">
        <v>0</v>
      </c>
      <c r="BX355" s="269">
        <v>0</v>
      </c>
      <c r="BY355" s="269">
        <v>0</v>
      </c>
      <c r="BZ355" s="269">
        <v>0</v>
      </c>
      <c r="CA355" s="269">
        <v>0</v>
      </c>
      <c r="CB355" s="269">
        <v>4796.57</v>
      </c>
      <c r="CC355" s="270">
        <f t="shared" si="52"/>
        <v>4021296.87</v>
      </c>
      <c r="CD355" s="148"/>
      <c r="CE355" s="148"/>
      <c r="CF355" s="148"/>
      <c r="CG355" s="148"/>
      <c r="CH355" s="148"/>
      <c r="CI355" s="148"/>
    </row>
    <row r="356" spans="1:87" s="149" customFormat="1" ht="22.5" customHeight="1">
      <c r="A356" s="201" t="s">
        <v>1807</v>
      </c>
      <c r="B356" s="264" t="s">
        <v>53</v>
      </c>
      <c r="C356" s="265" t="s">
        <v>54</v>
      </c>
      <c r="D356" s="266"/>
      <c r="E356" s="150"/>
      <c r="F356" s="267" t="s">
        <v>1066</v>
      </c>
      <c r="G356" s="268" t="s">
        <v>1067</v>
      </c>
      <c r="H356" s="269">
        <v>0</v>
      </c>
      <c r="I356" s="269">
        <v>0</v>
      </c>
      <c r="J356" s="269">
        <v>0</v>
      </c>
      <c r="K356" s="269">
        <v>0</v>
      </c>
      <c r="L356" s="269">
        <v>0</v>
      </c>
      <c r="M356" s="269">
        <v>0</v>
      </c>
      <c r="N356" s="269">
        <v>1297156.68</v>
      </c>
      <c r="O356" s="269">
        <v>0</v>
      </c>
      <c r="P356" s="269">
        <v>0</v>
      </c>
      <c r="Q356" s="269">
        <v>0</v>
      </c>
      <c r="R356" s="269">
        <v>0</v>
      </c>
      <c r="S356" s="269">
        <v>0</v>
      </c>
      <c r="T356" s="269">
        <v>0</v>
      </c>
      <c r="U356" s="269">
        <v>0</v>
      </c>
      <c r="V356" s="269">
        <v>0</v>
      </c>
      <c r="W356" s="269">
        <v>0</v>
      </c>
      <c r="X356" s="269">
        <v>0</v>
      </c>
      <c r="Y356" s="269">
        <v>0</v>
      </c>
      <c r="Z356" s="269">
        <v>0</v>
      </c>
      <c r="AA356" s="269">
        <v>0</v>
      </c>
      <c r="AB356" s="269">
        <v>0</v>
      </c>
      <c r="AC356" s="269">
        <v>0</v>
      </c>
      <c r="AD356" s="269">
        <v>0</v>
      </c>
      <c r="AE356" s="269">
        <v>0</v>
      </c>
      <c r="AF356" s="269">
        <v>0</v>
      </c>
      <c r="AG356" s="269">
        <v>0</v>
      </c>
      <c r="AH356" s="269">
        <v>0</v>
      </c>
      <c r="AI356" s="269">
        <v>460865.1</v>
      </c>
      <c r="AJ356" s="269">
        <v>0</v>
      </c>
      <c r="AK356" s="269">
        <v>0</v>
      </c>
      <c r="AL356" s="269">
        <v>0</v>
      </c>
      <c r="AM356" s="269">
        <v>0</v>
      </c>
      <c r="AN356" s="269">
        <v>0</v>
      </c>
      <c r="AO356" s="269">
        <v>0</v>
      </c>
      <c r="AP356" s="269">
        <v>0</v>
      </c>
      <c r="AQ356" s="269">
        <v>0</v>
      </c>
      <c r="AR356" s="269">
        <v>0</v>
      </c>
      <c r="AS356" s="269">
        <v>0</v>
      </c>
      <c r="AT356" s="269">
        <v>0</v>
      </c>
      <c r="AU356" s="269">
        <v>0</v>
      </c>
      <c r="AV356" s="269">
        <v>0</v>
      </c>
      <c r="AW356" s="269">
        <v>0</v>
      </c>
      <c r="AX356" s="269">
        <v>0</v>
      </c>
      <c r="AY356" s="269">
        <v>0</v>
      </c>
      <c r="AZ356" s="269">
        <v>0</v>
      </c>
      <c r="BA356" s="269">
        <v>0</v>
      </c>
      <c r="BB356" s="269">
        <v>309999</v>
      </c>
      <c r="BC356" s="269">
        <v>0</v>
      </c>
      <c r="BD356" s="269">
        <v>0</v>
      </c>
      <c r="BE356" s="269">
        <v>0</v>
      </c>
      <c r="BF356" s="269">
        <v>0</v>
      </c>
      <c r="BG356" s="269">
        <v>0</v>
      </c>
      <c r="BH356" s="269">
        <v>0</v>
      </c>
      <c r="BI356" s="269">
        <v>0</v>
      </c>
      <c r="BJ356" s="269">
        <v>0</v>
      </c>
      <c r="BK356" s="269">
        <v>0</v>
      </c>
      <c r="BL356" s="269">
        <v>0</v>
      </c>
      <c r="BM356" s="269">
        <v>660982.43000000005</v>
      </c>
      <c r="BN356" s="269">
        <v>0</v>
      </c>
      <c r="BO356" s="269">
        <v>0</v>
      </c>
      <c r="BP356" s="269">
        <v>0</v>
      </c>
      <c r="BQ356" s="269">
        <v>0</v>
      </c>
      <c r="BR356" s="269">
        <v>0</v>
      </c>
      <c r="BS356" s="269">
        <v>0</v>
      </c>
      <c r="BT356" s="269">
        <v>0</v>
      </c>
      <c r="BU356" s="269">
        <v>0</v>
      </c>
      <c r="BV356" s="269">
        <v>0</v>
      </c>
      <c r="BW356" s="269">
        <v>0</v>
      </c>
      <c r="BX356" s="269">
        <v>0</v>
      </c>
      <c r="BY356" s="269">
        <v>0</v>
      </c>
      <c r="BZ356" s="269">
        <v>0</v>
      </c>
      <c r="CA356" s="269">
        <v>0</v>
      </c>
      <c r="CB356" s="269">
        <v>0</v>
      </c>
      <c r="CC356" s="270">
        <f t="shared" si="52"/>
        <v>2729003.21</v>
      </c>
      <c r="CD356" s="148"/>
      <c r="CE356" s="148"/>
      <c r="CF356" s="148"/>
      <c r="CG356" s="148"/>
      <c r="CH356" s="148"/>
      <c r="CI356" s="148"/>
    </row>
    <row r="357" spans="1:87" s="149" customFormat="1" ht="22.5" customHeight="1">
      <c r="A357" s="201" t="s">
        <v>1807</v>
      </c>
      <c r="B357" s="264" t="s">
        <v>53</v>
      </c>
      <c r="C357" s="265" t="s">
        <v>54</v>
      </c>
      <c r="D357" s="266">
        <v>53030</v>
      </c>
      <c r="E357" s="150" t="s">
        <v>1049</v>
      </c>
      <c r="F357" s="267" t="s">
        <v>1068</v>
      </c>
      <c r="G357" s="268" t="s">
        <v>1069</v>
      </c>
      <c r="H357" s="269">
        <v>255503.45</v>
      </c>
      <c r="I357" s="269">
        <v>0</v>
      </c>
      <c r="J357" s="269">
        <v>0</v>
      </c>
      <c r="K357" s="269">
        <v>0</v>
      </c>
      <c r="L357" s="269">
        <v>0</v>
      </c>
      <c r="M357" s="269">
        <v>0</v>
      </c>
      <c r="N357" s="269">
        <v>0</v>
      </c>
      <c r="O357" s="269">
        <v>0</v>
      </c>
      <c r="P357" s="269">
        <v>0</v>
      </c>
      <c r="Q357" s="269">
        <v>0</v>
      </c>
      <c r="R357" s="269">
        <v>3928</v>
      </c>
      <c r="S357" s="269">
        <v>0</v>
      </c>
      <c r="T357" s="269">
        <v>0</v>
      </c>
      <c r="U357" s="269">
        <v>0</v>
      </c>
      <c r="V357" s="269">
        <v>0</v>
      </c>
      <c r="W357" s="269">
        <v>8013.69</v>
      </c>
      <c r="X357" s="269">
        <v>0</v>
      </c>
      <c r="Y357" s="269">
        <v>0</v>
      </c>
      <c r="Z357" s="269">
        <v>14921.77</v>
      </c>
      <c r="AA357" s="269">
        <v>199.74</v>
      </c>
      <c r="AB357" s="269">
        <v>0</v>
      </c>
      <c r="AC357" s="269">
        <v>0</v>
      </c>
      <c r="AD357" s="269">
        <v>4161.07</v>
      </c>
      <c r="AE357" s="269">
        <v>0</v>
      </c>
      <c r="AF357" s="269">
        <v>0</v>
      </c>
      <c r="AG357" s="269">
        <v>0</v>
      </c>
      <c r="AH357" s="269">
        <v>0</v>
      </c>
      <c r="AI357" s="269">
        <v>0</v>
      </c>
      <c r="AJ357" s="269">
        <v>0</v>
      </c>
      <c r="AK357" s="269">
        <v>0</v>
      </c>
      <c r="AL357" s="269">
        <v>0</v>
      </c>
      <c r="AM357" s="269">
        <v>0</v>
      </c>
      <c r="AN357" s="269">
        <v>0</v>
      </c>
      <c r="AO357" s="269">
        <v>0</v>
      </c>
      <c r="AP357" s="269">
        <v>0</v>
      </c>
      <c r="AQ357" s="269">
        <v>0</v>
      </c>
      <c r="AR357" s="269">
        <v>0</v>
      </c>
      <c r="AS357" s="269">
        <v>0</v>
      </c>
      <c r="AT357" s="269">
        <v>0</v>
      </c>
      <c r="AU357" s="269">
        <v>1171035.1200000001</v>
      </c>
      <c r="AV357" s="269">
        <v>0</v>
      </c>
      <c r="AW357" s="269">
        <v>0</v>
      </c>
      <c r="AX357" s="269">
        <v>0</v>
      </c>
      <c r="AY357" s="269">
        <v>0</v>
      </c>
      <c r="AZ357" s="269">
        <v>0</v>
      </c>
      <c r="BA357" s="269">
        <v>0</v>
      </c>
      <c r="BB357" s="269">
        <v>0</v>
      </c>
      <c r="BC357" s="269">
        <v>0</v>
      </c>
      <c r="BD357" s="269">
        <v>0</v>
      </c>
      <c r="BE357" s="269">
        <v>0</v>
      </c>
      <c r="BF357" s="269">
        <v>0</v>
      </c>
      <c r="BG357" s="269">
        <v>0</v>
      </c>
      <c r="BH357" s="269">
        <v>0</v>
      </c>
      <c r="BI357" s="269">
        <v>0</v>
      </c>
      <c r="BJ357" s="269">
        <v>0</v>
      </c>
      <c r="BK357" s="269">
        <v>0</v>
      </c>
      <c r="BL357" s="269">
        <v>0</v>
      </c>
      <c r="BM357" s="269">
        <v>532242.54</v>
      </c>
      <c r="BN357" s="269">
        <v>0</v>
      </c>
      <c r="BO357" s="269">
        <v>55653.78</v>
      </c>
      <c r="BP357" s="269">
        <v>0</v>
      </c>
      <c r="BQ357" s="269">
        <v>0</v>
      </c>
      <c r="BR357" s="269">
        <v>47339.79</v>
      </c>
      <c r="BS357" s="269">
        <v>0</v>
      </c>
      <c r="BT357" s="269">
        <v>358251.51</v>
      </c>
      <c r="BU357" s="269">
        <v>0</v>
      </c>
      <c r="BV357" s="269">
        <v>0</v>
      </c>
      <c r="BW357" s="269">
        <v>0</v>
      </c>
      <c r="BX357" s="269">
        <v>0</v>
      </c>
      <c r="BY357" s="269">
        <v>0</v>
      </c>
      <c r="BZ357" s="269">
        <v>0</v>
      </c>
      <c r="CA357" s="269">
        <v>0</v>
      </c>
      <c r="CB357" s="269">
        <v>0</v>
      </c>
      <c r="CC357" s="270">
        <f t="shared" si="52"/>
        <v>2451250.46</v>
      </c>
      <c r="CD357" s="148"/>
      <c r="CE357" s="148"/>
      <c r="CF357" s="148"/>
      <c r="CG357" s="148"/>
      <c r="CH357" s="148"/>
      <c r="CI357" s="148"/>
    </row>
    <row r="358" spans="1:87" s="149" customFormat="1" ht="22.5" customHeight="1">
      <c r="A358" s="201" t="s">
        <v>1807</v>
      </c>
      <c r="B358" s="264" t="s">
        <v>53</v>
      </c>
      <c r="C358" s="265" t="s">
        <v>54</v>
      </c>
      <c r="D358" s="266"/>
      <c r="E358" s="150"/>
      <c r="F358" s="267" t="s">
        <v>1070</v>
      </c>
      <c r="G358" s="268" t="s">
        <v>1071</v>
      </c>
      <c r="H358" s="269">
        <v>0</v>
      </c>
      <c r="I358" s="269">
        <v>0</v>
      </c>
      <c r="J358" s="269">
        <v>0</v>
      </c>
      <c r="K358" s="269">
        <v>0</v>
      </c>
      <c r="L358" s="269">
        <v>0</v>
      </c>
      <c r="M358" s="269">
        <v>0</v>
      </c>
      <c r="N358" s="269">
        <v>0</v>
      </c>
      <c r="O358" s="269">
        <v>0</v>
      </c>
      <c r="P358" s="269">
        <v>0</v>
      </c>
      <c r="Q358" s="269">
        <v>0</v>
      </c>
      <c r="R358" s="269">
        <v>0</v>
      </c>
      <c r="S358" s="269">
        <v>0</v>
      </c>
      <c r="T358" s="269">
        <v>0</v>
      </c>
      <c r="U358" s="269">
        <v>0</v>
      </c>
      <c r="V358" s="269">
        <v>0</v>
      </c>
      <c r="W358" s="269">
        <v>0</v>
      </c>
      <c r="X358" s="269">
        <v>0</v>
      </c>
      <c r="Y358" s="269">
        <v>0</v>
      </c>
      <c r="Z358" s="269">
        <v>0</v>
      </c>
      <c r="AA358" s="269">
        <v>0</v>
      </c>
      <c r="AB358" s="269">
        <v>0</v>
      </c>
      <c r="AC358" s="269">
        <v>0</v>
      </c>
      <c r="AD358" s="269">
        <v>0</v>
      </c>
      <c r="AE358" s="269">
        <v>0</v>
      </c>
      <c r="AF358" s="269">
        <v>0</v>
      </c>
      <c r="AG358" s="269">
        <v>0</v>
      </c>
      <c r="AH358" s="269">
        <v>0</v>
      </c>
      <c r="AI358" s="269">
        <v>0</v>
      </c>
      <c r="AJ358" s="269">
        <v>0</v>
      </c>
      <c r="AK358" s="269">
        <v>0</v>
      </c>
      <c r="AL358" s="269">
        <v>0</v>
      </c>
      <c r="AM358" s="269">
        <v>0</v>
      </c>
      <c r="AN358" s="269">
        <v>0</v>
      </c>
      <c r="AO358" s="269">
        <v>0</v>
      </c>
      <c r="AP358" s="269">
        <v>0</v>
      </c>
      <c r="AQ358" s="269">
        <v>0</v>
      </c>
      <c r="AR358" s="269">
        <v>0</v>
      </c>
      <c r="AS358" s="269">
        <v>0</v>
      </c>
      <c r="AT358" s="269">
        <v>0</v>
      </c>
      <c r="AU358" s="269">
        <v>58395.67</v>
      </c>
      <c r="AV358" s="269">
        <v>0</v>
      </c>
      <c r="AW358" s="269">
        <v>0</v>
      </c>
      <c r="AX358" s="269">
        <v>0</v>
      </c>
      <c r="AY358" s="269">
        <v>0</v>
      </c>
      <c r="AZ358" s="269">
        <v>0</v>
      </c>
      <c r="BA358" s="269">
        <v>0</v>
      </c>
      <c r="BB358" s="269">
        <v>0</v>
      </c>
      <c r="BC358" s="269">
        <v>0</v>
      </c>
      <c r="BD358" s="269">
        <v>0</v>
      </c>
      <c r="BE358" s="269">
        <v>0</v>
      </c>
      <c r="BF358" s="269">
        <v>0</v>
      </c>
      <c r="BG358" s="269">
        <v>0</v>
      </c>
      <c r="BH358" s="269">
        <v>0</v>
      </c>
      <c r="BI358" s="269">
        <v>0</v>
      </c>
      <c r="BJ358" s="269">
        <v>0</v>
      </c>
      <c r="BK358" s="269">
        <v>0</v>
      </c>
      <c r="BL358" s="269">
        <v>0</v>
      </c>
      <c r="BM358" s="269">
        <v>0</v>
      </c>
      <c r="BN358" s="269">
        <v>0</v>
      </c>
      <c r="BO358" s="269">
        <v>0</v>
      </c>
      <c r="BP358" s="269">
        <v>0</v>
      </c>
      <c r="BQ358" s="269">
        <v>0</v>
      </c>
      <c r="BR358" s="269">
        <v>0</v>
      </c>
      <c r="BS358" s="269">
        <v>0</v>
      </c>
      <c r="BT358" s="269">
        <v>0</v>
      </c>
      <c r="BU358" s="269">
        <v>0</v>
      </c>
      <c r="BV358" s="269">
        <v>0</v>
      </c>
      <c r="BW358" s="269">
        <v>0</v>
      </c>
      <c r="BX358" s="269">
        <v>0</v>
      </c>
      <c r="BY358" s="269">
        <v>0</v>
      </c>
      <c r="BZ358" s="269">
        <v>0</v>
      </c>
      <c r="CA358" s="269">
        <v>0</v>
      </c>
      <c r="CB358" s="269">
        <v>0</v>
      </c>
      <c r="CC358" s="270">
        <f t="shared" si="52"/>
        <v>58395.67</v>
      </c>
      <c r="CD358" s="148"/>
      <c r="CE358" s="148"/>
      <c r="CF358" s="148"/>
      <c r="CG358" s="148"/>
      <c r="CH358" s="148"/>
      <c r="CI358" s="148"/>
    </row>
    <row r="359" spans="1:87" s="149" customFormat="1" ht="22.5" customHeight="1">
      <c r="A359" s="201" t="s">
        <v>1807</v>
      </c>
      <c r="B359" s="264" t="s">
        <v>53</v>
      </c>
      <c r="C359" s="265" t="s">
        <v>54</v>
      </c>
      <c r="D359" s="266"/>
      <c r="E359" s="150"/>
      <c r="F359" s="267" t="s">
        <v>1072</v>
      </c>
      <c r="G359" s="268" t="s">
        <v>1073</v>
      </c>
      <c r="H359" s="269">
        <v>0</v>
      </c>
      <c r="I359" s="269">
        <v>3123.92</v>
      </c>
      <c r="J359" s="269">
        <v>0</v>
      </c>
      <c r="K359" s="269">
        <v>0</v>
      </c>
      <c r="L359" s="269">
        <v>0</v>
      </c>
      <c r="M359" s="269">
        <v>0</v>
      </c>
      <c r="N359" s="269">
        <v>0</v>
      </c>
      <c r="O359" s="269">
        <v>0</v>
      </c>
      <c r="P359" s="269">
        <v>0</v>
      </c>
      <c r="Q359" s="269">
        <v>0</v>
      </c>
      <c r="R359" s="269">
        <v>0</v>
      </c>
      <c r="S359" s="269">
        <v>0</v>
      </c>
      <c r="T359" s="269">
        <v>0</v>
      </c>
      <c r="U359" s="269">
        <v>0</v>
      </c>
      <c r="V359" s="269">
        <v>0</v>
      </c>
      <c r="W359" s="269">
        <v>0</v>
      </c>
      <c r="X359" s="269">
        <v>0</v>
      </c>
      <c r="Y359" s="269">
        <v>0</v>
      </c>
      <c r="Z359" s="269">
        <v>0</v>
      </c>
      <c r="AA359" s="269">
        <v>0</v>
      </c>
      <c r="AB359" s="269">
        <v>0</v>
      </c>
      <c r="AC359" s="269">
        <v>0</v>
      </c>
      <c r="AD359" s="269">
        <v>0</v>
      </c>
      <c r="AE359" s="269">
        <v>0</v>
      </c>
      <c r="AF359" s="269">
        <v>0</v>
      </c>
      <c r="AG359" s="269">
        <v>0</v>
      </c>
      <c r="AH359" s="269">
        <v>0</v>
      </c>
      <c r="AI359" s="269">
        <v>0</v>
      </c>
      <c r="AJ359" s="269">
        <v>0</v>
      </c>
      <c r="AK359" s="269">
        <v>0</v>
      </c>
      <c r="AL359" s="269">
        <v>0</v>
      </c>
      <c r="AM359" s="269">
        <v>0</v>
      </c>
      <c r="AN359" s="269">
        <v>0</v>
      </c>
      <c r="AO359" s="269">
        <v>0</v>
      </c>
      <c r="AP359" s="269">
        <v>0</v>
      </c>
      <c r="AQ359" s="269">
        <v>0</v>
      </c>
      <c r="AR359" s="269">
        <v>0</v>
      </c>
      <c r="AS359" s="269">
        <v>0</v>
      </c>
      <c r="AT359" s="269">
        <v>0</v>
      </c>
      <c r="AU359" s="269">
        <v>0</v>
      </c>
      <c r="AV359" s="269">
        <v>0</v>
      </c>
      <c r="AW359" s="269">
        <v>0</v>
      </c>
      <c r="AX359" s="269">
        <v>0</v>
      </c>
      <c r="AY359" s="269">
        <v>0</v>
      </c>
      <c r="AZ359" s="269">
        <v>0</v>
      </c>
      <c r="BA359" s="269">
        <v>0</v>
      </c>
      <c r="BB359" s="269">
        <v>0</v>
      </c>
      <c r="BC359" s="269">
        <v>0</v>
      </c>
      <c r="BD359" s="269">
        <v>0</v>
      </c>
      <c r="BE359" s="269">
        <v>0</v>
      </c>
      <c r="BF359" s="269">
        <v>0</v>
      </c>
      <c r="BG359" s="269">
        <v>0</v>
      </c>
      <c r="BH359" s="269">
        <v>0</v>
      </c>
      <c r="BI359" s="269">
        <v>0</v>
      </c>
      <c r="BJ359" s="269">
        <v>0</v>
      </c>
      <c r="BK359" s="269">
        <v>0</v>
      </c>
      <c r="BL359" s="269">
        <v>0</v>
      </c>
      <c r="BM359" s="269">
        <v>0</v>
      </c>
      <c r="BN359" s="269">
        <v>0</v>
      </c>
      <c r="BO359" s="269">
        <v>0</v>
      </c>
      <c r="BP359" s="269">
        <v>0</v>
      </c>
      <c r="BQ359" s="269">
        <v>0</v>
      </c>
      <c r="BR359" s="269">
        <v>0</v>
      </c>
      <c r="BS359" s="269">
        <v>0</v>
      </c>
      <c r="BT359" s="269">
        <v>0</v>
      </c>
      <c r="BU359" s="269">
        <v>0</v>
      </c>
      <c r="BV359" s="269">
        <v>0</v>
      </c>
      <c r="BW359" s="269">
        <v>0</v>
      </c>
      <c r="BX359" s="269">
        <v>0</v>
      </c>
      <c r="BY359" s="269">
        <v>0</v>
      </c>
      <c r="BZ359" s="269">
        <v>0</v>
      </c>
      <c r="CA359" s="269">
        <v>0</v>
      </c>
      <c r="CB359" s="269">
        <v>0</v>
      </c>
      <c r="CC359" s="270">
        <f t="shared" si="52"/>
        <v>3123.92</v>
      </c>
      <c r="CD359" s="148"/>
      <c r="CE359" s="148"/>
      <c r="CF359" s="148"/>
      <c r="CG359" s="148"/>
      <c r="CH359" s="148"/>
      <c r="CI359" s="148"/>
    </row>
    <row r="360" spans="1:87" s="149" customFormat="1" ht="22.5" customHeight="1">
      <c r="A360" s="201" t="s">
        <v>1807</v>
      </c>
      <c r="B360" s="264" t="s">
        <v>53</v>
      </c>
      <c r="C360" s="265" t="s">
        <v>54</v>
      </c>
      <c r="D360" s="266"/>
      <c r="E360" s="150"/>
      <c r="F360" s="267" t="s">
        <v>1074</v>
      </c>
      <c r="G360" s="268" t="s">
        <v>1075</v>
      </c>
      <c r="H360" s="269">
        <v>0</v>
      </c>
      <c r="I360" s="269">
        <v>0</v>
      </c>
      <c r="J360" s="269">
        <v>0</v>
      </c>
      <c r="K360" s="269">
        <v>0</v>
      </c>
      <c r="L360" s="269">
        <v>0</v>
      </c>
      <c r="M360" s="269">
        <v>0</v>
      </c>
      <c r="N360" s="269">
        <v>0</v>
      </c>
      <c r="O360" s="269">
        <v>0</v>
      </c>
      <c r="P360" s="269">
        <v>0</v>
      </c>
      <c r="Q360" s="269">
        <v>0</v>
      </c>
      <c r="R360" s="269">
        <v>0</v>
      </c>
      <c r="S360" s="269">
        <v>0</v>
      </c>
      <c r="T360" s="269">
        <v>0</v>
      </c>
      <c r="U360" s="269">
        <v>0</v>
      </c>
      <c r="V360" s="269">
        <v>0</v>
      </c>
      <c r="W360" s="269">
        <v>0</v>
      </c>
      <c r="X360" s="269">
        <v>0</v>
      </c>
      <c r="Y360" s="269">
        <v>0</v>
      </c>
      <c r="Z360" s="269">
        <v>0</v>
      </c>
      <c r="AA360" s="269">
        <v>0</v>
      </c>
      <c r="AB360" s="269">
        <v>0</v>
      </c>
      <c r="AC360" s="269">
        <v>0</v>
      </c>
      <c r="AD360" s="269">
        <v>0</v>
      </c>
      <c r="AE360" s="269">
        <v>0</v>
      </c>
      <c r="AF360" s="269">
        <v>0</v>
      </c>
      <c r="AG360" s="269">
        <v>0</v>
      </c>
      <c r="AH360" s="269">
        <v>0</v>
      </c>
      <c r="AI360" s="269">
        <v>0</v>
      </c>
      <c r="AJ360" s="269">
        <v>0</v>
      </c>
      <c r="AK360" s="269">
        <v>0</v>
      </c>
      <c r="AL360" s="269">
        <v>0</v>
      </c>
      <c r="AM360" s="269">
        <v>0</v>
      </c>
      <c r="AN360" s="269">
        <v>0</v>
      </c>
      <c r="AO360" s="269">
        <v>0</v>
      </c>
      <c r="AP360" s="269">
        <v>0</v>
      </c>
      <c r="AQ360" s="269">
        <v>0</v>
      </c>
      <c r="AR360" s="269">
        <v>0</v>
      </c>
      <c r="AS360" s="269">
        <v>0</v>
      </c>
      <c r="AT360" s="269">
        <v>0</v>
      </c>
      <c r="AU360" s="269">
        <v>0</v>
      </c>
      <c r="AV360" s="269">
        <v>0</v>
      </c>
      <c r="AW360" s="269">
        <v>0</v>
      </c>
      <c r="AX360" s="269">
        <v>0</v>
      </c>
      <c r="AY360" s="269">
        <v>0</v>
      </c>
      <c r="AZ360" s="269">
        <v>0</v>
      </c>
      <c r="BA360" s="269">
        <v>0</v>
      </c>
      <c r="BB360" s="269">
        <v>0</v>
      </c>
      <c r="BC360" s="269">
        <v>0</v>
      </c>
      <c r="BD360" s="269">
        <v>0</v>
      </c>
      <c r="BE360" s="269">
        <v>0</v>
      </c>
      <c r="BF360" s="269">
        <v>0</v>
      </c>
      <c r="BG360" s="269">
        <v>0</v>
      </c>
      <c r="BH360" s="269">
        <v>0</v>
      </c>
      <c r="BI360" s="269">
        <v>0</v>
      </c>
      <c r="BJ360" s="269">
        <v>0</v>
      </c>
      <c r="BK360" s="269">
        <v>0</v>
      </c>
      <c r="BL360" s="269">
        <v>0</v>
      </c>
      <c r="BM360" s="269">
        <v>0</v>
      </c>
      <c r="BN360" s="269">
        <v>0</v>
      </c>
      <c r="BO360" s="269">
        <v>0</v>
      </c>
      <c r="BP360" s="269">
        <v>0</v>
      </c>
      <c r="BQ360" s="269">
        <v>0</v>
      </c>
      <c r="BR360" s="269">
        <v>0</v>
      </c>
      <c r="BS360" s="269">
        <v>0</v>
      </c>
      <c r="BT360" s="269">
        <v>0</v>
      </c>
      <c r="BU360" s="269">
        <v>0</v>
      </c>
      <c r="BV360" s="269">
        <v>0</v>
      </c>
      <c r="BW360" s="269">
        <v>0</v>
      </c>
      <c r="BX360" s="269">
        <v>0</v>
      </c>
      <c r="BY360" s="269">
        <v>0</v>
      </c>
      <c r="BZ360" s="269">
        <v>0</v>
      </c>
      <c r="CA360" s="269">
        <v>0</v>
      </c>
      <c r="CB360" s="269">
        <v>0</v>
      </c>
      <c r="CC360" s="270">
        <f t="shared" si="52"/>
        <v>0</v>
      </c>
      <c r="CD360" s="148"/>
      <c r="CE360" s="148"/>
      <c r="CF360" s="148"/>
      <c r="CG360" s="148"/>
      <c r="CH360" s="148"/>
      <c r="CI360" s="148"/>
    </row>
    <row r="361" spans="1:87" s="149" customFormat="1" ht="22.5" customHeight="1">
      <c r="A361" s="201" t="s">
        <v>1807</v>
      </c>
      <c r="B361" s="264" t="s">
        <v>53</v>
      </c>
      <c r="C361" s="265" t="s">
        <v>54</v>
      </c>
      <c r="D361" s="266">
        <v>53030</v>
      </c>
      <c r="E361" s="150" t="s">
        <v>1049</v>
      </c>
      <c r="F361" s="267" t="s">
        <v>1076</v>
      </c>
      <c r="G361" s="268" t="s">
        <v>1077</v>
      </c>
      <c r="H361" s="269">
        <v>2609.4499999999998</v>
      </c>
      <c r="I361" s="269">
        <v>0</v>
      </c>
      <c r="J361" s="269">
        <v>0</v>
      </c>
      <c r="K361" s="269">
        <v>0</v>
      </c>
      <c r="L361" s="269">
        <v>0</v>
      </c>
      <c r="M361" s="269">
        <v>0</v>
      </c>
      <c r="N361" s="269">
        <v>0</v>
      </c>
      <c r="O361" s="269">
        <v>0</v>
      </c>
      <c r="P361" s="269">
        <v>0</v>
      </c>
      <c r="Q361" s="269">
        <v>0</v>
      </c>
      <c r="R361" s="269">
        <v>0</v>
      </c>
      <c r="S361" s="269">
        <v>0</v>
      </c>
      <c r="T361" s="269">
        <v>0</v>
      </c>
      <c r="U361" s="269">
        <v>0</v>
      </c>
      <c r="V361" s="269">
        <v>0</v>
      </c>
      <c r="W361" s="269">
        <v>0</v>
      </c>
      <c r="X361" s="269">
        <v>0</v>
      </c>
      <c r="Y361" s="269">
        <v>0</v>
      </c>
      <c r="Z361" s="269">
        <v>0</v>
      </c>
      <c r="AA361" s="269">
        <v>0</v>
      </c>
      <c r="AB361" s="269">
        <v>0</v>
      </c>
      <c r="AC361" s="269">
        <v>0</v>
      </c>
      <c r="AD361" s="269">
        <v>0</v>
      </c>
      <c r="AE361" s="269">
        <v>0</v>
      </c>
      <c r="AF361" s="269">
        <v>0</v>
      </c>
      <c r="AG361" s="269">
        <v>0</v>
      </c>
      <c r="AH361" s="269">
        <v>0</v>
      </c>
      <c r="AI361" s="269">
        <v>0</v>
      </c>
      <c r="AJ361" s="269">
        <v>0</v>
      </c>
      <c r="AK361" s="269">
        <v>0</v>
      </c>
      <c r="AL361" s="269">
        <v>0</v>
      </c>
      <c r="AM361" s="269">
        <v>0</v>
      </c>
      <c r="AN361" s="269">
        <v>0</v>
      </c>
      <c r="AO361" s="269">
        <v>0</v>
      </c>
      <c r="AP361" s="269">
        <v>0</v>
      </c>
      <c r="AQ361" s="269">
        <v>0</v>
      </c>
      <c r="AR361" s="269">
        <v>0</v>
      </c>
      <c r="AS361" s="269">
        <v>0</v>
      </c>
      <c r="AT361" s="269">
        <v>1879.44</v>
      </c>
      <c r="AU361" s="269">
        <v>43382.13</v>
      </c>
      <c r="AV361" s="269">
        <v>0</v>
      </c>
      <c r="AW361" s="269">
        <v>0</v>
      </c>
      <c r="AX361" s="269">
        <v>0</v>
      </c>
      <c r="AY361" s="269">
        <v>0</v>
      </c>
      <c r="AZ361" s="269">
        <v>0</v>
      </c>
      <c r="BA361" s="269">
        <v>0</v>
      </c>
      <c r="BB361" s="269">
        <v>87452.13</v>
      </c>
      <c r="BC361" s="269">
        <v>0</v>
      </c>
      <c r="BD361" s="269">
        <v>0</v>
      </c>
      <c r="BE361" s="269">
        <v>0</v>
      </c>
      <c r="BF361" s="269">
        <v>0</v>
      </c>
      <c r="BG361" s="269">
        <v>0</v>
      </c>
      <c r="BH361" s="269">
        <v>0</v>
      </c>
      <c r="BI361" s="269">
        <v>0</v>
      </c>
      <c r="BJ361" s="269">
        <v>0</v>
      </c>
      <c r="BK361" s="269">
        <v>0</v>
      </c>
      <c r="BL361" s="269">
        <v>0</v>
      </c>
      <c r="BM361" s="269">
        <v>2109.36</v>
      </c>
      <c r="BN361" s="269">
        <v>0</v>
      </c>
      <c r="BO361" s="269">
        <v>0</v>
      </c>
      <c r="BP361" s="269">
        <v>0</v>
      </c>
      <c r="BQ361" s="269">
        <v>0</v>
      </c>
      <c r="BR361" s="269">
        <v>0</v>
      </c>
      <c r="BS361" s="269">
        <v>0</v>
      </c>
      <c r="BT361" s="269">
        <v>0</v>
      </c>
      <c r="BU361" s="269">
        <v>0</v>
      </c>
      <c r="BV361" s="269">
        <v>0</v>
      </c>
      <c r="BW361" s="269">
        <v>0</v>
      </c>
      <c r="BX361" s="269">
        <v>0</v>
      </c>
      <c r="BY361" s="269">
        <v>0</v>
      </c>
      <c r="BZ361" s="269">
        <v>0</v>
      </c>
      <c r="CA361" s="269">
        <v>0</v>
      </c>
      <c r="CB361" s="269">
        <v>0</v>
      </c>
      <c r="CC361" s="270">
        <f t="shared" si="52"/>
        <v>137432.50999999998</v>
      </c>
      <c r="CD361" s="148"/>
      <c r="CE361" s="148"/>
      <c r="CF361" s="148"/>
      <c r="CG361" s="148"/>
      <c r="CH361" s="148"/>
      <c r="CI361" s="148"/>
    </row>
    <row r="362" spans="1:87" s="149" customFormat="1" ht="22.5" customHeight="1">
      <c r="A362" s="201" t="s">
        <v>1807</v>
      </c>
      <c r="B362" s="264" t="s">
        <v>53</v>
      </c>
      <c r="C362" s="265" t="s">
        <v>54</v>
      </c>
      <c r="D362" s="266">
        <v>53060</v>
      </c>
      <c r="E362" s="150" t="s">
        <v>1078</v>
      </c>
      <c r="F362" s="267" t="s">
        <v>1079</v>
      </c>
      <c r="G362" s="268" t="s">
        <v>1080</v>
      </c>
      <c r="H362" s="269">
        <v>666541.48</v>
      </c>
      <c r="I362" s="269">
        <v>0</v>
      </c>
      <c r="J362" s="269">
        <v>0</v>
      </c>
      <c r="K362" s="269">
        <v>0</v>
      </c>
      <c r="L362" s="269">
        <v>0</v>
      </c>
      <c r="M362" s="269">
        <v>0</v>
      </c>
      <c r="N362" s="269">
        <v>0</v>
      </c>
      <c r="O362" s="269">
        <v>0</v>
      </c>
      <c r="P362" s="269">
        <v>0</v>
      </c>
      <c r="Q362" s="269">
        <v>0</v>
      </c>
      <c r="R362" s="269">
        <v>0</v>
      </c>
      <c r="S362" s="269">
        <v>0</v>
      </c>
      <c r="T362" s="269">
        <v>0</v>
      </c>
      <c r="U362" s="269">
        <v>0</v>
      </c>
      <c r="V362" s="269">
        <v>0</v>
      </c>
      <c r="W362" s="269">
        <v>0</v>
      </c>
      <c r="X362" s="269">
        <v>0</v>
      </c>
      <c r="Y362" s="269">
        <v>0</v>
      </c>
      <c r="Z362" s="269">
        <v>0</v>
      </c>
      <c r="AA362" s="269">
        <v>0</v>
      </c>
      <c r="AB362" s="269">
        <v>0</v>
      </c>
      <c r="AC362" s="269">
        <v>0</v>
      </c>
      <c r="AD362" s="269">
        <v>0</v>
      </c>
      <c r="AE362" s="269">
        <v>0</v>
      </c>
      <c r="AF362" s="269">
        <v>0</v>
      </c>
      <c r="AG362" s="269">
        <v>0</v>
      </c>
      <c r="AH362" s="269">
        <v>0</v>
      </c>
      <c r="AI362" s="269">
        <v>0</v>
      </c>
      <c r="AJ362" s="269">
        <v>0</v>
      </c>
      <c r="AK362" s="269">
        <v>0</v>
      </c>
      <c r="AL362" s="269">
        <v>0</v>
      </c>
      <c r="AM362" s="269">
        <v>0</v>
      </c>
      <c r="AN362" s="269">
        <v>0</v>
      </c>
      <c r="AO362" s="269">
        <v>0</v>
      </c>
      <c r="AP362" s="269">
        <v>0</v>
      </c>
      <c r="AQ362" s="269">
        <v>0</v>
      </c>
      <c r="AR362" s="269">
        <v>0</v>
      </c>
      <c r="AS362" s="269">
        <v>0</v>
      </c>
      <c r="AT362" s="269">
        <v>0</v>
      </c>
      <c r="AU362" s="269">
        <v>0</v>
      </c>
      <c r="AV362" s="269">
        <v>0</v>
      </c>
      <c r="AW362" s="269">
        <v>0</v>
      </c>
      <c r="AX362" s="269">
        <v>0</v>
      </c>
      <c r="AY362" s="269">
        <v>0</v>
      </c>
      <c r="AZ362" s="269">
        <v>0</v>
      </c>
      <c r="BA362" s="269">
        <v>0</v>
      </c>
      <c r="BB362" s="269">
        <v>0</v>
      </c>
      <c r="BC362" s="269">
        <v>0</v>
      </c>
      <c r="BD362" s="269">
        <v>0</v>
      </c>
      <c r="BE362" s="269">
        <v>0</v>
      </c>
      <c r="BF362" s="269">
        <v>0</v>
      </c>
      <c r="BG362" s="269">
        <v>0</v>
      </c>
      <c r="BH362" s="269">
        <v>0</v>
      </c>
      <c r="BI362" s="269">
        <v>0</v>
      </c>
      <c r="BJ362" s="269">
        <v>0</v>
      </c>
      <c r="BK362" s="269">
        <v>0</v>
      </c>
      <c r="BL362" s="269">
        <v>0</v>
      </c>
      <c r="BM362" s="269">
        <v>0</v>
      </c>
      <c r="BN362" s="269">
        <v>0</v>
      </c>
      <c r="BO362" s="269">
        <v>0</v>
      </c>
      <c r="BP362" s="269">
        <v>0</v>
      </c>
      <c r="BQ362" s="269">
        <v>0</v>
      </c>
      <c r="BR362" s="269">
        <v>0</v>
      </c>
      <c r="BS362" s="269">
        <v>0</v>
      </c>
      <c r="BT362" s="269">
        <v>0</v>
      </c>
      <c r="BU362" s="269">
        <v>0</v>
      </c>
      <c r="BV362" s="269">
        <v>0</v>
      </c>
      <c r="BW362" s="269">
        <v>0</v>
      </c>
      <c r="BX362" s="269">
        <v>0</v>
      </c>
      <c r="BY362" s="269">
        <v>0</v>
      </c>
      <c r="BZ362" s="269">
        <v>0</v>
      </c>
      <c r="CA362" s="269">
        <v>0</v>
      </c>
      <c r="CB362" s="269">
        <v>0</v>
      </c>
      <c r="CC362" s="270">
        <f t="shared" si="52"/>
        <v>666541.48</v>
      </c>
      <c r="CD362" s="148"/>
      <c r="CE362" s="148"/>
      <c r="CF362" s="148"/>
      <c r="CG362" s="148"/>
      <c r="CH362" s="148"/>
      <c r="CI362" s="148"/>
    </row>
    <row r="363" spans="1:87" s="149" customFormat="1" ht="22.5" customHeight="1">
      <c r="A363" s="201" t="s">
        <v>1807</v>
      </c>
      <c r="B363" s="264" t="s">
        <v>53</v>
      </c>
      <c r="C363" s="265" t="s">
        <v>54</v>
      </c>
      <c r="D363" s="266">
        <v>53060</v>
      </c>
      <c r="E363" s="150" t="s">
        <v>1078</v>
      </c>
      <c r="F363" s="267" t="s">
        <v>1081</v>
      </c>
      <c r="G363" s="268" t="s">
        <v>1082</v>
      </c>
      <c r="H363" s="269">
        <v>0</v>
      </c>
      <c r="I363" s="269">
        <v>0</v>
      </c>
      <c r="J363" s="269">
        <v>0</v>
      </c>
      <c r="K363" s="269">
        <v>0</v>
      </c>
      <c r="L363" s="269">
        <v>0</v>
      </c>
      <c r="M363" s="269">
        <v>0</v>
      </c>
      <c r="N363" s="269">
        <v>0</v>
      </c>
      <c r="O363" s="269">
        <v>0</v>
      </c>
      <c r="P363" s="269">
        <v>0</v>
      </c>
      <c r="Q363" s="269">
        <v>0</v>
      </c>
      <c r="R363" s="269">
        <v>0</v>
      </c>
      <c r="S363" s="269">
        <v>0</v>
      </c>
      <c r="T363" s="269">
        <v>0</v>
      </c>
      <c r="U363" s="269">
        <v>0</v>
      </c>
      <c r="V363" s="269">
        <v>0</v>
      </c>
      <c r="W363" s="269">
        <v>0</v>
      </c>
      <c r="X363" s="269">
        <v>0</v>
      </c>
      <c r="Y363" s="269">
        <v>0</v>
      </c>
      <c r="Z363" s="269">
        <v>0</v>
      </c>
      <c r="AA363" s="269">
        <v>0</v>
      </c>
      <c r="AB363" s="269">
        <v>0</v>
      </c>
      <c r="AC363" s="269">
        <v>0</v>
      </c>
      <c r="AD363" s="269">
        <v>0</v>
      </c>
      <c r="AE363" s="269">
        <v>0</v>
      </c>
      <c r="AF363" s="269">
        <v>0</v>
      </c>
      <c r="AG363" s="269">
        <v>0</v>
      </c>
      <c r="AH363" s="269">
        <v>0</v>
      </c>
      <c r="AI363" s="269">
        <v>0</v>
      </c>
      <c r="AJ363" s="269">
        <v>0</v>
      </c>
      <c r="AK363" s="269">
        <v>0</v>
      </c>
      <c r="AL363" s="269">
        <v>0</v>
      </c>
      <c r="AM363" s="269">
        <v>0</v>
      </c>
      <c r="AN363" s="269">
        <v>0</v>
      </c>
      <c r="AO363" s="269">
        <v>0</v>
      </c>
      <c r="AP363" s="269">
        <v>0</v>
      </c>
      <c r="AQ363" s="269">
        <v>0</v>
      </c>
      <c r="AR363" s="269">
        <v>0</v>
      </c>
      <c r="AS363" s="269">
        <v>0</v>
      </c>
      <c r="AT363" s="269">
        <v>0</v>
      </c>
      <c r="AU363" s="269">
        <v>0</v>
      </c>
      <c r="AV363" s="269">
        <v>0</v>
      </c>
      <c r="AW363" s="269">
        <v>0</v>
      </c>
      <c r="AX363" s="269">
        <v>0</v>
      </c>
      <c r="AY363" s="269">
        <v>0</v>
      </c>
      <c r="AZ363" s="269">
        <v>0</v>
      </c>
      <c r="BA363" s="269">
        <v>0</v>
      </c>
      <c r="BB363" s="269">
        <v>0</v>
      </c>
      <c r="BC363" s="269">
        <v>0</v>
      </c>
      <c r="BD363" s="269">
        <v>0</v>
      </c>
      <c r="BE363" s="269">
        <v>0</v>
      </c>
      <c r="BF363" s="269">
        <v>0</v>
      </c>
      <c r="BG363" s="269">
        <v>0</v>
      </c>
      <c r="BH363" s="269">
        <v>0</v>
      </c>
      <c r="BI363" s="269">
        <v>0</v>
      </c>
      <c r="BJ363" s="269">
        <v>0</v>
      </c>
      <c r="BK363" s="269">
        <v>0</v>
      </c>
      <c r="BL363" s="269">
        <v>0</v>
      </c>
      <c r="BM363" s="269">
        <v>0</v>
      </c>
      <c r="BN363" s="269">
        <v>0</v>
      </c>
      <c r="BO363" s="269">
        <v>0</v>
      </c>
      <c r="BP363" s="269">
        <v>0</v>
      </c>
      <c r="BQ363" s="269">
        <v>0</v>
      </c>
      <c r="BR363" s="269">
        <v>0</v>
      </c>
      <c r="BS363" s="269">
        <v>0</v>
      </c>
      <c r="BT363" s="269">
        <v>0</v>
      </c>
      <c r="BU363" s="269">
        <v>0</v>
      </c>
      <c r="BV363" s="269">
        <v>0</v>
      </c>
      <c r="BW363" s="269">
        <v>0</v>
      </c>
      <c r="BX363" s="269">
        <v>0</v>
      </c>
      <c r="BY363" s="269">
        <v>0</v>
      </c>
      <c r="BZ363" s="269">
        <v>0</v>
      </c>
      <c r="CA363" s="269">
        <v>0</v>
      </c>
      <c r="CB363" s="269">
        <v>0</v>
      </c>
      <c r="CC363" s="270">
        <f t="shared" si="52"/>
        <v>0</v>
      </c>
      <c r="CD363" s="148"/>
      <c r="CE363" s="148"/>
      <c r="CF363" s="148"/>
      <c r="CG363" s="148"/>
      <c r="CH363" s="148"/>
      <c r="CI363" s="148"/>
    </row>
    <row r="364" spans="1:87" s="149" customFormat="1" ht="22.5" customHeight="1">
      <c r="A364" s="201" t="s">
        <v>1807</v>
      </c>
      <c r="B364" s="264" t="s">
        <v>53</v>
      </c>
      <c r="C364" s="265" t="s">
        <v>54</v>
      </c>
      <c r="D364" s="266">
        <v>53020</v>
      </c>
      <c r="E364" s="150" t="s">
        <v>1030</v>
      </c>
      <c r="F364" s="267" t="s">
        <v>1083</v>
      </c>
      <c r="G364" s="268" t="s">
        <v>1084</v>
      </c>
      <c r="H364" s="269">
        <v>0</v>
      </c>
      <c r="I364" s="269">
        <v>114242.14</v>
      </c>
      <c r="J364" s="269">
        <v>0</v>
      </c>
      <c r="K364" s="269">
        <v>0</v>
      </c>
      <c r="L364" s="269">
        <v>0</v>
      </c>
      <c r="M364" s="269">
        <v>0</v>
      </c>
      <c r="N364" s="269">
        <v>0</v>
      </c>
      <c r="O364" s="269">
        <v>0</v>
      </c>
      <c r="P364" s="269">
        <v>0</v>
      </c>
      <c r="Q364" s="269">
        <v>0</v>
      </c>
      <c r="R364" s="269">
        <v>0</v>
      </c>
      <c r="S364" s="269">
        <v>0</v>
      </c>
      <c r="T364" s="269">
        <v>0</v>
      </c>
      <c r="U364" s="269">
        <v>0</v>
      </c>
      <c r="V364" s="269">
        <v>0</v>
      </c>
      <c r="W364" s="269">
        <v>0</v>
      </c>
      <c r="X364" s="269">
        <v>0</v>
      </c>
      <c r="Y364" s="269">
        <v>0</v>
      </c>
      <c r="Z364" s="269">
        <v>0</v>
      </c>
      <c r="AA364" s="269">
        <v>0</v>
      </c>
      <c r="AB364" s="269">
        <v>0</v>
      </c>
      <c r="AC364" s="269">
        <v>0</v>
      </c>
      <c r="AD364" s="269">
        <v>0</v>
      </c>
      <c r="AE364" s="269">
        <v>0</v>
      </c>
      <c r="AF364" s="269">
        <v>0</v>
      </c>
      <c r="AG364" s="269">
        <v>0</v>
      </c>
      <c r="AH364" s="269">
        <v>0</v>
      </c>
      <c r="AI364" s="269">
        <v>0</v>
      </c>
      <c r="AJ364" s="269">
        <v>0</v>
      </c>
      <c r="AK364" s="269">
        <v>0</v>
      </c>
      <c r="AL364" s="269">
        <v>0</v>
      </c>
      <c r="AM364" s="269">
        <v>0</v>
      </c>
      <c r="AN364" s="269">
        <v>0</v>
      </c>
      <c r="AO364" s="269">
        <v>0</v>
      </c>
      <c r="AP364" s="269">
        <v>0</v>
      </c>
      <c r="AQ364" s="269">
        <v>0</v>
      </c>
      <c r="AR364" s="269">
        <v>0</v>
      </c>
      <c r="AS364" s="269">
        <v>0</v>
      </c>
      <c r="AT364" s="269">
        <v>0</v>
      </c>
      <c r="AU364" s="269">
        <v>0</v>
      </c>
      <c r="AV364" s="269">
        <v>0</v>
      </c>
      <c r="AW364" s="269">
        <v>0</v>
      </c>
      <c r="AX364" s="269">
        <v>0</v>
      </c>
      <c r="AY364" s="269">
        <v>0</v>
      </c>
      <c r="AZ364" s="269">
        <v>0</v>
      </c>
      <c r="BA364" s="269">
        <v>0</v>
      </c>
      <c r="BB364" s="269">
        <v>0</v>
      </c>
      <c r="BC364" s="269">
        <v>0</v>
      </c>
      <c r="BD364" s="269">
        <v>0</v>
      </c>
      <c r="BE364" s="269">
        <v>0</v>
      </c>
      <c r="BF364" s="269">
        <v>0</v>
      </c>
      <c r="BG364" s="269">
        <v>0</v>
      </c>
      <c r="BH364" s="269">
        <v>0</v>
      </c>
      <c r="BI364" s="269">
        <v>0</v>
      </c>
      <c r="BJ364" s="269">
        <v>0</v>
      </c>
      <c r="BK364" s="269">
        <v>0</v>
      </c>
      <c r="BL364" s="269">
        <v>0</v>
      </c>
      <c r="BM364" s="269">
        <v>0</v>
      </c>
      <c r="BN364" s="269">
        <v>0</v>
      </c>
      <c r="BO364" s="269">
        <v>0</v>
      </c>
      <c r="BP364" s="269">
        <v>0</v>
      </c>
      <c r="BQ364" s="269">
        <v>0</v>
      </c>
      <c r="BR364" s="269">
        <v>0</v>
      </c>
      <c r="BS364" s="269">
        <v>0</v>
      </c>
      <c r="BT364" s="269">
        <v>0</v>
      </c>
      <c r="BU364" s="269">
        <v>0</v>
      </c>
      <c r="BV364" s="269">
        <v>0</v>
      </c>
      <c r="BW364" s="269">
        <v>0</v>
      </c>
      <c r="BX364" s="269">
        <v>0</v>
      </c>
      <c r="BY364" s="269">
        <v>0</v>
      </c>
      <c r="BZ364" s="269">
        <v>0</v>
      </c>
      <c r="CA364" s="269">
        <v>0</v>
      </c>
      <c r="CB364" s="269">
        <v>0</v>
      </c>
      <c r="CC364" s="270">
        <f t="shared" si="52"/>
        <v>114242.14</v>
      </c>
      <c r="CD364" s="148"/>
      <c r="CE364" s="148"/>
      <c r="CF364" s="148"/>
      <c r="CG364" s="148"/>
      <c r="CH364" s="148"/>
      <c r="CI364" s="148"/>
    </row>
    <row r="365" spans="1:87" s="149" customFormat="1" ht="22.5" customHeight="1">
      <c r="A365" s="201" t="s">
        <v>1807</v>
      </c>
      <c r="B365" s="264" t="s">
        <v>53</v>
      </c>
      <c r="C365" s="265" t="s">
        <v>54</v>
      </c>
      <c r="D365" s="266">
        <v>53020</v>
      </c>
      <c r="E365" s="150" t="s">
        <v>1030</v>
      </c>
      <c r="F365" s="267" t="s">
        <v>1085</v>
      </c>
      <c r="G365" s="268" t="s">
        <v>1086</v>
      </c>
      <c r="H365" s="269">
        <v>0</v>
      </c>
      <c r="I365" s="269">
        <v>7509.37</v>
      </c>
      <c r="J365" s="269">
        <v>1802676.53</v>
      </c>
      <c r="K365" s="269">
        <v>263098</v>
      </c>
      <c r="L365" s="269">
        <v>0</v>
      </c>
      <c r="M365" s="269">
        <v>0</v>
      </c>
      <c r="N365" s="269">
        <v>2645453.98</v>
      </c>
      <c r="O365" s="269">
        <v>1434842.09</v>
      </c>
      <c r="P365" s="269">
        <v>0</v>
      </c>
      <c r="Q365" s="269">
        <v>0</v>
      </c>
      <c r="R365" s="269">
        <v>0</v>
      </c>
      <c r="S365" s="269">
        <v>0</v>
      </c>
      <c r="T365" s="269">
        <v>1507917.42</v>
      </c>
      <c r="U365" s="269">
        <v>647311.81000000006</v>
      </c>
      <c r="V365" s="269">
        <v>0</v>
      </c>
      <c r="W365" s="269">
        <v>82227.210000000006</v>
      </c>
      <c r="X365" s="269">
        <v>561477.51</v>
      </c>
      <c r="Y365" s="269">
        <v>0</v>
      </c>
      <c r="Z365" s="269">
        <v>0</v>
      </c>
      <c r="AA365" s="269">
        <v>0</v>
      </c>
      <c r="AB365" s="269">
        <v>0</v>
      </c>
      <c r="AC365" s="269">
        <v>0</v>
      </c>
      <c r="AD365" s="269">
        <v>0</v>
      </c>
      <c r="AE365" s="269">
        <v>0</v>
      </c>
      <c r="AF365" s="269">
        <v>0</v>
      </c>
      <c r="AG365" s="269">
        <v>0</v>
      </c>
      <c r="AH365" s="269">
        <v>0</v>
      </c>
      <c r="AI365" s="269">
        <v>810209.88</v>
      </c>
      <c r="AJ365" s="269">
        <v>168012.33</v>
      </c>
      <c r="AK365" s="269">
        <v>54594.66</v>
      </c>
      <c r="AL365" s="269">
        <v>188266.79</v>
      </c>
      <c r="AM365" s="269">
        <v>162381</v>
      </c>
      <c r="AN365" s="269">
        <v>295314.09000000003</v>
      </c>
      <c r="AO365" s="269">
        <v>88605.88</v>
      </c>
      <c r="AP365" s="269">
        <v>427234.04</v>
      </c>
      <c r="AQ365" s="269">
        <v>454039.86</v>
      </c>
      <c r="AR365" s="269">
        <v>493277.95</v>
      </c>
      <c r="AS365" s="269">
        <v>293279.93</v>
      </c>
      <c r="AT365" s="269">
        <v>314220.65999999997</v>
      </c>
      <c r="AU365" s="269">
        <v>0</v>
      </c>
      <c r="AV365" s="269">
        <v>0</v>
      </c>
      <c r="AW365" s="269">
        <v>7500</v>
      </c>
      <c r="AX365" s="269">
        <v>201059.94</v>
      </c>
      <c r="AY365" s="269">
        <v>0</v>
      </c>
      <c r="AZ365" s="269">
        <v>11308.79</v>
      </c>
      <c r="BA365" s="269">
        <v>0</v>
      </c>
      <c r="BB365" s="269">
        <v>0</v>
      </c>
      <c r="BC365" s="269">
        <v>216749.97</v>
      </c>
      <c r="BD365" s="269">
        <v>25218.63</v>
      </c>
      <c r="BE365" s="269">
        <v>0</v>
      </c>
      <c r="BF365" s="269">
        <v>694631.97</v>
      </c>
      <c r="BG365" s="269">
        <v>0</v>
      </c>
      <c r="BH365" s="269">
        <v>90515.499899999995</v>
      </c>
      <c r="BI365" s="269">
        <v>966436.14</v>
      </c>
      <c r="BJ365" s="269">
        <v>0</v>
      </c>
      <c r="BK365" s="269">
        <v>0</v>
      </c>
      <c r="BL365" s="269">
        <v>0</v>
      </c>
      <c r="BM365" s="269">
        <v>0</v>
      </c>
      <c r="BN365" s="269">
        <v>452710.01</v>
      </c>
      <c r="BO365" s="269">
        <v>224417.31</v>
      </c>
      <c r="BP365" s="269">
        <v>309644.26</v>
      </c>
      <c r="BQ365" s="269">
        <v>0</v>
      </c>
      <c r="BR365" s="269">
        <v>0</v>
      </c>
      <c r="BS365" s="269">
        <v>235482.79</v>
      </c>
      <c r="BT365" s="269">
        <v>0</v>
      </c>
      <c r="BU365" s="269">
        <v>68921.05</v>
      </c>
      <c r="BV365" s="269">
        <v>0</v>
      </c>
      <c r="BW365" s="269">
        <v>193180.35</v>
      </c>
      <c r="BX365" s="269">
        <v>0</v>
      </c>
      <c r="BY365" s="269">
        <v>477524.8</v>
      </c>
      <c r="BZ365" s="269">
        <v>385030.14</v>
      </c>
      <c r="CA365" s="269">
        <v>0</v>
      </c>
      <c r="CB365" s="269">
        <v>0</v>
      </c>
      <c r="CC365" s="270">
        <f t="shared" si="52"/>
        <v>17262282.639899999</v>
      </c>
      <c r="CD365" s="148"/>
      <c r="CE365" s="148"/>
      <c r="CF365" s="148"/>
      <c r="CG365" s="148"/>
      <c r="CH365" s="148"/>
      <c r="CI365" s="148"/>
    </row>
    <row r="366" spans="1:87" s="149" customFormat="1" ht="22.5" customHeight="1">
      <c r="A366" s="201" t="s">
        <v>1807</v>
      </c>
      <c r="B366" s="264" t="s">
        <v>53</v>
      </c>
      <c r="C366" s="265" t="s">
        <v>54</v>
      </c>
      <c r="D366" s="266">
        <v>53020</v>
      </c>
      <c r="E366" s="150" t="s">
        <v>1030</v>
      </c>
      <c r="F366" s="267" t="s">
        <v>1087</v>
      </c>
      <c r="G366" s="268" t="s">
        <v>1088</v>
      </c>
      <c r="H366" s="269">
        <v>0</v>
      </c>
      <c r="I366" s="269">
        <v>11886.35</v>
      </c>
      <c r="J366" s="269">
        <v>136979.66</v>
      </c>
      <c r="K366" s="269">
        <v>2267470</v>
      </c>
      <c r="L366" s="269">
        <v>0</v>
      </c>
      <c r="M366" s="269">
        <v>511038.05</v>
      </c>
      <c r="N366" s="269">
        <v>15345400.02</v>
      </c>
      <c r="O366" s="269">
        <v>2741230.56</v>
      </c>
      <c r="P366" s="269">
        <v>0</v>
      </c>
      <c r="Q366" s="269">
        <v>0</v>
      </c>
      <c r="R366" s="269">
        <v>0</v>
      </c>
      <c r="S366" s="269">
        <v>0</v>
      </c>
      <c r="T366" s="269">
        <v>3182294.79</v>
      </c>
      <c r="U366" s="269">
        <v>90479.35</v>
      </c>
      <c r="V366" s="269">
        <v>0</v>
      </c>
      <c r="W366" s="269">
        <v>0</v>
      </c>
      <c r="X366" s="269">
        <v>335999.07</v>
      </c>
      <c r="Y366" s="269">
        <v>0</v>
      </c>
      <c r="Z366" s="269">
        <v>837148.21</v>
      </c>
      <c r="AA366" s="269">
        <v>0</v>
      </c>
      <c r="AB366" s="269">
        <v>519157.88</v>
      </c>
      <c r="AC366" s="269">
        <v>334957.55</v>
      </c>
      <c r="AD366" s="269">
        <v>12969.1</v>
      </c>
      <c r="AE366" s="269">
        <v>0</v>
      </c>
      <c r="AF366" s="269">
        <v>1252154.3500000001</v>
      </c>
      <c r="AG366" s="269">
        <v>0</v>
      </c>
      <c r="AH366" s="269">
        <v>0</v>
      </c>
      <c r="AI366" s="269">
        <v>0</v>
      </c>
      <c r="AJ366" s="269">
        <v>206791.67</v>
      </c>
      <c r="AK366" s="269">
        <v>429808.43</v>
      </c>
      <c r="AL366" s="269">
        <v>431213.77</v>
      </c>
      <c r="AM366" s="269">
        <v>280689.75</v>
      </c>
      <c r="AN366" s="269">
        <v>214.9</v>
      </c>
      <c r="AO366" s="269">
        <v>72501.05</v>
      </c>
      <c r="AP366" s="269">
        <v>651336.24</v>
      </c>
      <c r="AQ366" s="269">
        <v>306082.5</v>
      </c>
      <c r="AR366" s="269">
        <v>679794.84</v>
      </c>
      <c r="AS366" s="269">
        <v>372297.05</v>
      </c>
      <c r="AT366" s="269">
        <v>577520.02</v>
      </c>
      <c r="AU366" s="269">
        <v>0</v>
      </c>
      <c r="AV366" s="269">
        <v>0</v>
      </c>
      <c r="AW366" s="269">
        <v>35075.279999999999</v>
      </c>
      <c r="AX366" s="269">
        <v>95970.26</v>
      </c>
      <c r="AY366" s="269">
        <v>58608.9</v>
      </c>
      <c r="AZ366" s="269">
        <v>111997.27</v>
      </c>
      <c r="BA366" s="269">
        <v>17738.14</v>
      </c>
      <c r="BB366" s="269">
        <v>0</v>
      </c>
      <c r="BC366" s="269">
        <v>332920.90999999997</v>
      </c>
      <c r="BD366" s="269">
        <v>0</v>
      </c>
      <c r="BE366" s="269">
        <v>0</v>
      </c>
      <c r="BF366" s="269">
        <v>0</v>
      </c>
      <c r="BG366" s="269">
        <v>0</v>
      </c>
      <c r="BH366" s="269">
        <v>1798281.33</v>
      </c>
      <c r="BI366" s="269">
        <v>0</v>
      </c>
      <c r="BJ366" s="269">
        <v>106712.69</v>
      </c>
      <c r="BK366" s="269">
        <v>0</v>
      </c>
      <c r="BL366" s="269">
        <v>0</v>
      </c>
      <c r="BM366" s="269">
        <v>1938688.73</v>
      </c>
      <c r="BN366" s="269">
        <v>74835.42</v>
      </c>
      <c r="BO366" s="269">
        <v>0</v>
      </c>
      <c r="BP366" s="269">
        <v>18572.89</v>
      </c>
      <c r="BQ366" s="269">
        <v>0</v>
      </c>
      <c r="BR366" s="269">
        <v>0</v>
      </c>
      <c r="BS366" s="269">
        <v>0</v>
      </c>
      <c r="BT366" s="269">
        <v>0</v>
      </c>
      <c r="BU366" s="269">
        <v>0</v>
      </c>
      <c r="BV366" s="269">
        <v>402979.58</v>
      </c>
      <c r="BW366" s="269">
        <v>530244.29</v>
      </c>
      <c r="BX366" s="269">
        <v>0</v>
      </c>
      <c r="BY366" s="269">
        <v>1348325.52</v>
      </c>
      <c r="BZ366" s="269">
        <v>54749.53</v>
      </c>
      <c r="CA366" s="269">
        <v>0</v>
      </c>
      <c r="CB366" s="269">
        <v>0</v>
      </c>
      <c r="CC366" s="270">
        <f t="shared" si="52"/>
        <v>38513115.899999999</v>
      </c>
      <c r="CD366" s="148"/>
      <c r="CE366" s="148"/>
      <c r="CF366" s="148"/>
      <c r="CG366" s="148"/>
      <c r="CH366" s="148"/>
      <c r="CI366" s="148"/>
    </row>
    <row r="367" spans="1:87" s="149" customFormat="1" ht="22.5" customHeight="1">
      <c r="A367" s="201" t="s">
        <v>1807</v>
      </c>
      <c r="B367" s="264" t="s">
        <v>53</v>
      </c>
      <c r="C367" s="265" t="s">
        <v>54</v>
      </c>
      <c r="D367" s="266">
        <v>53020</v>
      </c>
      <c r="E367" s="150" t="s">
        <v>1030</v>
      </c>
      <c r="F367" s="267" t="s">
        <v>1089</v>
      </c>
      <c r="G367" s="268" t="s">
        <v>1090</v>
      </c>
      <c r="H367" s="269">
        <v>9510869.2799999993</v>
      </c>
      <c r="I367" s="269">
        <v>105076.51</v>
      </c>
      <c r="J367" s="269">
        <v>37779.1</v>
      </c>
      <c r="K367" s="269">
        <v>47268</v>
      </c>
      <c r="L367" s="269">
        <v>130532.4</v>
      </c>
      <c r="M367" s="269">
        <v>1277066.3</v>
      </c>
      <c r="N367" s="269">
        <v>2820987.83</v>
      </c>
      <c r="O367" s="269">
        <v>3711.17</v>
      </c>
      <c r="P367" s="269">
        <v>0</v>
      </c>
      <c r="Q367" s="269">
        <v>9012781</v>
      </c>
      <c r="R367" s="269">
        <v>320501.88</v>
      </c>
      <c r="S367" s="269">
        <v>2401218.71</v>
      </c>
      <c r="T367" s="269">
        <v>0</v>
      </c>
      <c r="U367" s="269">
        <v>1798494.43</v>
      </c>
      <c r="V367" s="269">
        <v>0</v>
      </c>
      <c r="W367" s="269">
        <v>47814.2598</v>
      </c>
      <c r="X367" s="269">
        <v>0</v>
      </c>
      <c r="Y367" s="269">
        <v>24941.03</v>
      </c>
      <c r="Z367" s="269">
        <v>1610696.67</v>
      </c>
      <c r="AA367" s="269">
        <v>0</v>
      </c>
      <c r="AB367" s="269">
        <v>135881.09</v>
      </c>
      <c r="AC367" s="269">
        <v>35421.839999999997</v>
      </c>
      <c r="AD367" s="269">
        <v>0</v>
      </c>
      <c r="AE367" s="269">
        <v>0</v>
      </c>
      <c r="AF367" s="269">
        <v>262167.05</v>
      </c>
      <c r="AG367" s="269">
        <v>1108634.22</v>
      </c>
      <c r="AH367" s="269">
        <v>0</v>
      </c>
      <c r="AI367" s="269">
        <v>0</v>
      </c>
      <c r="AJ367" s="269">
        <v>68170.59</v>
      </c>
      <c r="AK367" s="269">
        <v>145973.78</v>
      </c>
      <c r="AL367" s="269">
        <v>158153.93</v>
      </c>
      <c r="AM367" s="269">
        <v>289622.34000000003</v>
      </c>
      <c r="AN367" s="269">
        <v>41508.25</v>
      </c>
      <c r="AO367" s="269">
        <v>791076.65</v>
      </c>
      <c r="AP367" s="269">
        <v>150608.06</v>
      </c>
      <c r="AQ367" s="269">
        <v>68064</v>
      </c>
      <c r="AR367" s="269">
        <v>0</v>
      </c>
      <c r="AS367" s="269">
        <v>101063.16</v>
      </c>
      <c r="AT367" s="269">
        <v>152209.72</v>
      </c>
      <c r="AU367" s="269">
        <v>0</v>
      </c>
      <c r="AV367" s="269">
        <v>0</v>
      </c>
      <c r="AW367" s="269">
        <v>0</v>
      </c>
      <c r="AX367" s="269">
        <v>14410.36</v>
      </c>
      <c r="AY367" s="269">
        <v>90022.62</v>
      </c>
      <c r="AZ367" s="269">
        <v>0</v>
      </c>
      <c r="BA367" s="269">
        <v>46505.79</v>
      </c>
      <c r="BB367" s="269">
        <v>0</v>
      </c>
      <c r="BC367" s="269">
        <v>11617.36</v>
      </c>
      <c r="BD367" s="269">
        <v>537151.06000000006</v>
      </c>
      <c r="BE367" s="269">
        <v>0</v>
      </c>
      <c r="BF367" s="269">
        <v>3616587.27</v>
      </c>
      <c r="BG367" s="269">
        <v>0</v>
      </c>
      <c r="BH367" s="269">
        <v>397784.30989999999</v>
      </c>
      <c r="BI367" s="269">
        <v>307010.84999999998</v>
      </c>
      <c r="BJ367" s="269">
        <v>71333.83</v>
      </c>
      <c r="BK367" s="269">
        <v>162252.72</v>
      </c>
      <c r="BL367" s="269">
        <v>76683.69</v>
      </c>
      <c r="BM367" s="269">
        <v>1102274.94</v>
      </c>
      <c r="BN367" s="269">
        <v>2801630.33</v>
      </c>
      <c r="BO367" s="269">
        <v>365410.78</v>
      </c>
      <c r="BP367" s="269">
        <v>11210.39</v>
      </c>
      <c r="BQ367" s="269">
        <v>348103.71</v>
      </c>
      <c r="BR367" s="269">
        <v>966213.09</v>
      </c>
      <c r="BS367" s="269">
        <v>451753.79</v>
      </c>
      <c r="BT367" s="269">
        <v>4462862.12</v>
      </c>
      <c r="BU367" s="269">
        <v>141097.97</v>
      </c>
      <c r="BV367" s="269">
        <v>3995.34</v>
      </c>
      <c r="BW367" s="269">
        <v>140716.69</v>
      </c>
      <c r="BX367" s="269">
        <v>63360.65</v>
      </c>
      <c r="BY367" s="269">
        <v>52893.36</v>
      </c>
      <c r="BZ367" s="269">
        <v>708283.27</v>
      </c>
      <c r="CA367" s="269">
        <v>2785.32</v>
      </c>
      <c r="CB367" s="269">
        <v>51761.96</v>
      </c>
      <c r="CC367" s="270">
        <f t="shared" si="52"/>
        <v>49664006.819699988</v>
      </c>
      <c r="CD367" s="148"/>
      <c r="CE367" s="148"/>
      <c r="CF367" s="148"/>
      <c r="CG367" s="148"/>
      <c r="CH367" s="148"/>
      <c r="CI367" s="148"/>
    </row>
    <row r="368" spans="1:87" s="149" customFormat="1" ht="22.5" customHeight="1">
      <c r="A368" s="201" t="s">
        <v>1807</v>
      </c>
      <c r="B368" s="264" t="s">
        <v>53</v>
      </c>
      <c r="C368" s="265" t="s">
        <v>54</v>
      </c>
      <c r="D368" s="266">
        <v>53020</v>
      </c>
      <c r="E368" s="150" t="s">
        <v>1030</v>
      </c>
      <c r="F368" s="267" t="s">
        <v>1091</v>
      </c>
      <c r="G368" s="268" t="s">
        <v>1092</v>
      </c>
      <c r="H368" s="269">
        <v>18987.29</v>
      </c>
      <c r="I368" s="269">
        <v>241726.57</v>
      </c>
      <c r="J368" s="269">
        <v>258439.38</v>
      </c>
      <c r="K368" s="269">
        <v>164557</v>
      </c>
      <c r="L368" s="269">
        <v>0</v>
      </c>
      <c r="M368" s="269">
        <v>62136.22</v>
      </c>
      <c r="N368" s="269">
        <v>0</v>
      </c>
      <c r="O368" s="269">
        <v>1876.43</v>
      </c>
      <c r="P368" s="269">
        <v>0</v>
      </c>
      <c r="Q368" s="269">
        <v>1647330.66</v>
      </c>
      <c r="R368" s="269">
        <v>6261.13</v>
      </c>
      <c r="S368" s="269">
        <v>0</v>
      </c>
      <c r="T368" s="269">
        <v>0</v>
      </c>
      <c r="U368" s="269">
        <v>108711.38</v>
      </c>
      <c r="V368" s="269">
        <v>0</v>
      </c>
      <c r="W368" s="269">
        <v>74899.019899999999</v>
      </c>
      <c r="X368" s="269">
        <v>0</v>
      </c>
      <c r="Y368" s="269">
        <v>0</v>
      </c>
      <c r="Z368" s="269">
        <v>732.59</v>
      </c>
      <c r="AA368" s="269">
        <v>0</v>
      </c>
      <c r="AB368" s="269">
        <v>814693.86</v>
      </c>
      <c r="AC368" s="269">
        <v>80469.179999999993</v>
      </c>
      <c r="AD368" s="269">
        <v>10857.02</v>
      </c>
      <c r="AE368" s="269">
        <v>0</v>
      </c>
      <c r="AF368" s="269">
        <v>93805.58</v>
      </c>
      <c r="AG368" s="269">
        <v>528343.38</v>
      </c>
      <c r="AH368" s="269">
        <v>0</v>
      </c>
      <c r="AI368" s="269">
        <v>0</v>
      </c>
      <c r="AJ368" s="269">
        <v>32880.019999999997</v>
      </c>
      <c r="AK368" s="269">
        <v>350558.75</v>
      </c>
      <c r="AL368" s="269">
        <v>36971.370000000003</v>
      </c>
      <c r="AM368" s="269">
        <v>97284.7</v>
      </c>
      <c r="AN368" s="269">
        <v>74572.23</v>
      </c>
      <c r="AO368" s="269">
        <v>410580.13</v>
      </c>
      <c r="AP368" s="269">
        <v>40064.230000000003</v>
      </c>
      <c r="AQ368" s="269">
        <v>115985.29</v>
      </c>
      <c r="AR368" s="269">
        <v>308553.42</v>
      </c>
      <c r="AS368" s="269">
        <v>52929.49</v>
      </c>
      <c r="AT368" s="269">
        <v>5548.71</v>
      </c>
      <c r="AU368" s="269">
        <v>0</v>
      </c>
      <c r="AV368" s="269">
        <v>0</v>
      </c>
      <c r="AW368" s="269">
        <v>171619.55</v>
      </c>
      <c r="AX368" s="269">
        <v>0</v>
      </c>
      <c r="AY368" s="269">
        <v>27717.599999999999</v>
      </c>
      <c r="AZ368" s="269">
        <v>12834.53</v>
      </c>
      <c r="BA368" s="269">
        <v>23186.22</v>
      </c>
      <c r="BB368" s="269">
        <v>0</v>
      </c>
      <c r="BC368" s="269">
        <v>68099.03</v>
      </c>
      <c r="BD368" s="269">
        <v>248973.75</v>
      </c>
      <c r="BE368" s="269">
        <v>0</v>
      </c>
      <c r="BF368" s="269">
        <v>0</v>
      </c>
      <c r="BG368" s="269">
        <v>0</v>
      </c>
      <c r="BH368" s="269">
        <v>1163076.74</v>
      </c>
      <c r="BI368" s="269">
        <v>172169.1</v>
      </c>
      <c r="BJ368" s="269">
        <v>33086.639999999999</v>
      </c>
      <c r="BK368" s="269">
        <v>12670.02</v>
      </c>
      <c r="BL368" s="269">
        <v>0</v>
      </c>
      <c r="BM368" s="269">
        <v>260352.52</v>
      </c>
      <c r="BN368" s="269">
        <v>265122.59000000003</v>
      </c>
      <c r="BO368" s="269">
        <v>36133.870000000003</v>
      </c>
      <c r="BP368" s="269">
        <v>0</v>
      </c>
      <c r="BQ368" s="269">
        <v>0</v>
      </c>
      <c r="BR368" s="269">
        <v>238394.02</v>
      </c>
      <c r="BS368" s="269">
        <v>8626.25</v>
      </c>
      <c r="BT368" s="269">
        <v>363351.78</v>
      </c>
      <c r="BU368" s="269">
        <v>157125.35</v>
      </c>
      <c r="BV368" s="269">
        <v>4997.8599999999997</v>
      </c>
      <c r="BW368" s="269">
        <v>105590</v>
      </c>
      <c r="BX368" s="269">
        <v>71804.179999999993</v>
      </c>
      <c r="BY368" s="269">
        <v>37975.68</v>
      </c>
      <c r="BZ368" s="269">
        <v>101989.46</v>
      </c>
      <c r="CA368" s="269">
        <v>94078.34</v>
      </c>
      <c r="CB368" s="269">
        <v>6582.61</v>
      </c>
      <c r="CC368" s="270">
        <f t="shared" si="52"/>
        <v>9325312.7198999971</v>
      </c>
      <c r="CD368" s="148"/>
      <c r="CE368" s="148"/>
      <c r="CF368" s="148"/>
      <c r="CG368" s="148"/>
      <c r="CH368" s="148"/>
      <c r="CI368" s="148"/>
    </row>
    <row r="369" spans="1:87" s="149" customFormat="1" ht="22.5" customHeight="1">
      <c r="A369" s="201" t="s">
        <v>1807</v>
      </c>
      <c r="B369" s="264" t="s">
        <v>53</v>
      </c>
      <c r="C369" s="265" t="s">
        <v>54</v>
      </c>
      <c r="D369" s="266">
        <v>53020</v>
      </c>
      <c r="E369" s="150" t="s">
        <v>1030</v>
      </c>
      <c r="F369" s="267" t="s">
        <v>1093</v>
      </c>
      <c r="G369" s="268" t="s">
        <v>1094</v>
      </c>
      <c r="H369" s="269">
        <v>0</v>
      </c>
      <c r="I369" s="269">
        <v>0</v>
      </c>
      <c r="J369" s="269">
        <v>6760.53</v>
      </c>
      <c r="K369" s="269">
        <v>0</v>
      </c>
      <c r="L369" s="269">
        <v>0</v>
      </c>
      <c r="M369" s="269">
        <v>666.92</v>
      </c>
      <c r="N369" s="269">
        <v>0</v>
      </c>
      <c r="O369" s="269">
        <v>0</v>
      </c>
      <c r="P369" s="269">
        <v>0</v>
      </c>
      <c r="Q369" s="269">
        <v>0</v>
      </c>
      <c r="R369" s="269">
        <v>0</v>
      </c>
      <c r="S369" s="269">
        <v>0</v>
      </c>
      <c r="T369" s="269">
        <v>0</v>
      </c>
      <c r="U369" s="269">
        <v>0</v>
      </c>
      <c r="V369" s="269">
        <v>0</v>
      </c>
      <c r="W369" s="269">
        <v>0</v>
      </c>
      <c r="X369" s="269">
        <v>0</v>
      </c>
      <c r="Y369" s="269">
        <v>0</v>
      </c>
      <c r="Z369" s="269">
        <v>0</v>
      </c>
      <c r="AA369" s="269">
        <v>0</v>
      </c>
      <c r="AB369" s="269">
        <v>34660.410000000003</v>
      </c>
      <c r="AC369" s="269">
        <v>0</v>
      </c>
      <c r="AD369" s="269">
        <v>0</v>
      </c>
      <c r="AE369" s="269">
        <v>0</v>
      </c>
      <c r="AF369" s="269">
        <v>0</v>
      </c>
      <c r="AG369" s="269">
        <v>0</v>
      </c>
      <c r="AH369" s="269">
        <v>0</v>
      </c>
      <c r="AI369" s="269">
        <v>0</v>
      </c>
      <c r="AJ369" s="269">
        <v>0</v>
      </c>
      <c r="AK369" s="269">
        <v>0</v>
      </c>
      <c r="AL369" s="269">
        <v>64845</v>
      </c>
      <c r="AM369" s="269">
        <v>0</v>
      </c>
      <c r="AN369" s="269">
        <v>0</v>
      </c>
      <c r="AO369" s="269">
        <v>0</v>
      </c>
      <c r="AP369" s="269">
        <v>0</v>
      </c>
      <c r="AQ369" s="269">
        <v>0</v>
      </c>
      <c r="AR369" s="269">
        <v>0</v>
      </c>
      <c r="AS369" s="269">
        <v>0</v>
      </c>
      <c r="AT369" s="269">
        <v>51957.21</v>
      </c>
      <c r="AU369" s="269">
        <v>0</v>
      </c>
      <c r="AV369" s="269">
        <v>0</v>
      </c>
      <c r="AW369" s="269">
        <v>2794.59</v>
      </c>
      <c r="AX369" s="269">
        <v>0</v>
      </c>
      <c r="AY369" s="269">
        <v>0</v>
      </c>
      <c r="AZ369" s="269">
        <v>0</v>
      </c>
      <c r="BA369" s="269">
        <v>0</v>
      </c>
      <c r="BB369" s="269">
        <v>0</v>
      </c>
      <c r="BC369" s="269">
        <v>0</v>
      </c>
      <c r="BD369" s="269">
        <v>0</v>
      </c>
      <c r="BE369" s="269">
        <v>4481.68</v>
      </c>
      <c r="BF369" s="269">
        <v>0</v>
      </c>
      <c r="BG369" s="269">
        <v>0</v>
      </c>
      <c r="BH369" s="269">
        <v>0</v>
      </c>
      <c r="BI369" s="269">
        <v>170405</v>
      </c>
      <c r="BJ369" s="269">
        <v>0</v>
      </c>
      <c r="BK369" s="269">
        <v>0</v>
      </c>
      <c r="BL369" s="269">
        <v>0</v>
      </c>
      <c r="BM369" s="269">
        <v>0</v>
      </c>
      <c r="BN369" s="269">
        <v>62301.01</v>
      </c>
      <c r="BO369" s="269">
        <v>43134.01</v>
      </c>
      <c r="BP369" s="269">
        <v>0</v>
      </c>
      <c r="BQ369" s="269">
        <v>80427.100000000006</v>
      </c>
      <c r="BR369" s="269">
        <v>4921.42</v>
      </c>
      <c r="BS369" s="269">
        <v>0</v>
      </c>
      <c r="BT369" s="269">
        <v>0</v>
      </c>
      <c r="BU369" s="269">
        <v>0</v>
      </c>
      <c r="BV369" s="269">
        <v>0</v>
      </c>
      <c r="BW369" s="269">
        <v>0</v>
      </c>
      <c r="BX369" s="269">
        <v>9763.5300000000007</v>
      </c>
      <c r="BY369" s="269">
        <v>0</v>
      </c>
      <c r="BZ369" s="269">
        <v>0</v>
      </c>
      <c r="CA369" s="269">
        <v>0</v>
      </c>
      <c r="CB369" s="269">
        <v>0</v>
      </c>
      <c r="CC369" s="270">
        <f t="shared" si="52"/>
        <v>537118.41</v>
      </c>
      <c r="CD369" s="148"/>
      <c r="CE369" s="148"/>
      <c r="CF369" s="148"/>
      <c r="CG369" s="148"/>
      <c r="CH369" s="148"/>
      <c r="CI369" s="148"/>
    </row>
    <row r="370" spans="1:87" s="149" customFormat="1" ht="22.5" customHeight="1">
      <c r="A370" s="201" t="s">
        <v>1807</v>
      </c>
      <c r="B370" s="264" t="s">
        <v>53</v>
      </c>
      <c r="C370" s="265" t="s">
        <v>54</v>
      </c>
      <c r="D370" s="266">
        <v>53020</v>
      </c>
      <c r="E370" s="150" t="s">
        <v>1030</v>
      </c>
      <c r="F370" s="267" t="s">
        <v>1095</v>
      </c>
      <c r="G370" s="268" t="s">
        <v>1096</v>
      </c>
      <c r="H370" s="269">
        <v>0</v>
      </c>
      <c r="I370" s="269">
        <v>0</v>
      </c>
      <c r="J370" s="269">
        <v>147345.10999999999</v>
      </c>
      <c r="K370" s="269">
        <v>0</v>
      </c>
      <c r="L370" s="269">
        <v>0</v>
      </c>
      <c r="M370" s="269">
        <v>0</v>
      </c>
      <c r="N370" s="269">
        <v>0</v>
      </c>
      <c r="O370" s="269">
        <v>0</v>
      </c>
      <c r="P370" s="269">
        <v>0</v>
      </c>
      <c r="Q370" s="269">
        <v>0</v>
      </c>
      <c r="R370" s="269">
        <v>24638.93</v>
      </c>
      <c r="S370" s="269">
        <v>0</v>
      </c>
      <c r="T370" s="269">
        <v>0</v>
      </c>
      <c r="U370" s="269">
        <v>152312.13</v>
      </c>
      <c r="V370" s="269">
        <v>0</v>
      </c>
      <c r="W370" s="269">
        <v>0</v>
      </c>
      <c r="X370" s="269">
        <v>0</v>
      </c>
      <c r="Y370" s="269">
        <v>0</v>
      </c>
      <c r="Z370" s="269">
        <v>0</v>
      </c>
      <c r="AA370" s="269">
        <v>0</v>
      </c>
      <c r="AB370" s="269">
        <v>0</v>
      </c>
      <c r="AC370" s="269">
        <v>0</v>
      </c>
      <c r="AD370" s="269">
        <v>0</v>
      </c>
      <c r="AE370" s="269">
        <v>0</v>
      </c>
      <c r="AF370" s="269">
        <v>0</v>
      </c>
      <c r="AG370" s="269">
        <v>0</v>
      </c>
      <c r="AH370" s="269">
        <v>0</v>
      </c>
      <c r="AI370" s="269">
        <v>0</v>
      </c>
      <c r="AJ370" s="269">
        <v>0</v>
      </c>
      <c r="AK370" s="269">
        <v>28007.81</v>
      </c>
      <c r="AL370" s="269">
        <v>0</v>
      </c>
      <c r="AM370" s="269">
        <v>142587.81</v>
      </c>
      <c r="AN370" s="269">
        <v>4167.87</v>
      </c>
      <c r="AO370" s="269">
        <v>0</v>
      </c>
      <c r="AP370" s="269">
        <v>0</v>
      </c>
      <c r="AQ370" s="269">
        <v>0</v>
      </c>
      <c r="AR370" s="269">
        <v>0</v>
      </c>
      <c r="AS370" s="269">
        <v>0</v>
      </c>
      <c r="AT370" s="269">
        <v>0</v>
      </c>
      <c r="AU370" s="269">
        <v>0</v>
      </c>
      <c r="AV370" s="269">
        <v>0</v>
      </c>
      <c r="AW370" s="269">
        <v>11705.96</v>
      </c>
      <c r="AX370" s="269">
        <v>150095.25</v>
      </c>
      <c r="AY370" s="269">
        <v>0</v>
      </c>
      <c r="AZ370" s="269">
        <v>0</v>
      </c>
      <c r="BA370" s="269">
        <v>0</v>
      </c>
      <c r="BB370" s="269">
        <v>0</v>
      </c>
      <c r="BC370" s="269">
        <v>0</v>
      </c>
      <c r="BD370" s="269">
        <v>0</v>
      </c>
      <c r="BE370" s="269">
        <v>0</v>
      </c>
      <c r="BF370" s="269">
        <v>0</v>
      </c>
      <c r="BG370" s="269">
        <v>0</v>
      </c>
      <c r="BH370" s="269">
        <v>0</v>
      </c>
      <c r="BI370" s="269">
        <v>23112</v>
      </c>
      <c r="BJ370" s="269">
        <v>30378.04</v>
      </c>
      <c r="BK370" s="269">
        <v>0</v>
      </c>
      <c r="BL370" s="269">
        <v>0</v>
      </c>
      <c r="BM370" s="269">
        <v>0</v>
      </c>
      <c r="BN370" s="269">
        <v>11907.43</v>
      </c>
      <c r="BO370" s="269">
        <v>7567.85</v>
      </c>
      <c r="BP370" s="269">
        <v>0</v>
      </c>
      <c r="BQ370" s="269">
        <v>0</v>
      </c>
      <c r="BR370" s="269">
        <v>16205.23</v>
      </c>
      <c r="BS370" s="269">
        <v>0</v>
      </c>
      <c r="BT370" s="269">
        <v>0</v>
      </c>
      <c r="BU370" s="269">
        <v>0</v>
      </c>
      <c r="BV370" s="269">
        <v>0</v>
      </c>
      <c r="BW370" s="269">
        <v>0</v>
      </c>
      <c r="BX370" s="269">
        <v>21367.599999999999</v>
      </c>
      <c r="BY370" s="269">
        <v>39666.639999999999</v>
      </c>
      <c r="BZ370" s="269">
        <v>401646.5</v>
      </c>
      <c r="CA370" s="269">
        <v>0</v>
      </c>
      <c r="CB370" s="269">
        <v>0</v>
      </c>
      <c r="CC370" s="270">
        <f t="shared" si="52"/>
        <v>1212712.1600000001</v>
      </c>
      <c r="CD370" s="148"/>
      <c r="CE370" s="148"/>
      <c r="CF370" s="148"/>
      <c r="CG370" s="148"/>
      <c r="CH370" s="148"/>
      <c r="CI370" s="148"/>
    </row>
    <row r="371" spans="1:87" s="149" customFormat="1" ht="22.5" customHeight="1">
      <c r="A371" s="201" t="s">
        <v>1807</v>
      </c>
      <c r="B371" s="264" t="s">
        <v>53</v>
      </c>
      <c r="C371" s="265" t="s">
        <v>54</v>
      </c>
      <c r="D371" s="266">
        <v>53020</v>
      </c>
      <c r="E371" s="150" t="s">
        <v>1030</v>
      </c>
      <c r="F371" s="267" t="s">
        <v>1097</v>
      </c>
      <c r="G371" s="268" t="s">
        <v>1098</v>
      </c>
      <c r="H371" s="269">
        <v>0</v>
      </c>
      <c r="I371" s="269">
        <v>46428.23</v>
      </c>
      <c r="J371" s="269">
        <v>13238.48</v>
      </c>
      <c r="K371" s="269">
        <v>0</v>
      </c>
      <c r="L371" s="269">
        <v>0</v>
      </c>
      <c r="M371" s="269">
        <v>199452.06</v>
      </c>
      <c r="N371" s="269">
        <v>88082.38</v>
      </c>
      <c r="O371" s="269">
        <v>0</v>
      </c>
      <c r="P371" s="269">
        <v>0</v>
      </c>
      <c r="Q371" s="269">
        <v>0</v>
      </c>
      <c r="R371" s="269">
        <v>0</v>
      </c>
      <c r="S371" s="269">
        <v>0</v>
      </c>
      <c r="T371" s="269">
        <v>0</v>
      </c>
      <c r="U371" s="269">
        <v>180791.8</v>
      </c>
      <c r="V371" s="269">
        <v>0</v>
      </c>
      <c r="W371" s="269">
        <v>0</v>
      </c>
      <c r="X371" s="269">
        <v>0</v>
      </c>
      <c r="Y371" s="269">
        <v>0</v>
      </c>
      <c r="Z371" s="269">
        <v>0</v>
      </c>
      <c r="AA371" s="269">
        <v>0</v>
      </c>
      <c r="AB371" s="269">
        <v>8269.73</v>
      </c>
      <c r="AC371" s="269">
        <v>0</v>
      </c>
      <c r="AD371" s="269">
        <v>0</v>
      </c>
      <c r="AE371" s="269">
        <v>0</v>
      </c>
      <c r="AF371" s="269">
        <v>0</v>
      </c>
      <c r="AG371" s="269">
        <v>0</v>
      </c>
      <c r="AH371" s="269">
        <v>0</v>
      </c>
      <c r="AI371" s="269">
        <v>0</v>
      </c>
      <c r="AJ371" s="269">
        <v>0</v>
      </c>
      <c r="AK371" s="269">
        <v>0</v>
      </c>
      <c r="AL371" s="269">
        <v>13870</v>
      </c>
      <c r="AM371" s="269">
        <v>0</v>
      </c>
      <c r="AN371" s="269">
        <v>24432.83</v>
      </c>
      <c r="AO371" s="269">
        <v>14551.98</v>
      </c>
      <c r="AP371" s="269">
        <v>0</v>
      </c>
      <c r="AQ371" s="269">
        <v>0</v>
      </c>
      <c r="AR371" s="269">
        <v>0</v>
      </c>
      <c r="AS371" s="269">
        <v>59106.11</v>
      </c>
      <c r="AT371" s="269">
        <v>0</v>
      </c>
      <c r="AU371" s="269">
        <v>0</v>
      </c>
      <c r="AV371" s="269">
        <v>91149.54</v>
      </c>
      <c r="AW371" s="269">
        <v>26784.52</v>
      </c>
      <c r="AX371" s="269">
        <v>0</v>
      </c>
      <c r="AY371" s="269">
        <v>0</v>
      </c>
      <c r="AZ371" s="269">
        <v>0</v>
      </c>
      <c r="BA371" s="269">
        <v>31812.57</v>
      </c>
      <c r="BB371" s="269">
        <v>0</v>
      </c>
      <c r="BC371" s="269">
        <v>86093.37</v>
      </c>
      <c r="BD371" s="269">
        <v>0</v>
      </c>
      <c r="BE371" s="269">
        <v>0</v>
      </c>
      <c r="BF371" s="269">
        <v>0</v>
      </c>
      <c r="BG371" s="269">
        <v>0</v>
      </c>
      <c r="BH371" s="269">
        <v>100641.36</v>
      </c>
      <c r="BI371" s="269">
        <v>234275.24</v>
      </c>
      <c r="BJ371" s="269">
        <v>0</v>
      </c>
      <c r="BK371" s="269">
        <v>0</v>
      </c>
      <c r="BL371" s="269">
        <v>0</v>
      </c>
      <c r="BM371" s="269">
        <v>290485.86</v>
      </c>
      <c r="BN371" s="269">
        <v>405565.36</v>
      </c>
      <c r="BO371" s="269">
        <v>10076.9</v>
      </c>
      <c r="BP371" s="269">
        <v>0</v>
      </c>
      <c r="BQ371" s="269">
        <v>0</v>
      </c>
      <c r="BR371" s="269">
        <v>0</v>
      </c>
      <c r="BS371" s="269">
        <v>0</v>
      </c>
      <c r="BT371" s="269">
        <v>0</v>
      </c>
      <c r="BU371" s="269">
        <v>0</v>
      </c>
      <c r="BV371" s="269">
        <v>0</v>
      </c>
      <c r="BW371" s="269">
        <v>77039.75</v>
      </c>
      <c r="BX371" s="269">
        <v>20895.740000000002</v>
      </c>
      <c r="BY371" s="269">
        <v>22279.919999999998</v>
      </c>
      <c r="BZ371" s="269">
        <v>0</v>
      </c>
      <c r="CA371" s="269">
        <v>0</v>
      </c>
      <c r="CB371" s="269">
        <v>0</v>
      </c>
      <c r="CC371" s="270">
        <f t="shared" si="52"/>
        <v>2045323.7299999993</v>
      </c>
      <c r="CD371" s="148"/>
      <c r="CE371" s="148"/>
      <c r="CF371" s="148"/>
      <c r="CG371" s="148"/>
      <c r="CH371" s="148"/>
      <c r="CI371" s="148"/>
    </row>
    <row r="372" spans="1:87" s="149" customFormat="1" ht="22.5" customHeight="1">
      <c r="A372" s="201" t="s">
        <v>1807</v>
      </c>
      <c r="B372" s="264" t="s">
        <v>53</v>
      </c>
      <c r="C372" s="265" t="s">
        <v>54</v>
      </c>
      <c r="D372" s="266">
        <v>53020</v>
      </c>
      <c r="E372" s="150" t="s">
        <v>1030</v>
      </c>
      <c r="F372" s="267" t="s">
        <v>1099</v>
      </c>
      <c r="G372" s="268" t="s">
        <v>1100</v>
      </c>
      <c r="H372" s="269">
        <v>0</v>
      </c>
      <c r="I372" s="269">
        <v>0</v>
      </c>
      <c r="J372" s="269">
        <v>0</v>
      </c>
      <c r="K372" s="269">
        <v>0</v>
      </c>
      <c r="L372" s="269">
        <v>0</v>
      </c>
      <c r="M372" s="269">
        <v>0</v>
      </c>
      <c r="N372" s="269">
        <v>0</v>
      </c>
      <c r="O372" s="269">
        <v>0</v>
      </c>
      <c r="P372" s="269">
        <v>0</v>
      </c>
      <c r="Q372" s="269">
        <v>0</v>
      </c>
      <c r="R372" s="269">
        <v>0</v>
      </c>
      <c r="S372" s="269">
        <v>0</v>
      </c>
      <c r="T372" s="269">
        <v>0</v>
      </c>
      <c r="U372" s="269">
        <v>0</v>
      </c>
      <c r="V372" s="269">
        <v>0</v>
      </c>
      <c r="W372" s="269">
        <v>0</v>
      </c>
      <c r="X372" s="269">
        <v>0</v>
      </c>
      <c r="Y372" s="269">
        <v>0</v>
      </c>
      <c r="Z372" s="269">
        <v>0</v>
      </c>
      <c r="AA372" s="269">
        <v>0</v>
      </c>
      <c r="AB372" s="269">
        <v>5494.81</v>
      </c>
      <c r="AC372" s="269">
        <v>0</v>
      </c>
      <c r="AD372" s="269">
        <v>0</v>
      </c>
      <c r="AE372" s="269">
        <v>0</v>
      </c>
      <c r="AF372" s="269">
        <v>0</v>
      </c>
      <c r="AG372" s="269">
        <v>0</v>
      </c>
      <c r="AH372" s="269">
        <v>0</v>
      </c>
      <c r="AI372" s="269">
        <v>0</v>
      </c>
      <c r="AJ372" s="269">
        <v>0</v>
      </c>
      <c r="AK372" s="269">
        <v>0</v>
      </c>
      <c r="AL372" s="269">
        <v>0</v>
      </c>
      <c r="AM372" s="269">
        <v>0</v>
      </c>
      <c r="AN372" s="269">
        <v>0</v>
      </c>
      <c r="AO372" s="269">
        <v>0</v>
      </c>
      <c r="AP372" s="269">
        <v>0</v>
      </c>
      <c r="AQ372" s="269">
        <v>0</v>
      </c>
      <c r="AR372" s="269">
        <v>0</v>
      </c>
      <c r="AS372" s="269">
        <v>0</v>
      </c>
      <c r="AT372" s="269">
        <v>0</v>
      </c>
      <c r="AU372" s="269">
        <v>0</v>
      </c>
      <c r="AV372" s="269">
        <v>0</v>
      </c>
      <c r="AW372" s="269">
        <v>0</v>
      </c>
      <c r="AX372" s="269">
        <v>0</v>
      </c>
      <c r="AY372" s="269">
        <v>0</v>
      </c>
      <c r="AZ372" s="269">
        <v>0</v>
      </c>
      <c r="BA372" s="269">
        <v>0</v>
      </c>
      <c r="BB372" s="269">
        <v>0</v>
      </c>
      <c r="BC372" s="269">
        <v>9424.44</v>
      </c>
      <c r="BD372" s="269">
        <v>0</v>
      </c>
      <c r="BE372" s="269">
        <v>4748.45</v>
      </c>
      <c r="BF372" s="269">
        <v>0</v>
      </c>
      <c r="BG372" s="269">
        <v>0</v>
      </c>
      <c r="BH372" s="269">
        <v>0</v>
      </c>
      <c r="BI372" s="269">
        <v>0</v>
      </c>
      <c r="BJ372" s="269">
        <v>0</v>
      </c>
      <c r="BK372" s="269">
        <v>0</v>
      </c>
      <c r="BL372" s="269">
        <v>0</v>
      </c>
      <c r="BM372" s="269">
        <v>0</v>
      </c>
      <c r="BN372" s="269">
        <v>7334.61</v>
      </c>
      <c r="BO372" s="269">
        <v>0</v>
      </c>
      <c r="BP372" s="269">
        <v>0</v>
      </c>
      <c r="BQ372" s="269">
        <v>0</v>
      </c>
      <c r="BR372" s="269">
        <v>0</v>
      </c>
      <c r="BS372" s="269">
        <v>0</v>
      </c>
      <c r="BT372" s="269">
        <v>0</v>
      </c>
      <c r="BU372" s="269">
        <v>0</v>
      </c>
      <c r="BV372" s="269">
        <v>0</v>
      </c>
      <c r="BW372" s="269">
        <v>0</v>
      </c>
      <c r="BX372" s="269">
        <v>31525.89</v>
      </c>
      <c r="BY372" s="269">
        <v>0</v>
      </c>
      <c r="BZ372" s="269">
        <v>0</v>
      </c>
      <c r="CA372" s="269">
        <v>0</v>
      </c>
      <c r="CB372" s="269">
        <v>0</v>
      </c>
      <c r="CC372" s="270">
        <f t="shared" si="52"/>
        <v>58528.2</v>
      </c>
      <c r="CD372" s="148"/>
      <c r="CE372" s="148"/>
      <c r="CF372" s="148"/>
      <c r="CG372" s="148"/>
      <c r="CH372" s="148"/>
      <c r="CI372" s="148"/>
    </row>
    <row r="373" spans="1:87" s="149" customFormat="1" ht="22.5" customHeight="1">
      <c r="A373" s="201" t="s">
        <v>1807</v>
      </c>
      <c r="B373" s="264" t="s">
        <v>53</v>
      </c>
      <c r="C373" s="265" t="s">
        <v>54</v>
      </c>
      <c r="D373" s="266">
        <v>53020</v>
      </c>
      <c r="E373" s="150" t="s">
        <v>1030</v>
      </c>
      <c r="F373" s="267" t="s">
        <v>1101</v>
      </c>
      <c r="G373" s="268" t="s">
        <v>1102</v>
      </c>
      <c r="H373" s="269">
        <v>0</v>
      </c>
      <c r="I373" s="269">
        <v>21151.89</v>
      </c>
      <c r="J373" s="269">
        <v>256526.44</v>
      </c>
      <c r="K373" s="269">
        <v>271167</v>
      </c>
      <c r="L373" s="269">
        <v>0</v>
      </c>
      <c r="M373" s="269">
        <v>0</v>
      </c>
      <c r="N373" s="269">
        <v>0</v>
      </c>
      <c r="O373" s="269">
        <v>19300</v>
      </c>
      <c r="P373" s="269">
        <v>0</v>
      </c>
      <c r="Q373" s="269">
        <v>0</v>
      </c>
      <c r="R373" s="269">
        <v>0</v>
      </c>
      <c r="S373" s="269">
        <v>0</v>
      </c>
      <c r="T373" s="269">
        <v>83999.97</v>
      </c>
      <c r="U373" s="269">
        <v>0</v>
      </c>
      <c r="V373" s="269">
        <v>0</v>
      </c>
      <c r="W373" s="269">
        <v>0</v>
      </c>
      <c r="X373" s="269">
        <v>203724.99</v>
      </c>
      <c r="Y373" s="269">
        <v>0</v>
      </c>
      <c r="Z373" s="269">
        <v>0</v>
      </c>
      <c r="AA373" s="269">
        <v>0</v>
      </c>
      <c r="AB373" s="269">
        <v>0</v>
      </c>
      <c r="AC373" s="269">
        <v>17496</v>
      </c>
      <c r="AD373" s="269">
        <v>0</v>
      </c>
      <c r="AE373" s="269">
        <v>0</v>
      </c>
      <c r="AF373" s="269">
        <v>0</v>
      </c>
      <c r="AG373" s="269">
        <v>0</v>
      </c>
      <c r="AH373" s="269">
        <v>0</v>
      </c>
      <c r="AI373" s="269">
        <v>0</v>
      </c>
      <c r="AJ373" s="269">
        <v>0</v>
      </c>
      <c r="AK373" s="269">
        <v>0</v>
      </c>
      <c r="AL373" s="269">
        <v>168253.01</v>
      </c>
      <c r="AM373" s="269">
        <v>74872.62</v>
      </c>
      <c r="AN373" s="269">
        <v>0</v>
      </c>
      <c r="AO373" s="269">
        <v>98957.49</v>
      </c>
      <c r="AP373" s="269">
        <v>0</v>
      </c>
      <c r="AQ373" s="269">
        <v>108226.2</v>
      </c>
      <c r="AR373" s="269">
        <v>96000.03</v>
      </c>
      <c r="AS373" s="269">
        <v>88146.33</v>
      </c>
      <c r="AT373" s="269">
        <v>43130.74</v>
      </c>
      <c r="AU373" s="269">
        <v>0</v>
      </c>
      <c r="AV373" s="269">
        <v>0</v>
      </c>
      <c r="AW373" s="269">
        <v>3590.09</v>
      </c>
      <c r="AX373" s="269">
        <v>105579.79</v>
      </c>
      <c r="AY373" s="269">
        <v>0</v>
      </c>
      <c r="AZ373" s="269">
        <v>0</v>
      </c>
      <c r="BA373" s="269">
        <v>0</v>
      </c>
      <c r="BB373" s="269">
        <v>0</v>
      </c>
      <c r="BC373" s="269">
        <v>565800.03</v>
      </c>
      <c r="BD373" s="269">
        <v>0</v>
      </c>
      <c r="BE373" s="269">
        <v>248765.52</v>
      </c>
      <c r="BF373" s="269">
        <v>0</v>
      </c>
      <c r="BG373" s="269">
        <v>0</v>
      </c>
      <c r="BH373" s="269">
        <v>0</v>
      </c>
      <c r="BI373" s="269">
        <v>27555</v>
      </c>
      <c r="BJ373" s="269">
        <v>10445.1</v>
      </c>
      <c r="BK373" s="269">
        <v>0</v>
      </c>
      <c r="BL373" s="269">
        <v>0</v>
      </c>
      <c r="BM373" s="269">
        <v>0</v>
      </c>
      <c r="BN373" s="269">
        <v>61638.45</v>
      </c>
      <c r="BO373" s="269">
        <v>0</v>
      </c>
      <c r="BP373" s="269">
        <v>0</v>
      </c>
      <c r="BQ373" s="269">
        <v>34372.35</v>
      </c>
      <c r="BR373" s="269">
        <v>61528.17</v>
      </c>
      <c r="BS373" s="269">
        <v>0</v>
      </c>
      <c r="BT373" s="269">
        <v>0</v>
      </c>
      <c r="BU373" s="269">
        <v>0</v>
      </c>
      <c r="BV373" s="269">
        <v>8647.1299999999992</v>
      </c>
      <c r="BW373" s="269">
        <v>0</v>
      </c>
      <c r="BX373" s="269">
        <v>103993.28</v>
      </c>
      <c r="BY373" s="269">
        <v>0</v>
      </c>
      <c r="BZ373" s="269">
        <v>0</v>
      </c>
      <c r="CA373" s="269">
        <v>0</v>
      </c>
      <c r="CB373" s="269">
        <v>0</v>
      </c>
      <c r="CC373" s="270">
        <f t="shared" si="52"/>
        <v>2782867.62</v>
      </c>
      <c r="CD373" s="148"/>
      <c r="CE373" s="148"/>
      <c r="CF373" s="148"/>
      <c r="CG373" s="148"/>
      <c r="CH373" s="148"/>
      <c r="CI373" s="148"/>
    </row>
    <row r="374" spans="1:87" s="149" customFormat="1" ht="22.5" customHeight="1">
      <c r="A374" s="201" t="s">
        <v>1807</v>
      </c>
      <c r="B374" s="264" t="s">
        <v>53</v>
      </c>
      <c r="C374" s="265" t="s">
        <v>54</v>
      </c>
      <c r="D374" s="266">
        <v>53030</v>
      </c>
      <c r="E374" s="150" t="s">
        <v>1049</v>
      </c>
      <c r="F374" s="267" t="s">
        <v>1103</v>
      </c>
      <c r="G374" s="268" t="s">
        <v>1104</v>
      </c>
      <c r="H374" s="269">
        <v>1822143.52</v>
      </c>
      <c r="I374" s="269">
        <v>1727499.23</v>
      </c>
      <c r="J374" s="269">
        <v>1042782.81</v>
      </c>
      <c r="K374" s="269">
        <v>443411</v>
      </c>
      <c r="L374" s="269">
        <v>576980.66</v>
      </c>
      <c r="M374" s="269">
        <v>106694.38</v>
      </c>
      <c r="N374" s="269">
        <v>7626973.04</v>
      </c>
      <c r="O374" s="269">
        <v>1565741.76</v>
      </c>
      <c r="P374" s="269">
        <v>618472.91</v>
      </c>
      <c r="Q374" s="269">
        <v>4547097.88</v>
      </c>
      <c r="R374" s="269">
        <v>273869.03999999998</v>
      </c>
      <c r="S374" s="269">
        <v>634705.44999999995</v>
      </c>
      <c r="T374" s="269">
        <v>1287350.97</v>
      </c>
      <c r="U374" s="269">
        <v>2063229.6</v>
      </c>
      <c r="V374" s="269">
        <v>76156.399999999994</v>
      </c>
      <c r="W374" s="269">
        <v>101352.72990000001</v>
      </c>
      <c r="X374" s="269">
        <v>136334.04</v>
      </c>
      <c r="Y374" s="269">
        <v>259667.51</v>
      </c>
      <c r="Z374" s="269">
        <v>7051440.5199999996</v>
      </c>
      <c r="AA374" s="269">
        <v>323626.49</v>
      </c>
      <c r="AB374" s="269">
        <v>141139.10999999999</v>
      </c>
      <c r="AC374" s="269">
        <v>2866958.56</v>
      </c>
      <c r="AD374" s="269">
        <v>33665</v>
      </c>
      <c r="AE374" s="269">
        <v>41224.300000000003</v>
      </c>
      <c r="AF374" s="269">
        <v>96140.71</v>
      </c>
      <c r="AG374" s="269">
        <v>28866.51</v>
      </c>
      <c r="AH374" s="269">
        <v>90219.33</v>
      </c>
      <c r="AI374" s="269">
        <v>4097383.03</v>
      </c>
      <c r="AJ374" s="269">
        <v>251088.11</v>
      </c>
      <c r="AK374" s="269">
        <v>130618.85</v>
      </c>
      <c r="AL374" s="269">
        <v>230521.09</v>
      </c>
      <c r="AM374" s="269">
        <v>317660.68</v>
      </c>
      <c r="AN374" s="269">
        <v>255225.36</v>
      </c>
      <c r="AO374" s="269">
        <v>281676.89</v>
      </c>
      <c r="AP374" s="269">
        <v>218246.83</v>
      </c>
      <c r="AQ374" s="269">
        <v>92944.34</v>
      </c>
      <c r="AR374" s="269">
        <v>192706.64</v>
      </c>
      <c r="AS374" s="269">
        <v>116605.79</v>
      </c>
      <c r="AT374" s="269">
        <v>126184.67</v>
      </c>
      <c r="AU374" s="269">
        <v>0</v>
      </c>
      <c r="AV374" s="269">
        <v>130382.65</v>
      </c>
      <c r="AW374" s="269">
        <v>302682.94</v>
      </c>
      <c r="AX374" s="269">
        <v>268186.8</v>
      </c>
      <c r="AY374" s="269">
        <v>64869.06</v>
      </c>
      <c r="AZ374" s="269">
        <v>65362.34</v>
      </c>
      <c r="BA374" s="269">
        <v>68797.05</v>
      </c>
      <c r="BB374" s="269">
        <v>1686326.72</v>
      </c>
      <c r="BC374" s="269">
        <v>286725.83</v>
      </c>
      <c r="BD374" s="269">
        <v>421266.01</v>
      </c>
      <c r="BE374" s="269">
        <v>245018.33</v>
      </c>
      <c r="BF374" s="269">
        <v>56107.35</v>
      </c>
      <c r="BG374" s="269">
        <v>411136.07</v>
      </c>
      <c r="BH374" s="269">
        <v>580742.61939999997</v>
      </c>
      <c r="BI374" s="269">
        <v>423373.84</v>
      </c>
      <c r="BJ374" s="269">
        <v>568661.75</v>
      </c>
      <c r="BK374" s="269">
        <v>138967.41</v>
      </c>
      <c r="BL374" s="269">
        <v>211084.6</v>
      </c>
      <c r="BM374" s="269">
        <v>3123922.11</v>
      </c>
      <c r="BN374" s="269">
        <v>1153263.3799999999</v>
      </c>
      <c r="BO374" s="269">
        <v>228464.1</v>
      </c>
      <c r="BP374" s="269">
        <v>103345.9</v>
      </c>
      <c r="BQ374" s="269">
        <v>154966.26</v>
      </c>
      <c r="BR374" s="269">
        <v>240363.87</v>
      </c>
      <c r="BS374" s="269">
        <v>150860.4</v>
      </c>
      <c r="BT374" s="269">
        <v>2491313.13</v>
      </c>
      <c r="BU374" s="269">
        <v>167795.37</v>
      </c>
      <c r="BV374" s="269">
        <v>396661.05</v>
      </c>
      <c r="BW374" s="269">
        <v>377586.8</v>
      </c>
      <c r="BX374" s="269">
        <v>489573.89</v>
      </c>
      <c r="BY374" s="269">
        <v>114865.89</v>
      </c>
      <c r="BZ374" s="269">
        <v>188190.6</v>
      </c>
      <c r="CA374" s="269">
        <v>202294.94</v>
      </c>
      <c r="CB374" s="269">
        <v>708608.57</v>
      </c>
      <c r="CC374" s="270">
        <f t="shared" si="52"/>
        <v>58116373.369299985</v>
      </c>
      <c r="CD374" s="148"/>
      <c r="CE374" s="148"/>
      <c r="CF374" s="148"/>
      <c r="CG374" s="148"/>
      <c r="CH374" s="148"/>
      <c r="CI374" s="148"/>
    </row>
    <row r="375" spans="1:87" s="149" customFormat="1" ht="22.5" customHeight="1">
      <c r="A375" s="201" t="s">
        <v>1807</v>
      </c>
      <c r="B375" s="264" t="s">
        <v>53</v>
      </c>
      <c r="C375" s="265" t="s">
        <v>54</v>
      </c>
      <c r="D375" s="266">
        <v>53030</v>
      </c>
      <c r="E375" s="150" t="s">
        <v>1049</v>
      </c>
      <c r="F375" s="267" t="s">
        <v>1105</v>
      </c>
      <c r="G375" s="268" t="s">
        <v>1106</v>
      </c>
      <c r="H375" s="269">
        <v>230656.61</v>
      </c>
      <c r="I375" s="269">
        <v>299314.33</v>
      </c>
      <c r="J375" s="269">
        <v>973385.85</v>
      </c>
      <c r="K375" s="269">
        <v>693102</v>
      </c>
      <c r="L375" s="269">
        <v>426610.74</v>
      </c>
      <c r="M375" s="269">
        <v>1145692.92</v>
      </c>
      <c r="N375" s="269">
        <v>1692994.84</v>
      </c>
      <c r="O375" s="269">
        <v>1037029.14</v>
      </c>
      <c r="P375" s="269">
        <v>452625.03</v>
      </c>
      <c r="Q375" s="269">
        <v>770174.73</v>
      </c>
      <c r="R375" s="269">
        <v>0</v>
      </c>
      <c r="S375" s="269">
        <v>950149.25</v>
      </c>
      <c r="T375" s="269">
        <v>611296.36</v>
      </c>
      <c r="U375" s="269">
        <v>1240107.26</v>
      </c>
      <c r="V375" s="269">
        <v>0</v>
      </c>
      <c r="W375" s="269">
        <v>989389.58</v>
      </c>
      <c r="X375" s="269">
        <v>116849.97</v>
      </c>
      <c r="Y375" s="269">
        <v>425509.51</v>
      </c>
      <c r="Z375" s="269">
        <v>1175702.3500000001</v>
      </c>
      <c r="AA375" s="269">
        <v>688520.28</v>
      </c>
      <c r="AB375" s="269">
        <v>299177.95</v>
      </c>
      <c r="AC375" s="269">
        <v>905854.95</v>
      </c>
      <c r="AD375" s="269">
        <v>0</v>
      </c>
      <c r="AE375" s="269">
        <v>508866.54</v>
      </c>
      <c r="AF375" s="269">
        <v>121541.04</v>
      </c>
      <c r="AG375" s="269">
        <v>425914.2</v>
      </c>
      <c r="AH375" s="269">
        <v>1154866.77</v>
      </c>
      <c r="AI375" s="269">
        <v>3204874.46</v>
      </c>
      <c r="AJ375" s="269">
        <v>38688.46</v>
      </c>
      <c r="AK375" s="269">
        <v>82350</v>
      </c>
      <c r="AL375" s="269">
        <v>9299.9699999999993</v>
      </c>
      <c r="AM375" s="269">
        <v>0</v>
      </c>
      <c r="AN375" s="269">
        <v>434586.06</v>
      </c>
      <c r="AO375" s="269">
        <v>240832.47</v>
      </c>
      <c r="AP375" s="269">
        <v>0</v>
      </c>
      <c r="AQ375" s="269">
        <v>723527.5</v>
      </c>
      <c r="AR375" s="269">
        <v>157121.97</v>
      </c>
      <c r="AS375" s="269">
        <v>418005.07</v>
      </c>
      <c r="AT375" s="269">
        <v>0</v>
      </c>
      <c r="AU375" s="269">
        <v>0</v>
      </c>
      <c r="AV375" s="269">
        <v>0</v>
      </c>
      <c r="AW375" s="269">
        <v>0</v>
      </c>
      <c r="AX375" s="269">
        <v>106058.48</v>
      </c>
      <c r="AY375" s="269">
        <v>298280.39</v>
      </c>
      <c r="AZ375" s="269">
        <v>0</v>
      </c>
      <c r="BA375" s="269">
        <v>141885.06</v>
      </c>
      <c r="BB375" s="269">
        <v>832361.22</v>
      </c>
      <c r="BC375" s="269">
        <v>535285.26</v>
      </c>
      <c r="BD375" s="269">
        <v>499242.35</v>
      </c>
      <c r="BE375" s="269">
        <v>92296.46</v>
      </c>
      <c r="BF375" s="269">
        <v>192642.84</v>
      </c>
      <c r="BG375" s="269">
        <v>149359.70000000001</v>
      </c>
      <c r="BH375" s="269">
        <v>649336.16940000001</v>
      </c>
      <c r="BI375" s="269">
        <v>298200</v>
      </c>
      <c r="BJ375" s="269">
        <v>265021.5</v>
      </c>
      <c r="BK375" s="269">
        <v>4734</v>
      </c>
      <c r="BL375" s="269">
        <v>75857.22</v>
      </c>
      <c r="BM375" s="269">
        <v>1438820.78</v>
      </c>
      <c r="BN375" s="269">
        <v>1722956.45</v>
      </c>
      <c r="BO375" s="269">
        <v>450186.6</v>
      </c>
      <c r="BP375" s="269">
        <v>11717.79</v>
      </c>
      <c r="BQ375" s="269">
        <v>0</v>
      </c>
      <c r="BR375" s="269">
        <v>790128.57</v>
      </c>
      <c r="BS375" s="269">
        <v>0</v>
      </c>
      <c r="BT375" s="269">
        <v>246373.15</v>
      </c>
      <c r="BU375" s="269">
        <v>115781.77</v>
      </c>
      <c r="BV375" s="269">
        <v>139055.16</v>
      </c>
      <c r="BW375" s="269">
        <v>383731.34</v>
      </c>
      <c r="BX375" s="269">
        <v>691031.04000000004</v>
      </c>
      <c r="BY375" s="269">
        <v>9626.68</v>
      </c>
      <c r="BZ375" s="269">
        <v>269260.12</v>
      </c>
      <c r="CA375" s="269">
        <v>298045.48</v>
      </c>
      <c r="CB375" s="269">
        <v>46033.26</v>
      </c>
      <c r="CC375" s="270">
        <f t="shared" si="52"/>
        <v>33397926.999399994</v>
      </c>
      <c r="CD375" s="148"/>
      <c r="CE375" s="148"/>
      <c r="CF375" s="148"/>
      <c r="CG375" s="148"/>
      <c r="CH375" s="148"/>
      <c r="CI375" s="148"/>
    </row>
    <row r="376" spans="1:87" s="149" customFormat="1" ht="22.5" customHeight="1">
      <c r="A376" s="201" t="s">
        <v>1807</v>
      </c>
      <c r="B376" s="264" t="s">
        <v>53</v>
      </c>
      <c r="C376" s="265" t="s">
        <v>54</v>
      </c>
      <c r="D376" s="266">
        <v>53030</v>
      </c>
      <c r="E376" s="150" t="s">
        <v>1049</v>
      </c>
      <c r="F376" s="267" t="s">
        <v>1107</v>
      </c>
      <c r="G376" s="268" t="s">
        <v>1108</v>
      </c>
      <c r="H376" s="269">
        <v>161214.01</v>
      </c>
      <c r="I376" s="269">
        <v>65069.59</v>
      </c>
      <c r="J376" s="269">
        <v>233535.9</v>
      </c>
      <c r="K376" s="269">
        <v>238581</v>
      </c>
      <c r="L376" s="269">
        <v>9870.2999999999993</v>
      </c>
      <c r="M376" s="269">
        <v>46746.58</v>
      </c>
      <c r="N376" s="269">
        <v>1815848.92</v>
      </c>
      <c r="O376" s="269">
        <v>232994</v>
      </c>
      <c r="P376" s="269">
        <v>85860.99</v>
      </c>
      <c r="Q376" s="269">
        <v>393173.24</v>
      </c>
      <c r="R376" s="269">
        <v>0</v>
      </c>
      <c r="S376" s="269">
        <v>44877.59</v>
      </c>
      <c r="T376" s="269">
        <v>234750.57</v>
      </c>
      <c r="U376" s="269">
        <v>223164.93</v>
      </c>
      <c r="V376" s="269">
        <v>67045.960000000006</v>
      </c>
      <c r="W376" s="269">
        <v>487690.09989999997</v>
      </c>
      <c r="X376" s="269">
        <v>234529.71</v>
      </c>
      <c r="Y376" s="269">
        <v>188541.13</v>
      </c>
      <c r="Z376" s="269">
        <v>504782.58</v>
      </c>
      <c r="AA376" s="269">
        <v>146060.35</v>
      </c>
      <c r="AB376" s="269">
        <v>34506.839999999997</v>
      </c>
      <c r="AC376" s="269">
        <v>804096.44</v>
      </c>
      <c r="AD376" s="269">
        <v>4786.7</v>
      </c>
      <c r="AE376" s="269">
        <v>2170.75</v>
      </c>
      <c r="AF376" s="269">
        <v>6533.39</v>
      </c>
      <c r="AG376" s="269">
        <v>2175.3000000000002</v>
      </c>
      <c r="AH376" s="269">
        <v>26780.45</v>
      </c>
      <c r="AI376" s="269">
        <v>1462231.25</v>
      </c>
      <c r="AJ376" s="269">
        <v>8871.8799999999992</v>
      </c>
      <c r="AK376" s="269">
        <v>111929.51</v>
      </c>
      <c r="AL376" s="269">
        <v>5924.24</v>
      </c>
      <c r="AM376" s="269">
        <v>80172</v>
      </c>
      <c r="AN376" s="269">
        <v>24260.57</v>
      </c>
      <c r="AO376" s="269">
        <v>283031.23</v>
      </c>
      <c r="AP376" s="269">
        <v>40280.68</v>
      </c>
      <c r="AQ376" s="269">
        <v>105511.79</v>
      </c>
      <c r="AR376" s="269">
        <v>46380.57</v>
      </c>
      <c r="AS376" s="269">
        <v>3326.56</v>
      </c>
      <c r="AT376" s="269">
        <v>78840.87</v>
      </c>
      <c r="AU376" s="269">
        <v>0</v>
      </c>
      <c r="AV376" s="269">
        <v>26582.61</v>
      </c>
      <c r="AW376" s="269">
        <v>23547.79</v>
      </c>
      <c r="AX376" s="269">
        <v>71371.990000000005</v>
      </c>
      <c r="AY376" s="269">
        <v>14960.21</v>
      </c>
      <c r="AZ376" s="269">
        <v>7104.73</v>
      </c>
      <c r="BA376" s="269">
        <v>1884.53</v>
      </c>
      <c r="BB376" s="269">
        <v>727230.27</v>
      </c>
      <c r="BC376" s="269">
        <v>24478.26</v>
      </c>
      <c r="BD376" s="269">
        <v>277078.02</v>
      </c>
      <c r="BE376" s="269">
        <v>140064.19</v>
      </c>
      <c r="BF376" s="269">
        <v>0</v>
      </c>
      <c r="BG376" s="269">
        <v>3083.65</v>
      </c>
      <c r="BH376" s="269">
        <v>343927.3799</v>
      </c>
      <c r="BI376" s="269">
        <v>5202.83</v>
      </c>
      <c r="BJ376" s="269">
        <v>91877.68</v>
      </c>
      <c r="BK376" s="269">
        <v>13382.73</v>
      </c>
      <c r="BL376" s="269">
        <v>17142.47</v>
      </c>
      <c r="BM376" s="269">
        <v>804757.77</v>
      </c>
      <c r="BN376" s="269">
        <v>7365.23</v>
      </c>
      <c r="BO376" s="269">
        <v>9463.92</v>
      </c>
      <c r="BP376" s="269">
        <v>22348.91</v>
      </c>
      <c r="BQ376" s="269">
        <v>14504.64</v>
      </c>
      <c r="BR376" s="269">
        <v>69659.429999999993</v>
      </c>
      <c r="BS376" s="269">
        <v>3739.43</v>
      </c>
      <c r="BT376" s="269">
        <v>112540.65</v>
      </c>
      <c r="BU376" s="269">
        <v>78318.34</v>
      </c>
      <c r="BV376" s="269">
        <v>124497.49</v>
      </c>
      <c r="BW376" s="269">
        <v>80080.820000000007</v>
      </c>
      <c r="BX376" s="269">
        <v>16084.66</v>
      </c>
      <c r="BY376" s="269">
        <v>10123.469999999999</v>
      </c>
      <c r="BZ376" s="269">
        <v>118550.5</v>
      </c>
      <c r="CA376" s="269">
        <v>42406.92</v>
      </c>
      <c r="CB376" s="269">
        <v>13138.16</v>
      </c>
      <c r="CC376" s="270">
        <f t="shared" si="52"/>
        <v>11862648.149799997</v>
      </c>
      <c r="CD376" s="148"/>
      <c r="CE376" s="148"/>
      <c r="CF376" s="148"/>
      <c r="CG376" s="148"/>
      <c r="CH376" s="148"/>
      <c r="CI376" s="148"/>
    </row>
    <row r="377" spans="1:87" s="149" customFormat="1" ht="22.5" customHeight="1">
      <c r="A377" s="201" t="s">
        <v>1807</v>
      </c>
      <c r="B377" s="264" t="s">
        <v>53</v>
      </c>
      <c r="C377" s="265" t="s">
        <v>54</v>
      </c>
      <c r="D377" s="266">
        <v>53030</v>
      </c>
      <c r="E377" s="150" t="s">
        <v>1049</v>
      </c>
      <c r="F377" s="267" t="s">
        <v>1109</v>
      </c>
      <c r="G377" s="268" t="s">
        <v>1110</v>
      </c>
      <c r="H377" s="269">
        <v>511188.02</v>
      </c>
      <c r="I377" s="269">
        <v>258118.67</v>
      </c>
      <c r="J377" s="269">
        <v>74146.78</v>
      </c>
      <c r="K377" s="269">
        <v>13987</v>
      </c>
      <c r="L377" s="269">
        <v>41318.300000000003</v>
      </c>
      <c r="M377" s="269">
        <v>7221.41</v>
      </c>
      <c r="N377" s="269">
        <v>2281011.15</v>
      </c>
      <c r="O377" s="269">
        <v>172305.97</v>
      </c>
      <c r="P377" s="269">
        <v>92619.24</v>
      </c>
      <c r="Q377" s="269">
        <v>126449.78</v>
      </c>
      <c r="R377" s="269">
        <v>61394.1</v>
      </c>
      <c r="S377" s="269">
        <v>83961.81</v>
      </c>
      <c r="T377" s="269">
        <v>157710.66</v>
      </c>
      <c r="U377" s="269">
        <v>177858.86</v>
      </c>
      <c r="V377" s="269">
        <v>8702.49</v>
      </c>
      <c r="W377" s="269">
        <v>39498.699699999997</v>
      </c>
      <c r="X377" s="269">
        <v>18435.189999999999</v>
      </c>
      <c r="Y377" s="269">
        <v>51519.68</v>
      </c>
      <c r="Z377" s="269">
        <v>187390.09</v>
      </c>
      <c r="AA377" s="269">
        <v>36057.97</v>
      </c>
      <c r="AB377" s="269">
        <v>73263.37</v>
      </c>
      <c r="AC377" s="269">
        <v>435141.89</v>
      </c>
      <c r="AD377" s="269">
        <v>85052.41</v>
      </c>
      <c r="AE377" s="269">
        <v>6513.8</v>
      </c>
      <c r="AF377" s="269">
        <v>19722.68</v>
      </c>
      <c r="AG377" s="269">
        <v>9598.32</v>
      </c>
      <c r="AH377" s="269">
        <v>0</v>
      </c>
      <c r="AI377" s="269">
        <v>1384914.5</v>
      </c>
      <c r="AJ377" s="269">
        <v>20195.900000000001</v>
      </c>
      <c r="AK377" s="269">
        <v>18293.830000000002</v>
      </c>
      <c r="AL377" s="269">
        <v>108703.1</v>
      </c>
      <c r="AM377" s="269">
        <v>43910.16</v>
      </c>
      <c r="AN377" s="269">
        <v>4262.99</v>
      </c>
      <c r="AO377" s="269">
        <v>39942.379999999997</v>
      </c>
      <c r="AP377" s="269">
        <v>32087.91</v>
      </c>
      <c r="AQ377" s="269">
        <v>12133.5</v>
      </c>
      <c r="AR377" s="269">
        <v>77333.59</v>
      </c>
      <c r="AS377" s="269">
        <v>14127.44</v>
      </c>
      <c r="AT377" s="269">
        <v>11575.05</v>
      </c>
      <c r="AU377" s="269">
        <v>0</v>
      </c>
      <c r="AV377" s="269">
        <v>74770.64</v>
      </c>
      <c r="AW377" s="269">
        <v>32716.32</v>
      </c>
      <c r="AX377" s="269">
        <v>40018.379999999997</v>
      </c>
      <c r="AY377" s="269">
        <v>37672.959999999999</v>
      </c>
      <c r="AZ377" s="269">
        <v>24645.78</v>
      </c>
      <c r="BA377" s="269">
        <v>34513.040000000001</v>
      </c>
      <c r="BB377" s="269">
        <v>674074.14</v>
      </c>
      <c r="BC377" s="269">
        <v>46836.51</v>
      </c>
      <c r="BD377" s="269">
        <v>62586.8</v>
      </c>
      <c r="BE377" s="269">
        <v>107277.9</v>
      </c>
      <c r="BF377" s="269">
        <v>0</v>
      </c>
      <c r="BG377" s="269">
        <v>24919.18</v>
      </c>
      <c r="BH377" s="269">
        <v>150055.0791</v>
      </c>
      <c r="BI377" s="269">
        <v>108141.66</v>
      </c>
      <c r="BJ377" s="269">
        <v>72755.8</v>
      </c>
      <c r="BK377" s="269">
        <v>26449.05</v>
      </c>
      <c r="BL377" s="269">
        <v>40900.400000000001</v>
      </c>
      <c r="BM377" s="269">
        <v>862771.48</v>
      </c>
      <c r="BN377" s="269">
        <v>9900.01</v>
      </c>
      <c r="BO377" s="269">
        <v>18583.82</v>
      </c>
      <c r="BP377" s="269">
        <v>5853.53</v>
      </c>
      <c r="BQ377" s="269">
        <v>1467</v>
      </c>
      <c r="BR377" s="269">
        <v>40276.18</v>
      </c>
      <c r="BS377" s="269">
        <v>4751.18</v>
      </c>
      <c r="BT377" s="269">
        <v>267846.67</v>
      </c>
      <c r="BU377" s="269">
        <v>35186.089999999997</v>
      </c>
      <c r="BV377" s="269">
        <v>103700.12</v>
      </c>
      <c r="BW377" s="269">
        <v>29612.53</v>
      </c>
      <c r="BX377" s="269">
        <v>25852.89</v>
      </c>
      <c r="BY377" s="269">
        <v>59170.239999999998</v>
      </c>
      <c r="BZ377" s="269">
        <v>23953.99</v>
      </c>
      <c r="CA377" s="269">
        <v>26132.63</v>
      </c>
      <c r="CB377" s="269">
        <v>38727.449999999997</v>
      </c>
      <c r="CC377" s="270">
        <f t="shared" si="52"/>
        <v>9909788.1387999989</v>
      </c>
      <c r="CD377" s="148"/>
      <c r="CE377" s="148"/>
      <c r="CF377" s="148"/>
      <c r="CG377" s="148"/>
      <c r="CH377" s="148"/>
      <c r="CI377" s="148"/>
    </row>
    <row r="378" spans="1:87" s="149" customFormat="1" ht="22.5" customHeight="1">
      <c r="A378" s="201" t="s">
        <v>1807</v>
      </c>
      <c r="B378" s="264" t="s">
        <v>53</v>
      </c>
      <c r="C378" s="265" t="s">
        <v>54</v>
      </c>
      <c r="D378" s="266">
        <v>53030</v>
      </c>
      <c r="E378" s="150" t="s">
        <v>1049</v>
      </c>
      <c r="F378" s="267" t="s">
        <v>1111</v>
      </c>
      <c r="G378" s="268" t="s">
        <v>1112</v>
      </c>
      <c r="H378" s="269">
        <v>0</v>
      </c>
      <c r="I378" s="269">
        <v>162532.78</v>
      </c>
      <c r="J378" s="269">
        <v>0</v>
      </c>
      <c r="K378" s="269">
        <v>18249</v>
      </c>
      <c r="L378" s="269">
        <v>18331.14</v>
      </c>
      <c r="M378" s="269">
        <v>0</v>
      </c>
      <c r="N378" s="269">
        <v>163808.89000000001</v>
      </c>
      <c r="O378" s="269">
        <v>27466.48</v>
      </c>
      <c r="P378" s="269">
        <v>55120.5</v>
      </c>
      <c r="Q378" s="269">
        <v>23098.25</v>
      </c>
      <c r="R378" s="269">
        <v>30958.33</v>
      </c>
      <c r="S378" s="269">
        <v>53941.85</v>
      </c>
      <c r="T378" s="269">
        <v>0</v>
      </c>
      <c r="U378" s="269">
        <v>57562.48</v>
      </c>
      <c r="V378" s="269">
        <v>0</v>
      </c>
      <c r="W378" s="269">
        <v>155.54</v>
      </c>
      <c r="X378" s="269">
        <v>0</v>
      </c>
      <c r="Y378" s="269">
        <v>779.34</v>
      </c>
      <c r="Z378" s="269">
        <v>0</v>
      </c>
      <c r="AA378" s="269">
        <v>1376.85</v>
      </c>
      <c r="AB378" s="269">
        <v>71207.31</v>
      </c>
      <c r="AC378" s="269">
        <v>20447.88</v>
      </c>
      <c r="AD378" s="269">
        <v>0</v>
      </c>
      <c r="AE378" s="269">
        <v>5718.54</v>
      </c>
      <c r="AF378" s="269">
        <v>10081.99</v>
      </c>
      <c r="AG378" s="269">
        <v>7097.76</v>
      </c>
      <c r="AH378" s="269">
        <v>0</v>
      </c>
      <c r="AI378" s="269">
        <v>168212.77</v>
      </c>
      <c r="AJ378" s="269">
        <v>46346.26</v>
      </c>
      <c r="AK378" s="269">
        <v>5174.2</v>
      </c>
      <c r="AL378" s="269">
        <v>0</v>
      </c>
      <c r="AM378" s="269">
        <v>0</v>
      </c>
      <c r="AN378" s="269">
        <v>11561.74</v>
      </c>
      <c r="AO378" s="269">
        <v>23123.61</v>
      </c>
      <c r="AP378" s="269">
        <v>960.6</v>
      </c>
      <c r="AQ378" s="269">
        <v>1425.83</v>
      </c>
      <c r="AR378" s="269">
        <v>13988.77</v>
      </c>
      <c r="AS378" s="269">
        <v>0</v>
      </c>
      <c r="AT378" s="269">
        <v>3716.84</v>
      </c>
      <c r="AU378" s="269">
        <v>0</v>
      </c>
      <c r="AV378" s="269">
        <v>2168.66</v>
      </c>
      <c r="AW378" s="269">
        <v>3524.81</v>
      </c>
      <c r="AX378" s="269">
        <v>17188.650000000001</v>
      </c>
      <c r="AY378" s="269">
        <v>935.68</v>
      </c>
      <c r="AZ378" s="269">
        <v>0</v>
      </c>
      <c r="BA378" s="269">
        <v>4667.03</v>
      </c>
      <c r="BB378" s="269">
        <v>96360.22</v>
      </c>
      <c r="BC378" s="269">
        <v>21899.97</v>
      </c>
      <c r="BD378" s="269">
        <v>0</v>
      </c>
      <c r="BE378" s="269">
        <v>121324.65</v>
      </c>
      <c r="BF378" s="269">
        <v>0</v>
      </c>
      <c r="BG378" s="269">
        <v>13950.5</v>
      </c>
      <c r="BH378" s="269">
        <v>11832.519700000001</v>
      </c>
      <c r="BI378" s="269">
        <v>5180.1400000000003</v>
      </c>
      <c r="BJ378" s="269">
        <v>9058.82</v>
      </c>
      <c r="BK378" s="269">
        <v>474.93</v>
      </c>
      <c r="BL378" s="269">
        <v>2700</v>
      </c>
      <c r="BM378" s="269">
        <v>263179.78000000003</v>
      </c>
      <c r="BN378" s="269">
        <v>48976.17</v>
      </c>
      <c r="BO378" s="269">
        <v>4121.29</v>
      </c>
      <c r="BP378" s="269">
        <v>2360.71</v>
      </c>
      <c r="BQ378" s="269">
        <v>0</v>
      </c>
      <c r="BR378" s="269">
        <v>0</v>
      </c>
      <c r="BS378" s="269">
        <v>1526.47</v>
      </c>
      <c r="BT378" s="269">
        <v>48362.34</v>
      </c>
      <c r="BU378" s="269">
        <v>11048.81</v>
      </c>
      <c r="BV378" s="269">
        <v>13440.21</v>
      </c>
      <c r="BW378" s="269">
        <v>19369.41</v>
      </c>
      <c r="BX378" s="269">
        <v>847.42</v>
      </c>
      <c r="BY378" s="269">
        <v>37499.22</v>
      </c>
      <c r="BZ378" s="269">
        <v>29348.2</v>
      </c>
      <c r="CA378" s="269">
        <v>530.92999999999995</v>
      </c>
      <c r="CB378" s="269">
        <v>0</v>
      </c>
      <c r="CC378" s="270">
        <f t="shared" si="52"/>
        <v>1794323.0696999996</v>
      </c>
      <c r="CD378" s="148"/>
      <c r="CE378" s="148"/>
      <c r="CF378" s="148"/>
      <c r="CG378" s="148"/>
      <c r="CH378" s="148"/>
      <c r="CI378" s="148"/>
    </row>
    <row r="379" spans="1:87" s="149" customFormat="1" ht="22.5" customHeight="1">
      <c r="A379" s="201" t="s">
        <v>1807</v>
      </c>
      <c r="B379" s="264" t="s">
        <v>53</v>
      </c>
      <c r="C379" s="265" t="s">
        <v>54</v>
      </c>
      <c r="D379" s="266">
        <v>53030</v>
      </c>
      <c r="E379" s="150" t="s">
        <v>1049</v>
      </c>
      <c r="F379" s="267" t="s">
        <v>1113</v>
      </c>
      <c r="G379" s="268" t="s">
        <v>1114</v>
      </c>
      <c r="H379" s="269">
        <v>0</v>
      </c>
      <c r="I379" s="269">
        <v>194515.51</v>
      </c>
      <c r="J379" s="269">
        <v>54112.800000000003</v>
      </c>
      <c r="K379" s="269">
        <v>43021</v>
      </c>
      <c r="L379" s="269">
        <v>3739.72</v>
      </c>
      <c r="M379" s="269">
        <v>12216.14</v>
      </c>
      <c r="N379" s="269">
        <v>0</v>
      </c>
      <c r="O379" s="269">
        <v>0</v>
      </c>
      <c r="P379" s="269">
        <v>0</v>
      </c>
      <c r="Q379" s="269">
        <v>8014.53</v>
      </c>
      <c r="R379" s="269">
        <v>4130.6000000000004</v>
      </c>
      <c r="S379" s="269">
        <v>0</v>
      </c>
      <c r="T379" s="269">
        <v>0</v>
      </c>
      <c r="U379" s="269">
        <v>464312.68</v>
      </c>
      <c r="V379" s="269">
        <v>0</v>
      </c>
      <c r="W379" s="269">
        <v>0</v>
      </c>
      <c r="X379" s="269">
        <v>0</v>
      </c>
      <c r="Y379" s="269">
        <v>0</v>
      </c>
      <c r="Z379" s="269">
        <v>98762.63</v>
      </c>
      <c r="AA379" s="269">
        <v>0</v>
      </c>
      <c r="AB379" s="269">
        <v>0</v>
      </c>
      <c r="AC379" s="269">
        <v>1716.01</v>
      </c>
      <c r="AD379" s="269">
        <v>9185.39</v>
      </c>
      <c r="AE379" s="269">
        <v>0</v>
      </c>
      <c r="AF379" s="269">
        <v>0</v>
      </c>
      <c r="AG379" s="269">
        <v>2862.54</v>
      </c>
      <c r="AH379" s="269">
        <v>0</v>
      </c>
      <c r="AI379" s="269">
        <v>8895.33</v>
      </c>
      <c r="AJ379" s="269">
        <v>0</v>
      </c>
      <c r="AK379" s="269">
        <v>0</v>
      </c>
      <c r="AL379" s="269">
        <v>0</v>
      </c>
      <c r="AM379" s="269">
        <v>0</v>
      </c>
      <c r="AN379" s="269">
        <v>397.18</v>
      </c>
      <c r="AO379" s="269">
        <v>0</v>
      </c>
      <c r="AP379" s="269">
        <v>0</v>
      </c>
      <c r="AQ379" s="269">
        <v>1361.57</v>
      </c>
      <c r="AR379" s="269">
        <v>0</v>
      </c>
      <c r="AS379" s="269">
        <v>0</v>
      </c>
      <c r="AT379" s="269">
        <v>0</v>
      </c>
      <c r="AU379" s="269">
        <v>0</v>
      </c>
      <c r="AV379" s="269">
        <v>5571.67</v>
      </c>
      <c r="AW379" s="269">
        <v>0</v>
      </c>
      <c r="AX379" s="269">
        <v>0</v>
      </c>
      <c r="AY379" s="269">
        <v>0</v>
      </c>
      <c r="AZ379" s="269">
        <v>546.27</v>
      </c>
      <c r="BA379" s="269">
        <v>0</v>
      </c>
      <c r="BB379" s="269">
        <v>0</v>
      </c>
      <c r="BC379" s="269">
        <v>1224.97</v>
      </c>
      <c r="BD379" s="269">
        <v>73926.600000000006</v>
      </c>
      <c r="BE379" s="269">
        <v>6731.52</v>
      </c>
      <c r="BF379" s="269">
        <v>0</v>
      </c>
      <c r="BG379" s="269">
        <v>0</v>
      </c>
      <c r="BH379" s="269">
        <v>1179.3601000000001</v>
      </c>
      <c r="BI379" s="269">
        <v>92638.05</v>
      </c>
      <c r="BJ379" s="269">
        <v>0</v>
      </c>
      <c r="BK379" s="269">
        <v>0</v>
      </c>
      <c r="BL379" s="269">
        <v>0</v>
      </c>
      <c r="BM379" s="269">
        <v>5658.77</v>
      </c>
      <c r="BN379" s="269">
        <v>474836.52</v>
      </c>
      <c r="BO379" s="269">
        <v>0</v>
      </c>
      <c r="BP379" s="269">
        <v>41105.919999999998</v>
      </c>
      <c r="BQ379" s="269">
        <v>0</v>
      </c>
      <c r="BR379" s="269">
        <v>0</v>
      </c>
      <c r="BS379" s="269">
        <v>0</v>
      </c>
      <c r="BT379" s="269">
        <v>0</v>
      </c>
      <c r="BU379" s="269">
        <v>0</v>
      </c>
      <c r="BV379" s="269">
        <v>13853.82</v>
      </c>
      <c r="BW379" s="269">
        <v>90201.64</v>
      </c>
      <c r="BX379" s="269">
        <v>1994.28</v>
      </c>
      <c r="BY379" s="269">
        <v>8546.64</v>
      </c>
      <c r="BZ379" s="269">
        <v>0</v>
      </c>
      <c r="CA379" s="269">
        <v>1517.88</v>
      </c>
      <c r="CB379" s="269">
        <v>0</v>
      </c>
      <c r="CC379" s="270">
        <f t="shared" si="52"/>
        <v>1726777.5400999999</v>
      </c>
      <c r="CD379" s="148"/>
      <c r="CE379" s="148"/>
      <c r="CF379" s="148"/>
      <c r="CG379" s="148"/>
      <c r="CH379" s="148"/>
      <c r="CI379" s="148"/>
    </row>
    <row r="380" spans="1:87" s="149" customFormat="1" ht="22.5" customHeight="1">
      <c r="A380" s="201" t="s">
        <v>1807</v>
      </c>
      <c r="B380" s="264" t="s">
        <v>53</v>
      </c>
      <c r="C380" s="265" t="s">
        <v>54</v>
      </c>
      <c r="D380" s="266">
        <v>53030</v>
      </c>
      <c r="E380" s="150" t="s">
        <v>1049</v>
      </c>
      <c r="F380" s="267" t="s">
        <v>1115</v>
      </c>
      <c r="G380" s="268" t="s">
        <v>1116</v>
      </c>
      <c r="H380" s="269">
        <v>19190888.23</v>
      </c>
      <c r="I380" s="269">
        <v>6629552.7599999998</v>
      </c>
      <c r="J380" s="269">
        <v>9952197.3699999992</v>
      </c>
      <c r="K380" s="269">
        <v>3828968</v>
      </c>
      <c r="L380" s="269">
        <v>3418246.93</v>
      </c>
      <c r="M380" s="269">
        <v>2271123.2000000002</v>
      </c>
      <c r="N380" s="269">
        <v>93717575.069999993</v>
      </c>
      <c r="O380" s="269">
        <v>12979365.890000001</v>
      </c>
      <c r="P380" s="269">
        <v>2106310.16</v>
      </c>
      <c r="Q380" s="269">
        <v>27275976.489999998</v>
      </c>
      <c r="R380" s="269">
        <v>1262504.96</v>
      </c>
      <c r="S380" s="269">
        <v>3980793.02</v>
      </c>
      <c r="T380" s="269">
        <v>16466388.5</v>
      </c>
      <c r="U380" s="269">
        <v>9743350.9800000004</v>
      </c>
      <c r="V380" s="269">
        <v>553178.68999999994</v>
      </c>
      <c r="W380" s="269">
        <v>2375264.9999000002</v>
      </c>
      <c r="X380" s="269">
        <v>2606554.02</v>
      </c>
      <c r="Y380" s="269">
        <v>2056392.31</v>
      </c>
      <c r="Z380" s="269">
        <v>38298690.119999997</v>
      </c>
      <c r="AA380" s="269">
        <v>5166621.16</v>
      </c>
      <c r="AB380" s="269">
        <v>4685574.17</v>
      </c>
      <c r="AC380" s="269">
        <v>13206313.689999999</v>
      </c>
      <c r="AD380" s="269">
        <v>574063.9</v>
      </c>
      <c r="AE380" s="269">
        <v>1603696.76</v>
      </c>
      <c r="AF380" s="269">
        <v>878615.33</v>
      </c>
      <c r="AG380" s="269">
        <v>479302.47</v>
      </c>
      <c r="AH380" s="269">
        <v>220600.89</v>
      </c>
      <c r="AI380" s="269">
        <v>59620740.810000002</v>
      </c>
      <c r="AJ380" s="269">
        <v>1371749.77</v>
      </c>
      <c r="AK380" s="269">
        <v>1477413.67</v>
      </c>
      <c r="AL380" s="269">
        <v>958432.77</v>
      </c>
      <c r="AM380" s="269">
        <v>1071866.17</v>
      </c>
      <c r="AN380" s="269">
        <v>2806836.05</v>
      </c>
      <c r="AO380" s="269">
        <v>1220691.33</v>
      </c>
      <c r="AP380" s="269">
        <v>1844877.48</v>
      </c>
      <c r="AQ380" s="269">
        <v>2591092.2799999998</v>
      </c>
      <c r="AR380" s="269">
        <v>1796902.02</v>
      </c>
      <c r="AS380" s="269">
        <v>1003295.89</v>
      </c>
      <c r="AT380" s="269">
        <v>1110102.92</v>
      </c>
      <c r="AU380" s="269">
        <v>0</v>
      </c>
      <c r="AV380" s="269">
        <v>1712700.96</v>
      </c>
      <c r="AW380" s="269">
        <v>1684474.04</v>
      </c>
      <c r="AX380" s="269">
        <v>1808439.93</v>
      </c>
      <c r="AY380" s="269">
        <v>1022289.2</v>
      </c>
      <c r="AZ380" s="269">
        <v>73532.37</v>
      </c>
      <c r="BA380" s="269">
        <v>1037898.15</v>
      </c>
      <c r="BB380" s="269">
        <v>35905339.210000001</v>
      </c>
      <c r="BC380" s="269">
        <v>2188244.0299999998</v>
      </c>
      <c r="BD380" s="269">
        <v>2902309.66</v>
      </c>
      <c r="BE380" s="269">
        <v>2984572.75</v>
      </c>
      <c r="BF380" s="269">
        <v>292204.98</v>
      </c>
      <c r="BG380" s="269">
        <v>1095318.6100000001</v>
      </c>
      <c r="BH380" s="269">
        <v>7818483.4995999997</v>
      </c>
      <c r="BI380" s="269">
        <v>3788407.41</v>
      </c>
      <c r="BJ380" s="269">
        <v>1986479.04</v>
      </c>
      <c r="BK380" s="269">
        <v>631316.26</v>
      </c>
      <c r="BL380" s="269">
        <v>576487.49</v>
      </c>
      <c r="BM380" s="269">
        <v>23939728.120000001</v>
      </c>
      <c r="BN380" s="269">
        <v>11295512.27</v>
      </c>
      <c r="BO380" s="269">
        <v>1652559.86</v>
      </c>
      <c r="BP380" s="269">
        <v>837778.8</v>
      </c>
      <c r="BQ380" s="269">
        <v>241188.89</v>
      </c>
      <c r="BR380" s="269">
        <v>1612562.47</v>
      </c>
      <c r="BS380" s="269">
        <v>1037968.24</v>
      </c>
      <c r="BT380" s="269">
        <v>18410672.190000001</v>
      </c>
      <c r="BU380" s="269">
        <v>1471114.47</v>
      </c>
      <c r="BV380" s="269">
        <v>2281900</v>
      </c>
      <c r="BW380" s="269">
        <v>2418401.75</v>
      </c>
      <c r="BX380" s="269">
        <v>1928566.13</v>
      </c>
      <c r="BY380" s="269">
        <v>1042723.77</v>
      </c>
      <c r="BZ380" s="269">
        <v>1747813.93</v>
      </c>
      <c r="CA380" s="269">
        <v>685913.37</v>
      </c>
      <c r="CB380" s="269">
        <v>859620.4</v>
      </c>
      <c r="CC380" s="270">
        <f t="shared" si="52"/>
        <v>501374633.4795</v>
      </c>
      <c r="CD380" s="148"/>
      <c r="CE380" s="148"/>
      <c r="CF380" s="148"/>
      <c r="CG380" s="148"/>
      <c r="CH380" s="148"/>
      <c r="CI380" s="148"/>
    </row>
    <row r="381" spans="1:87" s="149" customFormat="1" ht="22.5" customHeight="1">
      <c r="A381" s="201" t="s">
        <v>1807</v>
      </c>
      <c r="B381" s="264" t="s">
        <v>53</v>
      </c>
      <c r="C381" s="265" t="s">
        <v>54</v>
      </c>
      <c r="D381" s="266">
        <v>53030</v>
      </c>
      <c r="E381" s="150" t="s">
        <v>1049</v>
      </c>
      <c r="F381" s="267" t="s">
        <v>1117</v>
      </c>
      <c r="G381" s="268" t="s">
        <v>1118</v>
      </c>
      <c r="H381" s="269">
        <v>814559.26</v>
      </c>
      <c r="I381" s="269">
        <v>307507.06</v>
      </c>
      <c r="J381" s="269">
        <v>394476.53</v>
      </c>
      <c r="K381" s="269">
        <v>481671</v>
      </c>
      <c r="L381" s="269">
        <v>414400.46</v>
      </c>
      <c r="M381" s="269">
        <v>240152.43</v>
      </c>
      <c r="N381" s="269">
        <v>7798189.2300000004</v>
      </c>
      <c r="O381" s="269">
        <v>558993.59</v>
      </c>
      <c r="P381" s="269">
        <v>209828.34</v>
      </c>
      <c r="Q381" s="269">
        <v>1427132.36</v>
      </c>
      <c r="R381" s="269">
        <v>108115.92</v>
      </c>
      <c r="S381" s="269">
        <v>776829.86</v>
      </c>
      <c r="T381" s="269">
        <v>1372281.19</v>
      </c>
      <c r="U381" s="269">
        <v>1598392.66</v>
      </c>
      <c r="V381" s="269">
        <v>34251.26</v>
      </c>
      <c r="W381" s="269">
        <v>112109.94</v>
      </c>
      <c r="X381" s="269">
        <v>190631.22</v>
      </c>
      <c r="Y381" s="269">
        <v>191477.08</v>
      </c>
      <c r="Z381" s="269">
        <v>3946400.66</v>
      </c>
      <c r="AA381" s="269">
        <v>159761.75</v>
      </c>
      <c r="AB381" s="269">
        <v>583969.67000000004</v>
      </c>
      <c r="AC381" s="269">
        <v>625607.21</v>
      </c>
      <c r="AD381" s="269">
        <v>161375.62</v>
      </c>
      <c r="AE381" s="269">
        <v>215221.29</v>
      </c>
      <c r="AF381" s="269">
        <v>118074.49</v>
      </c>
      <c r="AG381" s="269">
        <v>38318.85</v>
      </c>
      <c r="AH381" s="269">
        <v>0</v>
      </c>
      <c r="AI381" s="269">
        <v>1778642.51</v>
      </c>
      <c r="AJ381" s="269">
        <v>147833.14000000001</v>
      </c>
      <c r="AK381" s="269">
        <v>74244.45</v>
      </c>
      <c r="AL381" s="269">
        <v>164047.48000000001</v>
      </c>
      <c r="AM381" s="269">
        <v>107605.77</v>
      </c>
      <c r="AN381" s="269">
        <v>98777.06</v>
      </c>
      <c r="AO381" s="269">
        <v>301276.81</v>
      </c>
      <c r="AP381" s="269">
        <v>193833.9</v>
      </c>
      <c r="AQ381" s="269">
        <v>244177.89</v>
      </c>
      <c r="AR381" s="269">
        <v>260317.36</v>
      </c>
      <c r="AS381" s="269">
        <v>140750.44</v>
      </c>
      <c r="AT381" s="269">
        <v>191163.49</v>
      </c>
      <c r="AU381" s="269">
        <v>0</v>
      </c>
      <c r="AV381" s="269">
        <v>151834.76</v>
      </c>
      <c r="AW381" s="269">
        <v>264266.46999999997</v>
      </c>
      <c r="AX381" s="269">
        <v>218740.69</v>
      </c>
      <c r="AY381" s="269">
        <v>106338.02</v>
      </c>
      <c r="AZ381" s="269">
        <v>45462.28</v>
      </c>
      <c r="BA381" s="269">
        <v>97486.19</v>
      </c>
      <c r="BB381" s="269">
        <v>2649483.9900000002</v>
      </c>
      <c r="BC381" s="269">
        <v>376514.25</v>
      </c>
      <c r="BD381" s="269">
        <v>557356.92000000004</v>
      </c>
      <c r="BE381" s="269">
        <v>569711.06999999995</v>
      </c>
      <c r="BF381" s="269">
        <v>10352.25</v>
      </c>
      <c r="BG381" s="269">
        <v>173744.06</v>
      </c>
      <c r="BH381" s="269">
        <v>447349.6594</v>
      </c>
      <c r="BI381" s="269">
        <v>244785.5</v>
      </c>
      <c r="BJ381" s="269">
        <v>207901.97</v>
      </c>
      <c r="BK381" s="269">
        <v>9670.9500000000007</v>
      </c>
      <c r="BL381" s="269">
        <v>61253.919999999998</v>
      </c>
      <c r="BM381" s="269">
        <v>760386.25</v>
      </c>
      <c r="BN381" s="269">
        <v>388398.16</v>
      </c>
      <c r="BO381" s="269">
        <v>177522.25</v>
      </c>
      <c r="BP381" s="269">
        <v>247604.62</v>
      </c>
      <c r="BQ381" s="269">
        <v>26941.64</v>
      </c>
      <c r="BR381" s="269">
        <v>262025.67</v>
      </c>
      <c r="BS381" s="269">
        <v>158898.75</v>
      </c>
      <c r="BT381" s="269">
        <v>1075112.99</v>
      </c>
      <c r="BU381" s="269">
        <v>83618.77</v>
      </c>
      <c r="BV381" s="269">
        <v>306721.73</v>
      </c>
      <c r="BW381" s="269">
        <v>384772.82</v>
      </c>
      <c r="BX381" s="269">
        <v>440239.66</v>
      </c>
      <c r="BY381" s="269">
        <v>131755.81</v>
      </c>
      <c r="BZ381" s="269">
        <v>352605.93</v>
      </c>
      <c r="CA381" s="269">
        <v>329572.13</v>
      </c>
      <c r="CB381" s="269">
        <v>511690.07</v>
      </c>
      <c r="CC381" s="270">
        <f t="shared" si="52"/>
        <v>38412519.429400004</v>
      </c>
      <c r="CD381" s="148"/>
      <c r="CE381" s="148"/>
      <c r="CF381" s="148"/>
      <c r="CG381" s="148"/>
      <c r="CH381" s="148"/>
      <c r="CI381" s="148"/>
    </row>
    <row r="382" spans="1:87" s="149" customFormat="1" ht="22.5" customHeight="1">
      <c r="A382" s="201" t="s">
        <v>1807</v>
      </c>
      <c r="B382" s="264" t="s">
        <v>53</v>
      </c>
      <c r="C382" s="265" t="s">
        <v>54</v>
      </c>
      <c r="D382" s="266">
        <v>53030</v>
      </c>
      <c r="E382" s="150" t="s">
        <v>1049</v>
      </c>
      <c r="F382" s="267" t="s">
        <v>1119</v>
      </c>
      <c r="G382" s="268" t="s">
        <v>1120</v>
      </c>
      <c r="H382" s="269">
        <v>338304.61</v>
      </c>
      <c r="I382" s="269">
        <v>499013.65</v>
      </c>
      <c r="J382" s="269">
        <v>535590.68999999994</v>
      </c>
      <c r="K382" s="269">
        <v>226792</v>
      </c>
      <c r="L382" s="269">
        <v>195201.58</v>
      </c>
      <c r="M382" s="269">
        <v>59621.07</v>
      </c>
      <c r="N382" s="269">
        <v>611495.19999999995</v>
      </c>
      <c r="O382" s="269">
        <v>339897.19</v>
      </c>
      <c r="P382" s="269">
        <v>277163.74</v>
      </c>
      <c r="Q382" s="269">
        <v>660041.05000000005</v>
      </c>
      <c r="R382" s="269">
        <v>92805.87</v>
      </c>
      <c r="S382" s="269">
        <v>131488.98000000001</v>
      </c>
      <c r="T382" s="269">
        <v>231013.06</v>
      </c>
      <c r="U382" s="269">
        <v>518183.15</v>
      </c>
      <c r="V382" s="269">
        <v>0</v>
      </c>
      <c r="W382" s="269">
        <v>44851.35</v>
      </c>
      <c r="X382" s="269">
        <v>416193.98</v>
      </c>
      <c r="Y382" s="269">
        <v>158265.66</v>
      </c>
      <c r="Z382" s="269">
        <v>1201480.53</v>
      </c>
      <c r="AA382" s="269">
        <v>44249.24</v>
      </c>
      <c r="AB382" s="269">
        <v>153542.01</v>
      </c>
      <c r="AC382" s="269">
        <v>319507.53999999998</v>
      </c>
      <c r="AD382" s="269">
        <v>26328.26</v>
      </c>
      <c r="AE382" s="269">
        <v>26904.75</v>
      </c>
      <c r="AF382" s="269">
        <v>41312.480000000003</v>
      </c>
      <c r="AG382" s="269">
        <v>9541.7999999999993</v>
      </c>
      <c r="AH382" s="269">
        <v>0</v>
      </c>
      <c r="AI382" s="269">
        <v>2567396.44</v>
      </c>
      <c r="AJ382" s="269">
        <v>105642.92</v>
      </c>
      <c r="AK382" s="269">
        <v>5728</v>
      </c>
      <c r="AL382" s="269">
        <v>55557.120000000003</v>
      </c>
      <c r="AM382" s="269">
        <v>53695.05</v>
      </c>
      <c r="AN382" s="269">
        <v>113385.4</v>
      </c>
      <c r="AO382" s="269">
        <v>147080.91</v>
      </c>
      <c r="AP382" s="269">
        <v>86324.32</v>
      </c>
      <c r="AQ382" s="269">
        <v>167614.22</v>
      </c>
      <c r="AR382" s="269">
        <v>150290.04999999999</v>
      </c>
      <c r="AS382" s="269">
        <v>10988.35</v>
      </c>
      <c r="AT382" s="269">
        <v>26679.07</v>
      </c>
      <c r="AU382" s="269">
        <v>0</v>
      </c>
      <c r="AV382" s="269">
        <v>45795.23</v>
      </c>
      <c r="AW382" s="269">
        <v>249559.46</v>
      </c>
      <c r="AX382" s="269">
        <v>221440.74</v>
      </c>
      <c r="AY382" s="269">
        <v>47785.86</v>
      </c>
      <c r="AZ382" s="269">
        <v>37529.51</v>
      </c>
      <c r="BA382" s="269">
        <v>69784.3</v>
      </c>
      <c r="BB382" s="269">
        <v>446867.86</v>
      </c>
      <c r="BC382" s="269">
        <v>49125.67</v>
      </c>
      <c r="BD382" s="269">
        <v>41346.050000000003</v>
      </c>
      <c r="BE382" s="269">
        <v>106849.3</v>
      </c>
      <c r="BF382" s="269">
        <v>2349.9899999999998</v>
      </c>
      <c r="BG382" s="269">
        <v>59498.95</v>
      </c>
      <c r="BH382" s="269">
        <v>323906.98930000002</v>
      </c>
      <c r="BI382" s="269">
        <v>89095.69</v>
      </c>
      <c r="BJ382" s="269">
        <v>88386.42</v>
      </c>
      <c r="BK382" s="269">
        <v>67723.47</v>
      </c>
      <c r="BL382" s="269">
        <v>9900.5499999999993</v>
      </c>
      <c r="BM382" s="269">
        <v>746582.82</v>
      </c>
      <c r="BN382" s="269">
        <v>222425.14</v>
      </c>
      <c r="BO382" s="269">
        <v>172889.85</v>
      </c>
      <c r="BP382" s="269">
        <v>15993.78</v>
      </c>
      <c r="BQ382" s="269">
        <v>22571.95</v>
      </c>
      <c r="BR382" s="269">
        <v>139641.44</v>
      </c>
      <c r="BS382" s="269">
        <v>3927.73</v>
      </c>
      <c r="BT382" s="269">
        <v>623727.81000000006</v>
      </c>
      <c r="BU382" s="269">
        <v>30094.5</v>
      </c>
      <c r="BV382" s="269">
        <v>266163.88</v>
      </c>
      <c r="BW382" s="269">
        <v>47412.35</v>
      </c>
      <c r="BX382" s="269">
        <v>188242.34</v>
      </c>
      <c r="BY382" s="269">
        <v>10413.51</v>
      </c>
      <c r="BZ382" s="269">
        <v>25854.91</v>
      </c>
      <c r="CA382" s="269">
        <v>241894.68</v>
      </c>
      <c r="CB382" s="269">
        <v>238052.51</v>
      </c>
      <c r="CC382" s="270">
        <f t="shared" si="52"/>
        <v>15602006.529300004</v>
      </c>
      <c r="CD382" s="148"/>
      <c r="CE382" s="148"/>
      <c r="CF382" s="148"/>
      <c r="CG382" s="148"/>
      <c r="CH382" s="148"/>
      <c r="CI382" s="148"/>
    </row>
    <row r="383" spans="1:87" s="149" customFormat="1" ht="22.5" customHeight="1">
      <c r="A383" s="201" t="s">
        <v>1807</v>
      </c>
      <c r="B383" s="264" t="s">
        <v>53</v>
      </c>
      <c r="C383" s="265" t="s">
        <v>54</v>
      </c>
      <c r="D383" s="266">
        <v>53030</v>
      </c>
      <c r="E383" s="150" t="s">
        <v>1049</v>
      </c>
      <c r="F383" s="267" t="s">
        <v>1121</v>
      </c>
      <c r="G383" s="268" t="s">
        <v>1122</v>
      </c>
      <c r="H383" s="269">
        <v>20706.169999999998</v>
      </c>
      <c r="I383" s="269">
        <v>869.66</v>
      </c>
      <c r="J383" s="269">
        <v>104146.2</v>
      </c>
      <c r="K383" s="269">
        <v>23276</v>
      </c>
      <c r="L383" s="269">
        <v>0</v>
      </c>
      <c r="M383" s="269">
        <v>0</v>
      </c>
      <c r="N383" s="269">
        <v>473277.58</v>
      </c>
      <c r="O383" s="269">
        <v>44955</v>
      </c>
      <c r="P383" s="269">
        <v>75821.31</v>
      </c>
      <c r="Q383" s="269">
        <v>35100</v>
      </c>
      <c r="R383" s="269">
        <v>5431.74</v>
      </c>
      <c r="S383" s="269">
        <v>0</v>
      </c>
      <c r="T383" s="269">
        <v>8712.4500000000007</v>
      </c>
      <c r="U383" s="269">
        <v>77761.990000000005</v>
      </c>
      <c r="V383" s="269">
        <v>4246.74</v>
      </c>
      <c r="W383" s="269">
        <v>2556.87</v>
      </c>
      <c r="X383" s="269">
        <v>3750.03</v>
      </c>
      <c r="Y383" s="269">
        <v>3473.8</v>
      </c>
      <c r="Z383" s="269">
        <v>0</v>
      </c>
      <c r="AA383" s="269">
        <v>964.36</v>
      </c>
      <c r="AB383" s="269">
        <v>0</v>
      </c>
      <c r="AC383" s="269">
        <v>3316.73</v>
      </c>
      <c r="AD383" s="269">
        <v>1737.75</v>
      </c>
      <c r="AE383" s="269">
        <v>0</v>
      </c>
      <c r="AF383" s="269">
        <v>0</v>
      </c>
      <c r="AG383" s="269">
        <v>0</v>
      </c>
      <c r="AH383" s="269">
        <v>0</v>
      </c>
      <c r="AI383" s="269">
        <v>1064105.49</v>
      </c>
      <c r="AJ383" s="269">
        <v>8477.66</v>
      </c>
      <c r="AK383" s="269">
        <v>17244.37</v>
      </c>
      <c r="AL383" s="269">
        <v>19882.48</v>
      </c>
      <c r="AM383" s="269">
        <v>0</v>
      </c>
      <c r="AN383" s="269">
        <v>8725.52</v>
      </c>
      <c r="AO383" s="269">
        <v>19675.23</v>
      </c>
      <c r="AP383" s="269">
        <v>0</v>
      </c>
      <c r="AQ383" s="269">
        <v>41888.5</v>
      </c>
      <c r="AR383" s="269">
        <v>12449.97</v>
      </c>
      <c r="AS383" s="269">
        <v>0</v>
      </c>
      <c r="AT383" s="269">
        <v>0</v>
      </c>
      <c r="AU383" s="269">
        <v>0</v>
      </c>
      <c r="AV383" s="269">
        <v>0</v>
      </c>
      <c r="AW383" s="269">
        <v>275</v>
      </c>
      <c r="AX383" s="269">
        <v>0</v>
      </c>
      <c r="AY383" s="269">
        <v>0</v>
      </c>
      <c r="AZ383" s="269">
        <v>14134.42</v>
      </c>
      <c r="BA383" s="269">
        <v>19119.02</v>
      </c>
      <c r="BB383" s="269">
        <v>61621</v>
      </c>
      <c r="BC383" s="269">
        <v>0</v>
      </c>
      <c r="BD383" s="269">
        <v>77011.350000000006</v>
      </c>
      <c r="BE383" s="269">
        <v>42695.59</v>
      </c>
      <c r="BF383" s="269">
        <v>0</v>
      </c>
      <c r="BG383" s="269">
        <v>0</v>
      </c>
      <c r="BH383" s="269">
        <v>66375.799499999994</v>
      </c>
      <c r="BI383" s="269">
        <v>991.89</v>
      </c>
      <c r="BJ383" s="269">
        <v>2287.7600000000002</v>
      </c>
      <c r="BK383" s="269">
        <v>0</v>
      </c>
      <c r="BL383" s="269">
        <v>0</v>
      </c>
      <c r="BM383" s="269">
        <v>562.82000000000005</v>
      </c>
      <c r="BN383" s="269">
        <v>3682.69</v>
      </c>
      <c r="BO383" s="269">
        <v>0</v>
      </c>
      <c r="BP383" s="269">
        <v>68151.17</v>
      </c>
      <c r="BQ383" s="269">
        <v>848.15</v>
      </c>
      <c r="BR383" s="269">
        <v>0</v>
      </c>
      <c r="BS383" s="269">
        <v>0</v>
      </c>
      <c r="BT383" s="269">
        <v>67338.929999999993</v>
      </c>
      <c r="BU383" s="269">
        <v>0</v>
      </c>
      <c r="BV383" s="269">
        <v>0</v>
      </c>
      <c r="BW383" s="269">
        <v>0</v>
      </c>
      <c r="BX383" s="269">
        <v>0</v>
      </c>
      <c r="BY383" s="269">
        <v>100617.94</v>
      </c>
      <c r="BZ383" s="269">
        <v>0</v>
      </c>
      <c r="CA383" s="269">
        <v>3234.49</v>
      </c>
      <c r="CB383" s="269">
        <v>12421.52</v>
      </c>
      <c r="CC383" s="270">
        <f t="shared" si="52"/>
        <v>2623923.1394999996</v>
      </c>
      <c r="CD383" s="148"/>
      <c r="CE383" s="148"/>
      <c r="CF383" s="148"/>
      <c r="CG383" s="148"/>
      <c r="CH383" s="148"/>
      <c r="CI383" s="148"/>
    </row>
    <row r="384" spans="1:87" s="149" customFormat="1" ht="22.5" customHeight="1">
      <c r="A384" s="201" t="s">
        <v>1807</v>
      </c>
      <c r="B384" s="264" t="s">
        <v>53</v>
      </c>
      <c r="C384" s="265" t="s">
        <v>54</v>
      </c>
      <c r="D384" s="266">
        <v>53060</v>
      </c>
      <c r="E384" s="150" t="s">
        <v>1078</v>
      </c>
      <c r="F384" s="267" t="s">
        <v>1123</v>
      </c>
      <c r="G384" s="268" t="s">
        <v>1124</v>
      </c>
      <c r="H384" s="269">
        <v>97119.88</v>
      </c>
      <c r="I384" s="269">
        <v>136988.65</v>
      </c>
      <c r="J384" s="269">
        <v>342483.61</v>
      </c>
      <c r="K384" s="269">
        <v>7479</v>
      </c>
      <c r="L384" s="269">
        <v>55346.54</v>
      </c>
      <c r="M384" s="269">
        <v>3291.01</v>
      </c>
      <c r="N384" s="269">
        <v>2063137.6</v>
      </c>
      <c r="O384" s="269">
        <v>0</v>
      </c>
      <c r="P384" s="269">
        <v>0</v>
      </c>
      <c r="Q384" s="269">
        <v>0</v>
      </c>
      <c r="R384" s="269">
        <v>0</v>
      </c>
      <c r="S384" s="269">
        <v>0</v>
      </c>
      <c r="T384" s="269">
        <v>32100.03</v>
      </c>
      <c r="U384" s="269">
        <v>0</v>
      </c>
      <c r="V384" s="269">
        <v>0</v>
      </c>
      <c r="W384" s="269">
        <v>0</v>
      </c>
      <c r="X384" s="269">
        <v>0</v>
      </c>
      <c r="Y384" s="269">
        <v>0</v>
      </c>
      <c r="Z384" s="269">
        <v>0</v>
      </c>
      <c r="AA384" s="269">
        <v>0</v>
      </c>
      <c r="AB384" s="269">
        <v>14509.98</v>
      </c>
      <c r="AC384" s="269">
        <v>0</v>
      </c>
      <c r="AD384" s="269">
        <v>0</v>
      </c>
      <c r="AE384" s="269">
        <v>0</v>
      </c>
      <c r="AF384" s="269">
        <v>0</v>
      </c>
      <c r="AG384" s="269">
        <v>0</v>
      </c>
      <c r="AH384" s="269">
        <v>0</v>
      </c>
      <c r="AI384" s="269">
        <v>0</v>
      </c>
      <c r="AJ384" s="269">
        <v>0</v>
      </c>
      <c r="AK384" s="269">
        <v>0</v>
      </c>
      <c r="AL384" s="269">
        <v>20943.45</v>
      </c>
      <c r="AM384" s="269">
        <v>24750</v>
      </c>
      <c r="AN384" s="269">
        <v>0</v>
      </c>
      <c r="AO384" s="269">
        <v>0</v>
      </c>
      <c r="AP384" s="269">
        <v>24681.95</v>
      </c>
      <c r="AQ384" s="269">
        <v>36423.230000000003</v>
      </c>
      <c r="AR384" s="269">
        <v>32249.97</v>
      </c>
      <c r="AS384" s="269">
        <v>0</v>
      </c>
      <c r="AT384" s="269">
        <v>0</v>
      </c>
      <c r="AU384" s="269">
        <v>0</v>
      </c>
      <c r="AV384" s="269">
        <v>0</v>
      </c>
      <c r="AW384" s="269">
        <v>0</v>
      </c>
      <c r="AX384" s="269">
        <v>0</v>
      </c>
      <c r="AY384" s="269">
        <v>0</v>
      </c>
      <c r="AZ384" s="269">
        <v>0</v>
      </c>
      <c r="BA384" s="269">
        <v>0</v>
      </c>
      <c r="BB384" s="269">
        <v>0</v>
      </c>
      <c r="BC384" s="269">
        <v>41888.879999999997</v>
      </c>
      <c r="BD384" s="269">
        <v>0</v>
      </c>
      <c r="BE384" s="269">
        <v>0</v>
      </c>
      <c r="BF384" s="269">
        <v>3999.96</v>
      </c>
      <c r="BG384" s="269">
        <v>0</v>
      </c>
      <c r="BH384" s="269">
        <v>39789.75</v>
      </c>
      <c r="BI384" s="269">
        <v>5937.5</v>
      </c>
      <c r="BJ384" s="269">
        <v>0</v>
      </c>
      <c r="BK384" s="269">
        <v>0</v>
      </c>
      <c r="BL384" s="269">
        <v>0</v>
      </c>
      <c r="BM384" s="269">
        <v>0</v>
      </c>
      <c r="BN384" s="269">
        <v>0</v>
      </c>
      <c r="BO384" s="269">
        <v>0</v>
      </c>
      <c r="BP384" s="269">
        <v>0</v>
      </c>
      <c r="BQ384" s="269">
        <v>0</v>
      </c>
      <c r="BR384" s="269">
        <v>17954.71</v>
      </c>
      <c r="BS384" s="269">
        <v>0</v>
      </c>
      <c r="BT384" s="269">
        <v>147095.89000000001</v>
      </c>
      <c r="BU384" s="269">
        <v>0</v>
      </c>
      <c r="BV384" s="269">
        <v>0</v>
      </c>
      <c r="BW384" s="269">
        <v>4655.33</v>
      </c>
      <c r="BX384" s="269">
        <v>0</v>
      </c>
      <c r="BY384" s="269">
        <v>0</v>
      </c>
      <c r="BZ384" s="269">
        <v>0</v>
      </c>
      <c r="CA384" s="269">
        <v>0</v>
      </c>
      <c r="CB384" s="269">
        <v>0</v>
      </c>
      <c r="CC384" s="270">
        <f t="shared" ref="CC384:CC447" si="57">SUM(H384:CB384)</f>
        <v>3152826.9200000004</v>
      </c>
      <c r="CD384" s="148"/>
      <c r="CE384" s="148"/>
      <c r="CF384" s="148"/>
      <c r="CG384" s="148"/>
      <c r="CH384" s="148"/>
      <c r="CI384" s="148"/>
    </row>
    <row r="385" spans="1:87" s="149" customFormat="1" ht="22.5" customHeight="1">
      <c r="A385" s="201" t="s">
        <v>1807</v>
      </c>
      <c r="B385" s="264" t="s">
        <v>53</v>
      </c>
      <c r="C385" s="265" t="s">
        <v>54</v>
      </c>
      <c r="D385" s="266">
        <v>53060</v>
      </c>
      <c r="E385" s="150" t="s">
        <v>1078</v>
      </c>
      <c r="F385" s="267" t="s">
        <v>1125</v>
      </c>
      <c r="G385" s="268" t="s">
        <v>1126</v>
      </c>
      <c r="H385" s="269">
        <v>0</v>
      </c>
      <c r="I385" s="269">
        <v>0</v>
      </c>
      <c r="J385" s="269">
        <v>0</v>
      </c>
      <c r="K385" s="269">
        <v>0</v>
      </c>
      <c r="L385" s="269">
        <v>0</v>
      </c>
      <c r="M385" s="269">
        <v>0</v>
      </c>
      <c r="N385" s="269">
        <v>0</v>
      </c>
      <c r="O385" s="269">
        <v>0</v>
      </c>
      <c r="P385" s="269">
        <v>0</v>
      </c>
      <c r="Q385" s="269">
        <v>0</v>
      </c>
      <c r="R385" s="269">
        <v>0</v>
      </c>
      <c r="S385" s="269">
        <v>0</v>
      </c>
      <c r="T385" s="269">
        <v>0</v>
      </c>
      <c r="U385" s="269">
        <v>0</v>
      </c>
      <c r="V385" s="269">
        <v>0</v>
      </c>
      <c r="W385" s="269">
        <v>0</v>
      </c>
      <c r="X385" s="269">
        <v>0</v>
      </c>
      <c r="Y385" s="269">
        <v>0</v>
      </c>
      <c r="Z385" s="269">
        <v>0</v>
      </c>
      <c r="AA385" s="269">
        <v>0</v>
      </c>
      <c r="AB385" s="269">
        <v>0</v>
      </c>
      <c r="AC385" s="269">
        <v>0</v>
      </c>
      <c r="AD385" s="269">
        <v>0</v>
      </c>
      <c r="AE385" s="269">
        <v>0</v>
      </c>
      <c r="AF385" s="269">
        <v>0</v>
      </c>
      <c r="AG385" s="269">
        <v>0</v>
      </c>
      <c r="AH385" s="269">
        <v>0</v>
      </c>
      <c r="AI385" s="269">
        <v>0</v>
      </c>
      <c r="AJ385" s="269">
        <v>0</v>
      </c>
      <c r="AK385" s="269">
        <v>0</v>
      </c>
      <c r="AL385" s="269">
        <v>0</v>
      </c>
      <c r="AM385" s="269">
        <v>0</v>
      </c>
      <c r="AN385" s="269">
        <v>0</v>
      </c>
      <c r="AO385" s="269">
        <v>0</v>
      </c>
      <c r="AP385" s="269">
        <v>0</v>
      </c>
      <c r="AQ385" s="269">
        <v>0</v>
      </c>
      <c r="AR385" s="269">
        <v>0</v>
      </c>
      <c r="AS385" s="269">
        <v>0</v>
      </c>
      <c r="AT385" s="269">
        <v>0</v>
      </c>
      <c r="AU385" s="269">
        <v>0</v>
      </c>
      <c r="AV385" s="269">
        <v>0</v>
      </c>
      <c r="AW385" s="269">
        <v>0</v>
      </c>
      <c r="AX385" s="269">
        <v>0</v>
      </c>
      <c r="AY385" s="269">
        <v>0</v>
      </c>
      <c r="AZ385" s="269">
        <v>0</v>
      </c>
      <c r="BA385" s="269">
        <v>0</v>
      </c>
      <c r="BB385" s="269">
        <v>0</v>
      </c>
      <c r="BC385" s="269">
        <v>0</v>
      </c>
      <c r="BD385" s="269">
        <v>0</v>
      </c>
      <c r="BE385" s="269">
        <v>0</v>
      </c>
      <c r="BF385" s="269">
        <v>0</v>
      </c>
      <c r="BG385" s="269">
        <v>0</v>
      </c>
      <c r="BH385" s="269">
        <v>0</v>
      </c>
      <c r="BI385" s="269">
        <v>0</v>
      </c>
      <c r="BJ385" s="269">
        <v>0</v>
      </c>
      <c r="BK385" s="269">
        <v>0</v>
      </c>
      <c r="BL385" s="269">
        <v>0</v>
      </c>
      <c r="BM385" s="269">
        <v>0</v>
      </c>
      <c r="BN385" s="269">
        <v>0</v>
      </c>
      <c r="BO385" s="269">
        <v>0</v>
      </c>
      <c r="BP385" s="269">
        <v>0</v>
      </c>
      <c r="BQ385" s="269">
        <v>0</v>
      </c>
      <c r="BR385" s="269">
        <v>0</v>
      </c>
      <c r="BS385" s="269">
        <v>0</v>
      </c>
      <c r="BT385" s="269">
        <v>0</v>
      </c>
      <c r="BU385" s="269">
        <v>0</v>
      </c>
      <c r="BV385" s="269">
        <v>0</v>
      </c>
      <c r="BW385" s="269">
        <v>0</v>
      </c>
      <c r="BX385" s="269">
        <v>0</v>
      </c>
      <c r="BY385" s="269">
        <v>0</v>
      </c>
      <c r="BZ385" s="269">
        <v>0</v>
      </c>
      <c r="CA385" s="269">
        <v>0</v>
      </c>
      <c r="CB385" s="269">
        <v>0</v>
      </c>
      <c r="CC385" s="270">
        <f t="shared" si="57"/>
        <v>0</v>
      </c>
      <c r="CD385" s="148"/>
      <c r="CE385" s="148"/>
      <c r="CF385" s="148"/>
      <c r="CG385" s="148"/>
      <c r="CH385" s="148"/>
      <c r="CI385" s="148"/>
    </row>
    <row r="386" spans="1:87" s="149" customFormat="1" ht="22.5" customHeight="1">
      <c r="A386" s="201" t="s">
        <v>1807</v>
      </c>
      <c r="B386" s="264" t="s">
        <v>53</v>
      </c>
      <c r="C386" s="265" t="s">
        <v>54</v>
      </c>
      <c r="D386" s="266">
        <v>53020</v>
      </c>
      <c r="E386" s="150" t="s">
        <v>1030</v>
      </c>
      <c r="F386" s="267" t="s">
        <v>1127</v>
      </c>
      <c r="G386" s="268" t="s">
        <v>1128</v>
      </c>
      <c r="H386" s="269">
        <v>0</v>
      </c>
      <c r="I386" s="269">
        <v>0</v>
      </c>
      <c r="J386" s="269">
        <v>0</v>
      </c>
      <c r="K386" s="269">
        <v>0</v>
      </c>
      <c r="L386" s="269">
        <v>0</v>
      </c>
      <c r="M386" s="269">
        <v>0</v>
      </c>
      <c r="N386" s="269">
        <v>0</v>
      </c>
      <c r="O386" s="269">
        <v>0</v>
      </c>
      <c r="P386" s="269">
        <v>0</v>
      </c>
      <c r="Q386" s="269">
        <v>0</v>
      </c>
      <c r="R386" s="269">
        <v>0</v>
      </c>
      <c r="S386" s="269">
        <v>0</v>
      </c>
      <c r="T386" s="269">
        <v>0</v>
      </c>
      <c r="U386" s="269">
        <v>0</v>
      </c>
      <c r="V386" s="269">
        <v>0</v>
      </c>
      <c r="W386" s="269">
        <v>0</v>
      </c>
      <c r="X386" s="269">
        <v>0</v>
      </c>
      <c r="Y386" s="269">
        <v>0</v>
      </c>
      <c r="Z386" s="269">
        <v>0</v>
      </c>
      <c r="AA386" s="269">
        <v>0</v>
      </c>
      <c r="AB386" s="269">
        <v>0</v>
      </c>
      <c r="AC386" s="269">
        <v>0</v>
      </c>
      <c r="AD386" s="269">
        <v>0</v>
      </c>
      <c r="AE386" s="269">
        <v>0</v>
      </c>
      <c r="AF386" s="269">
        <v>0</v>
      </c>
      <c r="AG386" s="269">
        <v>0</v>
      </c>
      <c r="AH386" s="269">
        <v>0</v>
      </c>
      <c r="AI386" s="269">
        <v>0</v>
      </c>
      <c r="AJ386" s="269">
        <v>0</v>
      </c>
      <c r="AK386" s="269">
        <v>0</v>
      </c>
      <c r="AL386" s="269">
        <v>0</v>
      </c>
      <c r="AM386" s="269">
        <v>0</v>
      </c>
      <c r="AN386" s="269">
        <v>0</v>
      </c>
      <c r="AO386" s="269">
        <v>0</v>
      </c>
      <c r="AP386" s="269">
        <v>0</v>
      </c>
      <c r="AQ386" s="269">
        <v>0</v>
      </c>
      <c r="AR386" s="269">
        <v>0</v>
      </c>
      <c r="AS386" s="269">
        <v>0</v>
      </c>
      <c r="AT386" s="269">
        <v>0</v>
      </c>
      <c r="AU386" s="269">
        <v>0</v>
      </c>
      <c r="AV386" s="269">
        <v>0</v>
      </c>
      <c r="AW386" s="269">
        <v>0</v>
      </c>
      <c r="AX386" s="269">
        <v>0</v>
      </c>
      <c r="AY386" s="269">
        <v>0</v>
      </c>
      <c r="AZ386" s="269">
        <v>0</v>
      </c>
      <c r="BA386" s="269">
        <v>0</v>
      </c>
      <c r="BB386" s="269">
        <v>0</v>
      </c>
      <c r="BC386" s="269">
        <v>0</v>
      </c>
      <c r="BD386" s="269">
        <v>0</v>
      </c>
      <c r="BE386" s="269">
        <v>0</v>
      </c>
      <c r="BF386" s="269">
        <v>0</v>
      </c>
      <c r="BG386" s="269">
        <v>0</v>
      </c>
      <c r="BH386" s="269">
        <v>0</v>
      </c>
      <c r="BI386" s="269">
        <v>0</v>
      </c>
      <c r="BJ386" s="269">
        <v>0</v>
      </c>
      <c r="BK386" s="269">
        <v>0</v>
      </c>
      <c r="BL386" s="269">
        <v>0</v>
      </c>
      <c r="BM386" s="269">
        <v>0</v>
      </c>
      <c r="BN386" s="269">
        <v>0</v>
      </c>
      <c r="BO386" s="269">
        <v>0</v>
      </c>
      <c r="BP386" s="269">
        <v>0</v>
      </c>
      <c r="BQ386" s="269">
        <v>0</v>
      </c>
      <c r="BR386" s="269">
        <v>0</v>
      </c>
      <c r="BS386" s="269">
        <v>0</v>
      </c>
      <c r="BT386" s="269">
        <v>0</v>
      </c>
      <c r="BU386" s="269">
        <v>0</v>
      </c>
      <c r="BV386" s="269">
        <v>0</v>
      </c>
      <c r="BW386" s="269">
        <v>0</v>
      </c>
      <c r="BX386" s="269">
        <v>0</v>
      </c>
      <c r="BY386" s="269">
        <v>0</v>
      </c>
      <c r="BZ386" s="269">
        <v>0</v>
      </c>
      <c r="CA386" s="269">
        <v>0</v>
      </c>
      <c r="CB386" s="269">
        <v>0</v>
      </c>
      <c r="CC386" s="270">
        <f t="shared" si="57"/>
        <v>0</v>
      </c>
      <c r="CD386" s="148"/>
      <c r="CE386" s="148"/>
      <c r="CF386" s="148"/>
      <c r="CG386" s="148"/>
      <c r="CH386" s="148"/>
      <c r="CI386" s="148"/>
    </row>
    <row r="387" spans="1:87" s="149" customFormat="1" ht="22.5" customHeight="1">
      <c r="A387" s="201" t="s">
        <v>1807</v>
      </c>
      <c r="B387" s="264" t="s">
        <v>53</v>
      </c>
      <c r="C387" s="265" t="s">
        <v>54</v>
      </c>
      <c r="D387" s="266">
        <v>53020</v>
      </c>
      <c r="E387" s="150" t="s">
        <v>1030</v>
      </c>
      <c r="F387" s="267" t="s">
        <v>1129</v>
      </c>
      <c r="G387" s="268" t="s">
        <v>1130</v>
      </c>
      <c r="H387" s="269">
        <v>0</v>
      </c>
      <c r="I387" s="269">
        <v>0</v>
      </c>
      <c r="J387" s="269">
        <v>0</v>
      </c>
      <c r="K387" s="269">
        <v>0</v>
      </c>
      <c r="L387" s="269">
        <v>0</v>
      </c>
      <c r="M387" s="269">
        <v>0</v>
      </c>
      <c r="N387" s="269">
        <v>0</v>
      </c>
      <c r="O387" s="269">
        <v>0</v>
      </c>
      <c r="P387" s="269">
        <v>0</v>
      </c>
      <c r="Q387" s="269">
        <v>0</v>
      </c>
      <c r="R387" s="269">
        <v>0</v>
      </c>
      <c r="S387" s="269">
        <v>0</v>
      </c>
      <c r="T387" s="269">
        <v>0</v>
      </c>
      <c r="U387" s="269">
        <v>0</v>
      </c>
      <c r="V387" s="269">
        <v>0</v>
      </c>
      <c r="W387" s="269">
        <v>0</v>
      </c>
      <c r="X387" s="269">
        <v>0</v>
      </c>
      <c r="Y387" s="269">
        <v>0</v>
      </c>
      <c r="Z387" s="269">
        <v>0</v>
      </c>
      <c r="AA387" s="269">
        <v>0</v>
      </c>
      <c r="AB387" s="269">
        <v>0</v>
      </c>
      <c r="AC387" s="269">
        <v>0</v>
      </c>
      <c r="AD387" s="269">
        <v>0</v>
      </c>
      <c r="AE387" s="269">
        <v>0</v>
      </c>
      <c r="AF387" s="269">
        <v>0</v>
      </c>
      <c r="AG387" s="269">
        <v>0</v>
      </c>
      <c r="AH387" s="269">
        <v>0</v>
      </c>
      <c r="AI387" s="269">
        <v>0</v>
      </c>
      <c r="AJ387" s="269">
        <v>0</v>
      </c>
      <c r="AK387" s="269">
        <v>0</v>
      </c>
      <c r="AL387" s="269">
        <v>0</v>
      </c>
      <c r="AM387" s="269">
        <v>0</v>
      </c>
      <c r="AN387" s="269">
        <v>0</v>
      </c>
      <c r="AO387" s="269">
        <v>0</v>
      </c>
      <c r="AP387" s="269">
        <v>0</v>
      </c>
      <c r="AQ387" s="269">
        <v>0</v>
      </c>
      <c r="AR387" s="269">
        <v>0</v>
      </c>
      <c r="AS387" s="269">
        <v>0</v>
      </c>
      <c r="AT387" s="269">
        <v>0</v>
      </c>
      <c r="AU387" s="269">
        <v>0</v>
      </c>
      <c r="AV387" s="269">
        <v>0</v>
      </c>
      <c r="AW387" s="269">
        <v>0</v>
      </c>
      <c r="AX387" s="269">
        <v>0</v>
      </c>
      <c r="AY387" s="269">
        <v>0</v>
      </c>
      <c r="AZ387" s="269">
        <v>0</v>
      </c>
      <c r="BA387" s="269">
        <v>0</v>
      </c>
      <c r="BB387" s="269">
        <v>0</v>
      </c>
      <c r="BC387" s="269">
        <v>0</v>
      </c>
      <c r="BD387" s="269">
        <v>0</v>
      </c>
      <c r="BE387" s="269">
        <v>0</v>
      </c>
      <c r="BF387" s="269">
        <v>0</v>
      </c>
      <c r="BG387" s="269">
        <v>0</v>
      </c>
      <c r="BH387" s="269">
        <v>0</v>
      </c>
      <c r="BI387" s="269">
        <v>0</v>
      </c>
      <c r="BJ387" s="269">
        <v>0</v>
      </c>
      <c r="BK387" s="269">
        <v>0</v>
      </c>
      <c r="BL387" s="269">
        <v>0</v>
      </c>
      <c r="BM387" s="269">
        <v>0</v>
      </c>
      <c r="BN387" s="269">
        <v>0</v>
      </c>
      <c r="BO387" s="269">
        <v>0</v>
      </c>
      <c r="BP387" s="269">
        <v>0</v>
      </c>
      <c r="BQ387" s="269">
        <v>0</v>
      </c>
      <c r="BR387" s="269">
        <v>0</v>
      </c>
      <c r="BS387" s="269">
        <v>0</v>
      </c>
      <c r="BT387" s="269">
        <v>0</v>
      </c>
      <c r="BU387" s="269">
        <v>0</v>
      </c>
      <c r="BV387" s="269">
        <v>0</v>
      </c>
      <c r="BW387" s="269">
        <v>0</v>
      </c>
      <c r="BX387" s="269">
        <v>0</v>
      </c>
      <c r="BY387" s="269">
        <v>0</v>
      </c>
      <c r="BZ387" s="269">
        <v>0</v>
      </c>
      <c r="CA387" s="269">
        <v>0</v>
      </c>
      <c r="CB387" s="269">
        <v>0</v>
      </c>
      <c r="CC387" s="270">
        <f t="shared" si="57"/>
        <v>0</v>
      </c>
      <c r="CD387" s="148"/>
      <c r="CE387" s="148"/>
      <c r="CF387" s="148"/>
      <c r="CG387" s="148"/>
      <c r="CH387" s="148"/>
      <c r="CI387" s="148"/>
    </row>
    <row r="388" spans="1:87" s="282" customFormat="1">
      <c r="A388" s="280"/>
      <c r="B388" s="380" t="s">
        <v>1131</v>
      </c>
      <c r="C388" s="381"/>
      <c r="D388" s="381"/>
      <c r="E388" s="381"/>
      <c r="F388" s="381"/>
      <c r="G388" s="382"/>
      <c r="H388" s="244">
        <f>SUM(H339:H387)</f>
        <v>72863840.550000012</v>
      </c>
      <c r="I388" s="244">
        <f t="shared" ref="I388:BT388" si="58">SUM(I339:I387)</f>
        <v>20081883.439999998</v>
      </c>
      <c r="J388" s="244">
        <f t="shared" si="58"/>
        <v>21834749.580000002</v>
      </c>
      <c r="K388" s="244">
        <f t="shared" si="58"/>
        <v>9112267</v>
      </c>
      <c r="L388" s="244">
        <f t="shared" si="58"/>
        <v>7158768.3399999999</v>
      </c>
      <c r="M388" s="244">
        <f t="shared" si="58"/>
        <v>6514377.9700000007</v>
      </c>
      <c r="N388" s="244">
        <f t="shared" si="58"/>
        <v>152349818.12999997</v>
      </c>
      <c r="O388" s="244">
        <f t="shared" si="58"/>
        <v>29180864.510000005</v>
      </c>
      <c r="P388" s="244">
        <f t="shared" si="58"/>
        <v>4819828.16</v>
      </c>
      <c r="Q388" s="244">
        <f t="shared" si="58"/>
        <v>57216782.429999992</v>
      </c>
      <c r="R388" s="244">
        <f t="shared" si="58"/>
        <v>2657967.5900000008</v>
      </c>
      <c r="S388" s="244">
        <f t="shared" si="58"/>
        <v>11263509.709999999</v>
      </c>
      <c r="T388" s="244">
        <f t="shared" si="58"/>
        <v>33705984.870000005</v>
      </c>
      <c r="U388" s="244">
        <f t="shared" si="58"/>
        <v>24040426.149999999</v>
      </c>
      <c r="V388" s="244">
        <f t="shared" si="58"/>
        <v>1906877.2299999997</v>
      </c>
      <c r="W388" s="244">
        <f t="shared" si="58"/>
        <v>7460650.0484999996</v>
      </c>
      <c r="X388" s="244">
        <f t="shared" si="58"/>
        <v>6386923.0300000003</v>
      </c>
      <c r="Y388" s="244">
        <f t="shared" si="58"/>
        <v>6331197.6600000001</v>
      </c>
      <c r="Z388" s="244">
        <f t="shared" si="58"/>
        <v>95696308.349999994</v>
      </c>
      <c r="AA388" s="244">
        <f t="shared" si="58"/>
        <v>10266153.559999999</v>
      </c>
      <c r="AB388" s="244">
        <f t="shared" si="58"/>
        <v>13593386.950000001</v>
      </c>
      <c r="AC388" s="244">
        <f t="shared" si="58"/>
        <v>30640654.68</v>
      </c>
      <c r="AD388" s="244">
        <f t="shared" si="58"/>
        <v>3600484.2</v>
      </c>
      <c r="AE388" s="244">
        <f t="shared" si="58"/>
        <v>3968495.05</v>
      </c>
      <c r="AF388" s="244">
        <f t="shared" si="58"/>
        <v>2900149.0900000003</v>
      </c>
      <c r="AG388" s="244">
        <f t="shared" si="58"/>
        <v>2640655.35</v>
      </c>
      <c r="AH388" s="244">
        <f t="shared" si="58"/>
        <v>3210085.7600000002</v>
      </c>
      <c r="AI388" s="244">
        <f t="shared" si="58"/>
        <v>121707313.64</v>
      </c>
      <c r="AJ388" s="244">
        <f t="shared" si="58"/>
        <v>6186746.169999999</v>
      </c>
      <c r="AK388" s="244">
        <f t="shared" si="58"/>
        <v>3272766.2100000004</v>
      </c>
      <c r="AL388" s="244">
        <f t="shared" si="58"/>
        <v>3172581.24</v>
      </c>
      <c r="AM388" s="244">
        <f t="shared" si="58"/>
        <v>3186032.7099999995</v>
      </c>
      <c r="AN388" s="244">
        <f t="shared" si="58"/>
        <v>5122829.43</v>
      </c>
      <c r="AO388" s="244">
        <f t="shared" si="58"/>
        <v>4281813.25</v>
      </c>
      <c r="AP388" s="244">
        <f t="shared" si="58"/>
        <v>4342986.0300000012</v>
      </c>
      <c r="AQ388" s="244">
        <f t="shared" si="58"/>
        <v>7802341.1300000008</v>
      </c>
      <c r="AR388" s="244">
        <f t="shared" si="58"/>
        <v>4509284.9399999995</v>
      </c>
      <c r="AS388" s="244">
        <f t="shared" si="58"/>
        <v>3312167.0100000002</v>
      </c>
      <c r="AT388" s="244">
        <f t="shared" si="58"/>
        <v>3708414.4699999993</v>
      </c>
      <c r="AU388" s="244">
        <f t="shared" si="58"/>
        <v>44202943.219999999</v>
      </c>
      <c r="AV388" s="244">
        <f t="shared" si="58"/>
        <v>2971028.4199999995</v>
      </c>
      <c r="AW388" s="244">
        <f t="shared" si="58"/>
        <v>3846550.25</v>
      </c>
      <c r="AX388" s="244">
        <f t="shared" si="58"/>
        <v>3423665.7199999997</v>
      </c>
      <c r="AY388" s="244">
        <f t="shared" si="58"/>
        <v>2315780.34</v>
      </c>
      <c r="AZ388" s="244">
        <f t="shared" si="58"/>
        <v>796785.45000000007</v>
      </c>
      <c r="BA388" s="244">
        <f t="shared" si="58"/>
        <v>2627509.8199999998</v>
      </c>
      <c r="BB388" s="244">
        <f t="shared" si="58"/>
        <v>82840566.50999999</v>
      </c>
      <c r="BC388" s="244">
        <f t="shared" si="58"/>
        <v>6360927.79</v>
      </c>
      <c r="BD388" s="244">
        <f t="shared" si="58"/>
        <v>6553528.3199999994</v>
      </c>
      <c r="BE388" s="244">
        <f t="shared" si="58"/>
        <v>8737607.0300000012</v>
      </c>
      <c r="BF388" s="244">
        <f t="shared" si="58"/>
        <v>4868876.6100000003</v>
      </c>
      <c r="BG388" s="244">
        <f t="shared" si="58"/>
        <v>1931010.7200000002</v>
      </c>
      <c r="BH388" s="244">
        <f t="shared" si="58"/>
        <v>22357750.354400001</v>
      </c>
      <c r="BI388" s="244">
        <f t="shared" si="58"/>
        <v>8942556.3399999999</v>
      </c>
      <c r="BJ388" s="244">
        <f t="shared" si="58"/>
        <v>5161404.9799999995</v>
      </c>
      <c r="BK388" s="244">
        <f t="shared" si="58"/>
        <v>1371646.4100000001</v>
      </c>
      <c r="BL388" s="244">
        <f t="shared" si="58"/>
        <v>2233194.6599999992</v>
      </c>
      <c r="BM388" s="244">
        <f t="shared" si="58"/>
        <v>86029162.999999985</v>
      </c>
      <c r="BN388" s="244">
        <f t="shared" si="58"/>
        <v>23961114.149999999</v>
      </c>
      <c r="BO388" s="244">
        <f t="shared" si="58"/>
        <v>3779600.7</v>
      </c>
      <c r="BP388" s="244">
        <f t="shared" si="58"/>
        <v>2357576.3899999997</v>
      </c>
      <c r="BQ388" s="244">
        <f t="shared" si="58"/>
        <v>1504222.0799999996</v>
      </c>
      <c r="BR388" s="244">
        <f t="shared" si="58"/>
        <v>7232796.7399999993</v>
      </c>
      <c r="BS388" s="244">
        <f t="shared" si="58"/>
        <v>2755936.11</v>
      </c>
      <c r="BT388" s="244">
        <f t="shared" si="58"/>
        <v>57024290.940000013</v>
      </c>
      <c r="BU388" s="244">
        <f t="shared" ref="BU388:CB388" si="59">SUM(BU339:BU387)</f>
        <v>3713987.8800000004</v>
      </c>
      <c r="BV388" s="244">
        <f t="shared" si="59"/>
        <v>6097949.8899999997</v>
      </c>
      <c r="BW388" s="244">
        <f t="shared" si="59"/>
        <v>9642137.3599999994</v>
      </c>
      <c r="BX388" s="244">
        <f t="shared" si="59"/>
        <v>5853965.5</v>
      </c>
      <c r="BY388" s="244">
        <f t="shared" si="59"/>
        <v>10714337.010000002</v>
      </c>
      <c r="BZ388" s="244">
        <f t="shared" si="59"/>
        <v>5026225.99</v>
      </c>
      <c r="CA388" s="244">
        <f t="shared" si="59"/>
        <v>3711292.3200000003</v>
      </c>
      <c r="CB388" s="244">
        <f t="shared" si="59"/>
        <v>6997675.7300000004</v>
      </c>
      <c r="CC388" s="244">
        <f>SUM(CC339:CC387)</f>
        <v>1259953970.3529</v>
      </c>
      <c r="CD388" s="154"/>
      <c r="CE388" s="154"/>
      <c r="CF388" s="154"/>
      <c r="CG388" s="154"/>
      <c r="CH388" s="154"/>
      <c r="CI388" s="154"/>
    </row>
    <row r="389" spans="1:87" s="149" customFormat="1">
      <c r="A389" s="201" t="s">
        <v>1804</v>
      </c>
      <c r="B389" s="264" t="s">
        <v>55</v>
      </c>
      <c r="C389" s="265" t="s">
        <v>56</v>
      </c>
      <c r="D389" s="266">
        <v>53010</v>
      </c>
      <c r="E389" s="150" t="s">
        <v>1132</v>
      </c>
      <c r="F389" s="267" t="s">
        <v>1133</v>
      </c>
      <c r="G389" s="268" t="s">
        <v>1134</v>
      </c>
      <c r="H389" s="269">
        <v>0</v>
      </c>
      <c r="I389" s="269">
        <v>0</v>
      </c>
      <c r="J389" s="269">
        <v>0</v>
      </c>
      <c r="K389" s="269">
        <v>0</v>
      </c>
      <c r="L389" s="269">
        <v>0</v>
      </c>
      <c r="M389" s="269">
        <v>0</v>
      </c>
      <c r="N389" s="269">
        <v>0</v>
      </c>
      <c r="O389" s="269">
        <v>0</v>
      </c>
      <c r="P389" s="269">
        <v>0</v>
      </c>
      <c r="Q389" s="269">
        <v>0</v>
      </c>
      <c r="R389" s="269">
        <v>0</v>
      </c>
      <c r="S389" s="269">
        <v>0</v>
      </c>
      <c r="T389" s="269">
        <v>0</v>
      </c>
      <c r="U389" s="269">
        <v>0</v>
      </c>
      <c r="V389" s="269">
        <v>0</v>
      </c>
      <c r="W389" s="269">
        <v>0</v>
      </c>
      <c r="X389" s="269">
        <v>0</v>
      </c>
      <c r="Y389" s="269">
        <v>0</v>
      </c>
      <c r="Z389" s="269">
        <v>0</v>
      </c>
      <c r="AA389" s="269">
        <v>0</v>
      </c>
      <c r="AB389" s="269">
        <v>0</v>
      </c>
      <c r="AC389" s="269">
        <v>0</v>
      </c>
      <c r="AD389" s="269">
        <v>0</v>
      </c>
      <c r="AE389" s="269">
        <v>0</v>
      </c>
      <c r="AF389" s="269">
        <v>0</v>
      </c>
      <c r="AG389" s="269">
        <v>0</v>
      </c>
      <c r="AH389" s="269">
        <v>0</v>
      </c>
      <c r="AI389" s="269">
        <v>480</v>
      </c>
      <c r="AJ389" s="269">
        <v>0</v>
      </c>
      <c r="AK389" s="269">
        <v>0</v>
      </c>
      <c r="AL389" s="269">
        <v>0</v>
      </c>
      <c r="AM389" s="269">
        <v>0</v>
      </c>
      <c r="AN389" s="269">
        <v>0</v>
      </c>
      <c r="AO389" s="269">
        <v>0</v>
      </c>
      <c r="AP389" s="269">
        <v>0</v>
      </c>
      <c r="AQ389" s="269">
        <v>0</v>
      </c>
      <c r="AR389" s="269">
        <v>0</v>
      </c>
      <c r="AS389" s="269">
        <v>0</v>
      </c>
      <c r="AT389" s="269">
        <v>0</v>
      </c>
      <c r="AU389" s="269">
        <v>0</v>
      </c>
      <c r="AV389" s="269">
        <v>0</v>
      </c>
      <c r="AW389" s="269">
        <v>0</v>
      </c>
      <c r="AX389" s="269">
        <v>0</v>
      </c>
      <c r="AY389" s="269">
        <v>0</v>
      </c>
      <c r="AZ389" s="269">
        <v>0</v>
      </c>
      <c r="BA389" s="269">
        <v>0</v>
      </c>
      <c r="BB389" s="269">
        <v>0</v>
      </c>
      <c r="BC389" s="269">
        <v>0</v>
      </c>
      <c r="BD389" s="269">
        <v>0</v>
      </c>
      <c r="BE389" s="269">
        <v>0</v>
      </c>
      <c r="BF389" s="269">
        <v>0</v>
      </c>
      <c r="BG389" s="269">
        <v>0</v>
      </c>
      <c r="BH389" s="269">
        <v>0</v>
      </c>
      <c r="BI389" s="269">
        <v>0</v>
      </c>
      <c r="BJ389" s="269">
        <v>0</v>
      </c>
      <c r="BK389" s="269">
        <v>0</v>
      </c>
      <c r="BL389" s="269">
        <v>0</v>
      </c>
      <c r="BM389" s="269">
        <v>0</v>
      </c>
      <c r="BN389" s="269">
        <v>0</v>
      </c>
      <c r="BO389" s="269">
        <v>0</v>
      </c>
      <c r="BP389" s="269">
        <v>0</v>
      </c>
      <c r="BQ389" s="269">
        <v>0</v>
      </c>
      <c r="BR389" s="269">
        <v>0</v>
      </c>
      <c r="BS389" s="269">
        <v>0</v>
      </c>
      <c r="BT389" s="269">
        <v>0</v>
      </c>
      <c r="BU389" s="269">
        <v>0</v>
      </c>
      <c r="BV389" s="269">
        <v>0</v>
      </c>
      <c r="BW389" s="269">
        <v>0</v>
      </c>
      <c r="BX389" s="269">
        <v>0</v>
      </c>
      <c r="BY389" s="269">
        <v>0</v>
      </c>
      <c r="BZ389" s="269">
        <v>0</v>
      </c>
      <c r="CA389" s="269">
        <v>0</v>
      </c>
      <c r="CB389" s="269">
        <v>0</v>
      </c>
      <c r="CC389" s="270">
        <f t="shared" si="57"/>
        <v>480</v>
      </c>
      <c r="CD389" s="148"/>
      <c r="CE389" s="148"/>
      <c r="CF389" s="148"/>
      <c r="CG389" s="148"/>
      <c r="CH389" s="148"/>
      <c r="CI389" s="148"/>
    </row>
    <row r="390" spans="1:87" s="149" customFormat="1">
      <c r="A390" s="201" t="s">
        <v>1804</v>
      </c>
      <c r="B390" s="264" t="s">
        <v>55</v>
      </c>
      <c r="C390" s="265" t="s">
        <v>56</v>
      </c>
      <c r="D390" s="266">
        <v>53010</v>
      </c>
      <c r="E390" s="150" t="s">
        <v>1132</v>
      </c>
      <c r="F390" s="267" t="s">
        <v>1135</v>
      </c>
      <c r="G390" s="268" t="s">
        <v>1136</v>
      </c>
      <c r="H390" s="269">
        <v>0</v>
      </c>
      <c r="I390" s="269">
        <v>0</v>
      </c>
      <c r="J390" s="269">
        <v>0</v>
      </c>
      <c r="K390" s="269">
        <v>0</v>
      </c>
      <c r="L390" s="269">
        <v>0</v>
      </c>
      <c r="M390" s="269">
        <v>0</v>
      </c>
      <c r="N390" s="269">
        <v>0</v>
      </c>
      <c r="O390" s="269">
        <v>0</v>
      </c>
      <c r="P390" s="269">
        <v>0</v>
      </c>
      <c r="Q390" s="269">
        <v>0</v>
      </c>
      <c r="R390" s="269">
        <v>0</v>
      </c>
      <c r="S390" s="269">
        <v>0</v>
      </c>
      <c r="T390" s="269">
        <v>0</v>
      </c>
      <c r="U390" s="269">
        <v>0</v>
      </c>
      <c r="V390" s="269">
        <v>0</v>
      </c>
      <c r="W390" s="269">
        <v>0</v>
      </c>
      <c r="X390" s="269">
        <v>0</v>
      </c>
      <c r="Y390" s="269">
        <v>0</v>
      </c>
      <c r="Z390" s="269">
        <v>0</v>
      </c>
      <c r="AA390" s="269">
        <v>0</v>
      </c>
      <c r="AB390" s="269">
        <v>0</v>
      </c>
      <c r="AC390" s="269">
        <v>0</v>
      </c>
      <c r="AD390" s="269">
        <v>0</v>
      </c>
      <c r="AE390" s="269">
        <v>0</v>
      </c>
      <c r="AF390" s="269">
        <v>0</v>
      </c>
      <c r="AG390" s="269">
        <v>0</v>
      </c>
      <c r="AH390" s="269">
        <v>0</v>
      </c>
      <c r="AI390" s="269">
        <v>0</v>
      </c>
      <c r="AJ390" s="269">
        <v>0</v>
      </c>
      <c r="AK390" s="269">
        <v>0</v>
      </c>
      <c r="AL390" s="269">
        <v>0</v>
      </c>
      <c r="AM390" s="269">
        <v>0</v>
      </c>
      <c r="AN390" s="269">
        <v>0</v>
      </c>
      <c r="AO390" s="269">
        <v>0</v>
      </c>
      <c r="AP390" s="269">
        <v>0</v>
      </c>
      <c r="AQ390" s="269">
        <v>0</v>
      </c>
      <c r="AR390" s="269">
        <v>0</v>
      </c>
      <c r="AS390" s="269">
        <v>0</v>
      </c>
      <c r="AT390" s="269">
        <v>0</v>
      </c>
      <c r="AU390" s="269">
        <v>0</v>
      </c>
      <c r="AV390" s="269">
        <v>0</v>
      </c>
      <c r="AW390" s="269">
        <v>0</v>
      </c>
      <c r="AX390" s="269">
        <v>0</v>
      </c>
      <c r="AY390" s="269">
        <v>0</v>
      </c>
      <c r="AZ390" s="269">
        <v>0</v>
      </c>
      <c r="BA390" s="269">
        <v>0</v>
      </c>
      <c r="BB390" s="269">
        <v>0</v>
      </c>
      <c r="BC390" s="269">
        <v>0</v>
      </c>
      <c r="BD390" s="269">
        <v>0</v>
      </c>
      <c r="BE390" s="269">
        <v>0</v>
      </c>
      <c r="BF390" s="269">
        <v>0</v>
      </c>
      <c r="BG390" s="269">
        <v>0</v>
      </c>
      <c r="BH390" s="269">
        <v>0</v>
      </c>
      <c r="BI390" s="269">
        <v>0</v>
      </c>
      <c r="BJ390" s="269">
        <v>0</v>
      </c>
      <c r="BK390" s="269">
        <v>0</v>
      </c>
      <c r="BL390" s="269">
        <v>0</v>
      </c>
      <c r="BM390" s="269">
        <v>819.84</v>
      </c>
      <c r="BN390" s="269">
        <v>0</v>
      </c>
      <c r="BO390" s="269">
        <v>0</v>
      </c>
      <c r="BP390" s="269">
        <v>0</v>
      </c>
      <c r="BQ390" s="269">
        <v>0</v>
      </c>
      <c r="BR390" s="269">
        <v>0</v>
      </c>
      <c r="BS390" s="269">
        <v>0</v>
      </c>
      <c r="BT390" s="269">
        <v>0</v>
      </c>
      <c r="BU390" s="269">
        <v>0</v>
      </c>
      <c r="BV390" s="269">
        <v>0</v>
      </c>
      <c r="BW390" s="269">
        <v>0</v>
      </c>
      <c r="BX390" s="269">
        <v>0</v>
      </c>
      <c r="BY390" s="269">
        <v>0</v>
      </c>
      <c r="BZ390" s="269">
        <v>0</v>
      </c>
      <c r="CA390" s="269">
        <v>0</v>
      </c>
      <c r="CB390" s="269">
        <v>0</v>
      </c>
      <c r="CC390" s="270">
        <f t="shared" si="57"/>
        <v>819.84</v>
      </c>
      <c r="CD390" s="148"/>
      <c r="CE390" s="148"/>
      <c r="CF390" s="148"/>
      <c r="CG390" s="148"/>
      <c r="CH390" s="148"/>
      <c r="CI390" s="148"/>
    </row>
    <row r="391" spans="1:87" s="149" customFormat="1">
      <c r="A391" s="201" t="s">
        <v>1804</v>
      </c>
      <c r="B391" s="264" t="s">
        <v>55</v>
      </c>
      <c r="C391" s="265" t="s">
        <v>56</v>
      </c>
      <c r="D391" s="266">
        <v>53010</v>
      </c>
      <c r="E391" s="150" t="s">
        <v>1132</v>
      </c>
      <c r="F391" s="267" t="s">
        <v>1137</v>
      </c>
      <c r="G391" s="268" t="s">
        <v>1138</v>
      </c>
      <c r="H391" s="269">
        <v>0</v>
      </c>
      <c r="I391" s="269">
        <v>0</v>
      </c>
      <c r="J391" s="269">
        <v>0</v>
      </c>
      <c r="K391" s="269">
        <v>0</v>
      </c>
      <c r="L391" s="269">
        <v>0</v>
      </c>
      <c r="M391" s="269">
        <v>0</v>
      </c>
      <c r="N391" s="269">
        <v>0</v>
      </c>
      <c r="O391" s="269">
        <v>0</v>
      </c>
      <c r="P391" s="269">
        <v>0</v>
      </c>
      <c r="Q391" s="269">
        <v>0</v>
      </c>
      <c r="R391" s="269">
        <v>0</v>
      </c>
      <c r="S391" s="269">
        <v>0</v>
      </c>
      <c r="T391" s="269">
        <v>0</v>
      </c>
      <c r="U391" s="269">
        <v>0</v>
      </c>
      <c r="V391" s="269">
        <v>0</v>
      </c>
      <c r="W391" s="269">
        <v>0</v>
      </c>
      <c r="X391" s="269">
        <v>0</v>
      </c>
      <c r="Y391" s="269">
        <v>0</v>
      </c>
      <c r="Z391" s="269">
        <v>0</v>
      </c>
      <c r="AA391" s="269">
        <v>0</v>
      </c>
      <c r="AB391" s="269">
        <v>0</v>
      </c>
      <c r="AC391" s="269">
        <v>0</v>
      </c>
      <c r="AD391" s="269">
        <v>0</v>
      </c>
      <c r="AE391" s="269">
        <v>0</v>
      </c>
      <c r="AF391" s="269">
        <v>0</v>
      </c>
      <c r="AG391" s="269">
        <v>0</v>
      </c>
      <c r="AH391" s="269">
        <v>0</v>
      </c>
      <c r="AI391" s="269">
        <v>0</v>
      </c>
      <c r="AJ391" s="269">
        <v>0</v>
      </c>
      <c r="AK391" s="269">
        <v>0</v>
      </c>
      <c r="AL391" s="269">
        <v>0</v>
      </c>
      <c r="AM391" s="269">
        <v>0</v>
      </c>
      <c r="AN391" s="269">
        <v>0</v>
      </c>
      <c r="AO391" s="269">
        <v>0</v>
      </c>
      <c r="AP391" s="269">
        <v>0</v>
      </c>
      <c r="AQ391" s="269">
        <v>0</v>
      </c>
      <c r="AR391" s="269">
        <v>0</v>
      </c>
      <c r="AS391" s="269">
        <v>0</v>
      </c>
      <c r="AT391" s="269">
        <v>0</v>
      </c>
      <c r="AU391" s="269">
        <v>0</v>
      </c>
      <c r="AV391" s="269">
        <v>0</v>
      </c>
      <c r="AW391" s="269">
        <v>0</v>
      </c>
      <c r="AX391" s="269">
        <v>0</v>
      </c>
      <c r="AY391" s="269">
        <v>0</v>
      </c>
      <c r="AZ391" s="269">
        <v>0</v>
      </c>
      <c r="BA391" s="269">
        <v>0</v>
      </c>
      <c r="BB391" s="269">
        <v>0</v>
      </c>
      <c r="BC391" s="269">
        <v>0</v>
      </c>
      <c r="BD391" s="269">
        <v>0</v>
      </c>
      <c r="BE391" s="269">
        <v>0</v>
      </c>
      <c r="BF391" s="269">
        <v>0</v>
      </c>
      <c r="BG391" s="269">
        <v>0</v>
      </c>
      <c r="BH391" s="269">
        <v>0</v>
      </c>
      <c r="BI391" s="269">
        <v>0</v>
      </c>
      <c r="BJ391" s="269">
        <v>0</v>
      </c>
      <c r="BK391" s="269">
        <v>0</v>
      </c>
      <c r="BL391" s="269">
        <v>0</v>
      </c>
      <c r="BM391" s="269">
        <v>0</v>
      </c>
      <c r="BN391" s="269">
        <v>0</v>
      </c>
      <c r="BO391" s="269">
        <v>0</v>
      </c>
      <c r="BP391" s="269">
        <v>0</v>
      </c>
      <c r="BQ391" s="269">
        <v>0</v>
      </c>
      <c r="BR391" s="269">
        <v>0</v>
      </c>
      <c r="BS391" s="269">
        <v>0</v>
      </c>
      <c r="BT391" s="269">
        <v>0</v>
      </c>
      <c r="BU391" s="269">
        <v>0</v>
      </c>
      <c r="BV391" s="269">
        <v>0</v>
      </c>
      <c r="BW391" s="269">
        <v>0</v>
      </c>
      <c r="BX391" s="269">
        <v>0</v>
      </c>
      <c r="BY391" s="269">
        <v>0</v>
      </c>
      <c r="BZ391" s="269">
        <v>0</v>
      </c>
      <c r="CA391" s="269">
        <v>0</v>
      </c>
      <c r="CB391" s="269">
        <v>0</v>
      </c>
      <c r="CC391" s="270">
        <f t="shared" si="57"/>
        <v>0</v>
      </c>
      <c r="CD391" s="148"/>
      <c r="CE391" s="148"/>
      <c r="CF391" s="148"/>
      <c r="CG391" s="148"/>
      <c r="CH391" s="148"/>
      <c r="CI391" s="148"/>
    </row>
    <row r="392" spans="1:87" s="149" customFormat="1">
      <c r="A392" s="201" t="s">
        <v>1804</v>
      </c>
      <c r="B392" s="264" t="s">
        <v>55</v>
      </c>
      <c r="C392" s="265" t="s">
        <v>56</v>
      </c>
      <c r="D392" s="266">
        <v>53010</v>
      </c>
      <c r="E392" s="150" t="s">
        <v>1132</v>
      </c>
      <c r="F392" s="267" t="s">
        <v>1139</v>
      </c>
      <c r="G392" s="268" t="s">
        <v>1140</v>
      </c>
      <c r="H392" s="269">
        <v>0</v>
      </c>
      <c r="I392" s="269">
        <v>0</v>
      </c>
      <c r="J392" s="269">
        <v>0</v>
      </c>
      <c r="K392" s="269">
        <v>0</v>
      </c>
      <c r="L392" s="269">
        <v>0</v>
      </c>
      <c r="M392" s="269">
        <v>0</v>
      </c>
      <c r="N392" s="269">
        <v>0</v>
      </c>
      <c r="O392" s="269">
        <v>374578</v>
      </c>
      <c r="P392" s="269">
        <v>0</v>
      </c>
      <c r="Q392" s="269">
        <v>0</v>
      </c>
      <c r="R392" s="269">
        <v>0</v>
      </c>
      <c r="S392" s="269">
        <v>183803</v>
      </c>
      <c r="T392" s="269">
        <v>0</v>
      </c>
      <c r="U392" s="269">
        <v>0</v>
      </c>
      <c r="V392" s="269">
        <v>0</v>
      </c>
      <c r="W392" s="269">
        <v>0</v>
      </c>
      <c r="X392" s="269">
        <v>0</v>
      </c>
      <c r="Y392" s="269">
        <v>0</v>
      </c>
      <c r="Z392" s="269">
        <v>148327.5</v>
      </c>
      <c r="AA392" s="269">
        <v>15825.08</v>
      </c>
      <c r="AB392" s="269">
        <v>0</v>
      </c>
      <c r="AC392" s="269">
        <v>0</v>
      </c>
      <c r="AD392" s="269">
        <v>0</v>
      </c>
      <c r="AE392" s="269">
        <v>0</v>
      </c>
      <c r="AF392" s="269">
        <v>0</v>
      </c>
      <c r="AG392" s="269">
        <v>0</v>
      </c>
      <c r="AH392" s="269">
        <v>0</v>
      </c>
      <c r="AI392" s="269">
        <v>0</v>
      </c>
      <c r="AJ392" s="269">
        <v>0</v>
      </c>
      <c r="AK392" s="269">
        <v>0</v>
      </c>
      <c r="AL392" s="269">
        <v>0</v>
      </c>
      <c r="AM392" s="269">
        <v>0</v>
      </c>
      <c r="AN392" s="269">
        <v>0</v>
      </c>
      <c r="AO392" s="269">
        <v>0</v>
      </c>
      <c r="AP392" s="269">
        <v>0</v>
      </c>
      <c r="AQ392" s="269">
        <v>0</v>
      </c>
      <c r="AR392" s="269">
        <v>0</v>
      </c>
      <c r="AS392" s="269">
        <v>0</v>
      </c>
      <c r="AT392" s="269">
        <v>0</v>
      </c>
      <c r="AU392" s="269">
        <v>0</v>
      </c>
      <c r="AV392" s="269">
        <v>0</v>
      </c>
      <c r="AW392" s="269">
        <v>29298</v>
      </c>
      <c r="AX392" s="269">
        <v>0</v>
      </c>
      <c r="AY392" s="269">
        <v>0</v>
      </c>
      <c r="AZ392" s="269">
        <v>0</v>
      </c>
      <c r="BA392" s="269">
        <v>0</v>
      </c>
      <c r="BB392" s="269">
        <v>401.35</v>
      </c>
      <c r="BC392" s="269">
        <v>0</v>
      </c>
      <c r="BD392" s="269">
        <v>0</v>
      </c>
      <c r="BE392" s="269">
        <v>4184504</v>
      </c>
      <c r="BF392" s="269">
        <v>0</v>
      </c>
      <c r="BG392" s="269">
        <v>0</v>
      </c>
      <c r="BH392" s="269">
        <v>0</v>
      </c>
      <c r="BI392" s="269">
        <v>0</v>
      </c>
      <c r="BJ392" s="269">
        <v>0</v>
      </c>
      <c r="BK392" s="269">
        <v>0</v>
      </c>
      <c r="BL392" s="269">
        <v>0</v>
      </c>
      <c r="BM392" s="269">
        <v>1983128.4</v>
      </c>
      <c r="BN392" s="269">
        <v>0</v>
      </c>
      <c r="BO392" s="269">
        <v>0</v>
      </c>
      <c r="BP392" s="269">
        <v>3839</v>
      </c>
      <c r="BQ392" s="269">
        <v>0</v>
      </c>
      <c r="BR392" s="269">
        <v>0</v>
      </c>
      <c r="BS392" s="269">
        <v>0</v>
      </c>
      <c r="BT392" s="269">
        <v>0</v>
      </c>
      <c r="BU392" s="269">
        <v>275363</v>
      </c>
      <c r="BV392" s="269">
        <v>0</v>
      </c>
      <c r="BW392" s="269">
        <v>0</v>
      </c>
      <c r="BX392" s="269">
        <v>0</v>
      </c>
      <c r="BY392" s="269">
        <v>3904536</v>
      </c>
      <c r="BZ392" s="269">
        <v>0</v>
      </c>
      <c r="CA392" s="269">
        <v>0</v>
      </c>
      <c r="CB392" s="269">
        <v>0</v>
      </c>
      <c r="CC392" s="270">
        <f t="shared" si="57"/>
        <v>11103603.33</v>
      </c>
      <c r="CD392" s="148"/>
      <c r="CE392" s="148"/>
      <c r="CF392" s="148"/>
      <c r="CG392" s="148"/>
      <c r="CH392" s="148"/>
      <c r="CI392" s="148"/>
    </row>
    <row r="393" spans="1:87" s="149" customFormat="1">
      <c r="A393" s="201" t="s">
        <v>1804</v>
      </c>
      <c r="B393" s="264" t="s">
        <v>55</v>
      </c>
      <c r="C393" s="265" t="s">
        <v>56</v>
      </c>
      <c r="D393" s="266">
        <v>53010</v>
      </c>
      <c r="E393" s="150" t="s">
        <v>1132</v>
      </c>
      <c r="F393" s="267" t="s">
        <v>1141</v>
      </c>
      <c r="G393" s="268" t="s">
        <v>1142</v>
      </c>
      <c r="H393" s="269">
        <v>0</v>
      </c>
      <c r="I393" s="269">
        <v>0</v>
      </c>
      <c r="J393" s="269">
        <v>0</v>
      </c>
      <c r="K393" s="269">
        <v>0</v>
      </c>
      <c r="L393" s="269">
        <v>0</v>
      </c>
      <c r="M393" s="269">
        <v>0</v>
      </c>
      <c r="N393" s="269">
        <v>0</v>
      </c>
      <c r="O393" s="269">
        <v>231964</v>
      </c>
      <c r="P393" s="269">
        <v>0</v>
      </c>
      <c r="Q393" s="269">
        <v>0</v>
      </c>
      <c r="R393" s="269">
        <v>0</v>
      </c>
      <c r="S393" s="269">
        <v>227275</v>
      </c>
      <c r="T393" s="269">
        <v>0</v>
      </c>
      <c r="U393" s="269">
        <v>0</v>
      </c>
      <c r="V393" s="269">
        <v>0</v>
      </c>
      <c r="W393" s="269">
        <v>0</v>
      </c>
      <c r="X393" s="269">
        <v>0</v>
      </c>
      <c r="Y393" s="269">
        <v>0</v>
      </c>
      <c r="Z393" s="269">
        <v>2118798.2400000002</v>
      </c>
      <c r="AA393" s="269">
        <v>0</v>
      </c>
      <c r="AB393" s="269">
        <v>0</v>
      </c>
      <c r="AC393" s="269">
        <v>0</v>
      </c>
      <c r="AD393" s="269">
        <v>0</v>
      </c>
      <c r="AE393" s="269">
        <v>0</v>
      </c>
      <c r="AF393" s="269">
        <v>0</v>
      </c>
      <c r="AG393" s="269">
        <v>0</v>
      </c>
      <c r="AH393" s="269">
        <v>0</v>
      </c>
      <c r="AI393" s="269">
        <v>0</v>
      </c>
      <c r="AJ393" s="269">
        <v>0</v>
      </c>
      <c r="AK393" s="269">
        <v>0</v>
      </c>
      <c r="AL393" s="269">
        <v>0</v>
      </c>
      <c r="AM393" s="269">
        <v>0</v>
      </c>
      <c r="AN393" s="269">
        <v>0</v>
      </c>
      <c r="AO393" s="269">
        <v>0</v>
      </c>
      <c r="AP393" s="269">
        <v>0</v>
      </c>
      <c r="AQ393" s="269">
        <v>0</v>
      </c>
      <c r="AR393" s="269">
        <v>0</v>
      </c>
      <c r="AS393" s="269">
        <v>0</v>
      </c>
      <c r="AT393" s="269">
        <v>0</v>
      </c>
      <c r="AU393" s="269">
        <v>0</v>
      </c>
      <c r="AV393" s="269">
        <v>0</v>
      </c>
      <c r="AW393" s="269">
        <v>0</v>
      </c>
      <c r="AX393" s="269">
        <v>0</v>
      </c>
      <c r="AY393" s="269">
        <v>0</v>
      </c>
      <c r="AZ393" s="269">
        <v>0</v>
      </c>
      <c r="BA393" s="269">
        <v>0</v>
      </c>
      <c r="BB393" s="269">
        <v>944.05</v>
      </c>
      <c r="BC393" s="269">
        <v>0</v>
      </c>
      <c r="BD393" s="269">
        <v>0</v>
      </c>
      <c r="BE393" s="269">
        <v>2926969</v>
      </c>
      <c r="BF393" s="269">
        <v>0</v>
      </c>
      <c r="BG393" s="269">
        <v>0</v>
      </c>
      <c r="BH393" s="269">
        <v>0</v>
      </c>
      <c r="BI393" s="269">
        <v>0</v>
      </c>
      <c r="BJ393" s="269">
        <v>0</v>
      </c>
      <c r="BK393" s="269">
        <v>0</v>
      </c>
      <c r="BL393" s="269">
        <v>0</v>
      </c>
      <c r="BM393" s="269">
        <v>238196.58</v>
      </c>
      <c r="BN393" s="269">
        <v>0</v>
      </c>
      <c r="BO393" s="269">
        <v>0</v>
      </c>
      <c r="BP393" s="269">
        <v>0</v>
      </c>
      <c r="BQ393" s="269">
        <v>0</v>
      </c>
      <c r="BR393" s="269">
        <v>0</v>
      </c>
      <c r="BS393" s="269">
        <v>0</v>
      </c>
      <c r="BT393" s="269">
        <v>0</v>
      </c>
      <c r="BU393" s="269">
        <v>228599.02</v>
      </c>
      <c r="BV393" s="269">
        <v>0</v>
      </c>
      <c r="BW393" s="269">
        <v>0</v>
      </c>
      <c r="BX393" s="269">
        <v>0</v>
      </c>
      <c r="BY393" s="269">
        <v>1766067</v>
      </c>
      <c r="BZ393" s="269">
        <v>0</v>
      </c>
      <c r="CA393" s="269">
        <v>0</v>
      </c>
      <c r="CB393" s="269">
        <v>0</v>
      </c>
      <c r="CC393" s="270">
        <f t="shared" si="57"/>
        <v>7738812.8899999997</v>
      </c>
      <c r="CD393" s="148"/>
      <c r="CE393" s="148"/>
      <c r="CF393" s="148"/>
      <c r="CG393" s="148"/>
      <c r="CH393" s="148"/>
      <c r="CI393" s="148"/>
    </row>
    <row r="394" spans="1:87" s="149" customFormat="1">
      <c r="A394" s="201" t="s">
        <v>1804</v>
      </c>
      <c r="B394" s="264" t="s">
        <v>55</v>
      </c>
      <c r="C394" s="265" t="s">
        <v>56</v>
      </c>
      <c r="D394" s="266"/>
      <c r="E394" s="150"/>
      <c r="F394" s="267" t="s">
        <v>1143</v>
      </c>
      <c r="G394" s="268" t="s">
        <v>1144</v>
      </c>
      <c r="H394" s="269">
        <v>0</v>
      </c>
      <c r="I394" s="269">
        <v>0</v>
      </c>
      <c r="J394" s="269">
        <v>0</v>
      </c>
      <c r="K394" s="269">
        <v>0</v>
      </c>
      <c r="L394" s="269">
        <v>0</v>
      </c>
      <c r="M394" s="269">
        <v>0</v>
      </c>
      <c r="N394" s="269">
        <v>52622</v>
      </c>
      <c r="O394" s="269">
        <v>0</v>
      </c>
      <c r="P394" s="269">
        <v>0</v>
      </c>
      <c r="Q394" s="269">
        <v>0</v>
      </c>
      <c r="R394" s="269">
        <v>0</v>
      </c>
      <c r="S394" s="269">
        <v>0</v>
      </c>
      <c r="T394" s="269">
        <v>0</v>
      </c>
      <c r="U394" s="269">
        <v>0</v>
      </c>
      <c r="V394" s="269">
        <v>0</v>
      </c>
      <c r="W394" s="269">
        <v>0</v>
      </c>
      <c r="X394" s="269">
        <v>0</v>
      </c>
      <c r="Y394" s="269">
        <v>0</v>
      </c>
      <c r="Z394" s="269">
        <v>0</v>
      </c>
      <c r="AA394" s="269">
        <v>0</v>
      </c>
      <c r="AB394" s="269">
        <v>0</v>
      </c>
      <c r="AC394" s="269">
        <v>0</v>
      </c>
      <c r="AD394" s="269">
        <v>0</v>
      </c>
      <c r="AE394" s="269">
        <v>0</v>
      </c>
      <c r="AF394" s="269">
        <v>0</v>
      </c>
      <c r="AG394" s="269">
        <v>0</v>
      </c>
      <c r="AH394" s="269">
        <v>0</v>
      </c>
      <c r="AI394" s="269">
        <v>0</v>
      </c>
      <c r="AJ394" s="269">
        <v>0</v>
      </c>
      <c r="AK394" s="269">
        <v>0</v>
      </c>
      <c r="AL394" s="269">
        <v>0</v>
      </c>
      <c r="AM394" s="269">
        <v>0</v>
      </c>
      <c r="AN394" s="269">
        <v>0</v>
      </c>
      <c r="AO394" s="269">
        <v>0</v>
      </c>
      <c r="AP394" s="269">
        <v>0</v>
      </c>
      <c r="AQ394" s="269">
        <v>0</v>
      </c>
      <c r="AR394" s="269">
        <v>0</v>
      </c>
      <c r="AS394" s="269">
        <v>12268</v>
      </c>
      <c r="AT394" s="269">
        <v>0</v>
      </c>
      <c r="AU394" s="269">
        <v>0</v>
      </c>
      <c r="AV394" s="269">
        <v>0</v>
      </c>
      <c r="AW394" s="269">
        <v>0</v>
      </c>
      <c r="AX394" s="269">
        <v>0</v>
      </c>
      <c r="AY394" s="269">
        <v>0</v>
      </c>
      <c r="AZ394" s="269">
        <v>0</v>
      </c>
      <c r="BA394" s="269">
        <v>0</v>
      </c>
      <c r="BB394" s="269">
        <v>0</v>
      </c>
      <c r="BC394" s="269">
        <v>0</v>
      </c>
      <c r="BD394" s="269">
        <v>0</v>
      </c>
      <c r="BE394" s="269">
        <v>0</v>
      </c>
      <c r="BF394" s="269">
        <v>0</v>
      </c>
      <c r="BG394" s="269">
        <v>0</v>
      </c>
      <c r="BH394" s="269">
        <v>0</v>
      </c>
      <c r="BI394" s="269">
        <v>0</v>
      </c>
      <c r="BJ394" s="269">
        <v>0</v>
      </c>
      <c r="BK394" s="269">
        <v>0</v>
      </c>
      <c r="BL394" s="269">
        <v>0</v>
      </c>
      <c r="BM394" s="269">
        <v>0</v>
      </c>
      <c r="BN394" s="269">
        <v>0</v>
      </c>
      <c r="BO394" s="269">
        <v>0</v>
      </c>
      <c r="BP394" s="269">
        <v>0</v>
      </c>
      <c r="BQ394" s="269">
        <v>0</v>
      </c>
      <c r="BR394" s="269">
        <v>0</v>
      </c>
      <c r="BS394" s="269">
        <v>0</v>
      </c>
      <c r="BT394" s="269">
        <v>0</v>
      </c>
      <c r="BU394" s="269">
        <v>0</v>
      </c>
      <c r="BV394" s="269">
        <v>0</v>
      </c>
      <c r="BW394" s="269">
        <v>0</v>
      </c>
      <c r="BX394" s="269">
        <v>0</v>
      </c>
      <c r="BY394" s="269">
        <v>0</v>
      </c>
      <c r="BZ394" s="269">
        <v>0</v>
      </c>
      <c r="CA394" s="269">
        <v>0</v>
      </c>
      <c r="CB394" s="269">
        <v>0</v>
      </c>
      <c r="CC394" s="270">
        <f t="shared" si="57"/>
        <v>64890</v>
      </c>
      <c r="CD394" s="148"/>
      <c r="CE394" s="148"/>
      <c r="CF394" s="148"/>
      <c r="CG394" s="148"/>
      <c r="CH394" s="148"/>
      <c r="CI394" s="148"/>
    </row>
    <row r="395" spans="1:87" s="149" customFormat="1">
      <c r="A395" s="201" t="s">
        <v>1804</v>
      </c>
      <c r="B395" s="264" t="s">
        <v>55</v>
      </c>
      <c r="C395" s="265" t="s">
        <v>56</v>
      </c>
      <c r="D395" s="266">
        <v>53010</v>
      </c>
      <c r="E395" s="150" t="s">
        <v>1132</v>
      </c>
      <c r="F395" s="267" t="s">
        <v>1145</v>
      </c>
      <c r="G395" s="268" t="s">
        <v>1146</v>
      </c>
      <c r="H395" s="269">
        <v>0</v>
      </c>
      <c r="I395" s="269">
        <v>0</v>
      </c>
      <c r="J395" s="269">
        <v>0</v>
      </c>
      <c r="K395" s="269">
        <v>0</v>
      </c>
      <c r="L395" s="269">
        <v>0</v>
      </c>
      <c r="M395" s="269">
        <v>0</v>
      </c>
      <c r="N395" s="269">
        <v>0</v>
      </c>
      <c r="O395" s="269">
        <v>0</v>
      </c>
      <c r="P395" s="269">
        <v>0</v>
      </c>
      <c r="Q395" s="269">
        <v>0</v>
      </c>
      <c r="R395" s="269">
        <v>0</v>
      </c>
      <c r="S395" s="269">
        <v>0</v>
      </c>
      <c r="T395" s="269">
        <v>0</v>
      </c>
      <c r="U395" s="269">
        <v>0</v>
      </c>
      <c r="V395" s="269">
        <v>0</v>
      </c>
      <c r="W395" s="269">
        <v>0</v>
      </c>
      <c r="X395" s="269">
        <v>0</v>
      </c>
      <c r="Y395" s="269">
        <v>0</v>
      </c>
      <c r="Z395" s="269">
        <v>0</v>
      </c>
      <c r="AA395" s="269">
        <v>0</v>
      </c>
      <c r="AB395" s="269">
        <v>0</v>
      </c>
      <c r="AC395" s="269">
        <v>0</v>
      </c>
      <c r="AD395" s="269">
        <v>0</v>
      </c>
      <c r="AE395" s="269">
        <v>0</v>
      </c>
      <c r="AF395" s="269">
        <v>0</v>
      </c>
      <c r="AG395" s="269">
        <v>0</v>
      </c>
      <c r="AH395" s="269">
        <v>0</v>
      </c>
      <c r="AI395" s="269">
        <v>80761210</v>
      </c>
      <c r="AJ395" s="269">
        <v>0</v>
      </c>
      <c r="AK395" s="269">
        <v>0</v>
      </c>
      <c r="AL395" s="269">
        <v>0</v>
      </c>
      <c r="AM395" s="269">
        <v>110524</v>
      </c>
      <c r="AN395" s="269">
        <v>0</v>
      </c>
      <c r="AO395" s="269">
        <v>0</v>
      </c>
      <c r="AP395" s="269">
        <v>0</v>
      </c>
      <c r="AQ395" s="269">
        <v>0</v>
      </c>
      <c r="AR395" s="269">
        <v>0</v>
      </c>
      <c r="AS395" s="269">
        <v>0</v>
      </c>
      <c r="AT395" s="269">
        <v>0</v>
      </c>
      <c r="AU395" s="269">
        <v>0</v>
      </c>
      <c r="AV395" s="269">
        <v>0</v>
      </c>
      <c r="AW395" s="269">
        <v>0</v>
      </c>
      <c r="AX395" s="269">
        <v>0</v>
      </c>
      <c r="AY395" s="269">
        <v>0</v>
      </c>
      <c r="AZ395" s="269">
        <v>0</v>
      </c>
      <c r="BA395" s="269">
        <v>0</v>
      </c>
      <c r="BB395" s="269">
        <v>0</v>
      </c>
      <c r="BC395" s="269">
        <v>0</v>
      </c>
      <c r="BD395" s="269">
        <v>0</v>
      </c>
      <c r="BE395" s="269">
        <v>0</v>
      </c>
      <c r="BF395" s="269">
        <v>0</v>
      </c>
      <c r="BG395" s="269">
        <v>0</v>
      </c>
      <c r="BH395" s="269">
        <v>0</v>
      </c>
      <c r="BI395" s="269">
        <v>0</v>
      </c>
      <c r="BJ395" s="269">
        <v>0</v>
      </c>
      <c r="BK395" s="269">
        <v>0</v>
      </c>
      <c r="BL395" s="269">
        <v>0</v>
      </c>
      <c r="BM395" s="269">
        <v>0</v>
      </c>
      <c r="BN395" s="269">
        <v>0</v>
      </c>
      <c r="BO395" s="269">
        <v>0</v>
      </c>
      <c r="BP395" s="269">
        <v>0</v>
      </c>
      <c r="BQ395" s="269">
        <v>0</v>
      </c>
      <c r="BR395" s="269">
        <v>0</v>
      </c>
      <c r="BS395" s="269">
        <v>0</v>
      </c>
      <c r="BT395" s="269">
        <v>2034457.23</v>
      </c>
      <c r="BU395" s="269">
        <v>0</v>
      </c>
      <c r="BV395" s="269">
        <v>0</v>
      </c>
      <c r="BW395" s="269">
        <v>0</v>
      </c>
      <c r="BX395" s="269">
        <v>0</v>
      </c>
      <c r="BY395" s="269">
        <v>0</v>
      </c>
      <c r="BZ395" s="269">
        <v>0</v>
      </c>
      <c r="CA395" s="269">
        <v>0</v>
      </c>
      <c r="CB395" s="269">
        <v>0</v>
      </c>
      <c r="CC395" s="270">
        <f t="shared" si="57"/>
        <v>82906191.230000004</v>
      </c>
      <c r="CD395" s="148"/>
      <c r="CE395" s="148"/>
      <c r="CF395" s="148"/>
      <c r="CG395" s="148"/>
      <c r="CH395" s="148"/>
      <c r="CI395" s="148"/>
    </row>
    <row r="396" spans="1:87" s="149" customFormat="1">
      <c r="A396" s="201" t="s">
        <v>1804</v>
      </c>
      <c r="B396" s="264" t="s">
        <v>55</v>
      </c>
      <c r="C396" s="265" t="s">
        <v>56</v>
      </c>
      <c r="D396" s="266">
        <v>53010</v>
      </c>
      <c r="E396" s="150" t="s">
        <v>1132</v>
      </c>
      <c r="F396" s="267" t="s">
        <v>1147</v>
      </c>
      <c r="G396" s="268" t="s">
        <v>1148</v>
      </c>
      <c r="H396" s="269">
        <v>0</v>
      </c>
      <c r="I396" s="269">
        <v>0</v>
      </c>
      <c r="J396" s="269">
        <v>0</v>
      </c>
      <c r="K396" s="269">
        <v>0</v>
      </c>
      <c r="L396" s="269">
        <v>0</v>
      </c>
      <c r="M396" s="269">
        <v>0</v>
      </c>
      <c r="N396" s="269">
        <v>0</v>
      </c>
      <c r="O396" s="269">
        <v>0</v>
      </c>
      <c r="P396" s="269">
        <v>0</v>
      </c>
      <c r="Q396" s="269">
        <v>0</v>
      </c>
      <c r="R396" s="269">
        <v>0</v>
      </c>
      <c r="S396" s="269">
        <v>0</v>
      </c>
      <c r="T396" s="269">
        <v>0</v>
      </c>
      <c r="U396" s="269">
        <v>0</v>
      </c>
      <c r="V396" s="269">
        <v>0</v>
      </c>
      <c r="W396" s="269">
        <v>0</v>
      </c>
      <c r="X396" s="269">
        <v>0</v>
      </c>
      <c r="Y396" s="269">
        <v>0</v>
      </c>
      <c r="Z396" s="269">
        <v>0</v>
      </c>
      <c r="AA396" s="269">
        <v>0</v>
      </c>
      <c r="AB396" s="269">
        <v>0</v>
      </c>
      <c r="AC396" s="269">
        <v>0</v>
      </c>
      <c r="AD396" s="269">
        <v>0</v>
      </c>
      <c r="AE396" s="269">
        <v>0</v>
      </c>
      <c r="AF396" s="269">
        <v>0</v>
      </c>
      <c r="AG396" s="269">
        <v>0</v>
      </c>
      <c r="AH396" s="269">
        <v>0</v>
      </c>
      <c r="AI396" s="269">
        <v>0</v>
      </c>
      <c r="AJ396" s="269">
        <v>0</v>
      </c>
      <c r="AK396" s="269">
        <v>0</v>
      </c>
      <c r="AL396" s="269">
        <v>0</v>
      </c>
      <c r="AM396" s="269">
        <v>0</v>
      </c>
      <c r="AN396" s="269">
        <v>0</v>
      </c>
      <c r="AO396" s="269">
        <v>0</v>
      </c>
      <c r="AP396" s="269">
        <v>0</v>
      </c>
      <c r="AQ396" s="269">
        <v>0</v>
      </c>
      <c r="AR396" s="269">
        <v>0</v>
      </c>
      <c r="AS396" s="269">
        <v>0</v>
      </c>
      <c r="AT396" s="269">
        <v>0</v>
      </c>
      <c r="AU396" s="269">
        <v>0</v>
      </c>
      <c r="AV396" s="269">
        <v>0</v>
      </c>
      <c r="AW396" s="269">
        <v>0</v>
      </c>
      <c r="AX396" s="269">
        <v>0</v>
      </c>
      <c r="AY396" s="269">
        <v>0</v>
      </c>
      <c r="AZ396" s="269">
        <v>0</v>
      </c>
      <c r="BA396" s="269">
        <v>0</v>
      </c>
      <c r="BB396" s="269">
        <v>0</v>
      </c>
      <c r="BC396" s="269">
        <v>0</v>
      </c>
      <c r="BD396" s="269">
        <v>0</v>
      </c>
      <c r="BE396" s="269">
        <v>0</v>
      </c>
      <c r="BF396" s="269">
        <v>0</v>
      </c>
      <c r="BG396" s="269">
        <v>0</v>
      </c>
      <c r="BH396" s="269">
        <v>0</v>
      </c>
      <c r="BI396" s="269">
        <v>0</v>
      </c>
      <c r="BJ396" s="269">
        <v>0</v>
      </c>
      <c r="BK396" s="269">
        <v>0</v>
      </c>
      <c r="BL396" s="269">
        <v>0</v>
      </c>
      <c r="BM396" s="269">
        <v>194.5</v>
      </c>
      <c r="BN396" s="269">
        <v>0</v>
      </c>
      <c r="BO396" s="269">
        <v>0</v>
      </c>
      <c r="BP396" s="269">
        <v>0</v>
      </c>
      <c r="BQ396" s="269">
        <v>0</v>
      </c>
      <c r="BR396" s="269">
        <v>0</v>
      </c>
      <c r="BS396" s="269">
        <v>0</v>
      </c>
      <c r="BT396" s="269">
        <v>0</v>
      </c>
      <c r="BU396" s="269">
        <v>0</v>
      </c>
      <c r="BV396" s="269">
        <v>0</v>
      </c>
      <c r="BW396" s="269">
        <v>0</v>
      </c>
      <c r="BX396" s="269">
        <v>0</v>
      </c>
      <c r="BY396" s="269">
        <v>0</v>
      </c>
      <c r="BZ396" s="269">
        <v>0</v>
      </c>
      <c r="CA396" s="269">
        <v>0</v>
      </c>
      <c r="CB396" s="269">
        <v>0</v>
      </c>
      <c r="CC396" s="270">
        <f t="shared" si="57"/>
        <v>194.5</v>
      </c>
      <c r="CD396" s="148"/>
      <c r="CE396" s="148"/>
      <c r="CF396" s="148"/>
      <c r="CG396" s="148"/>
      <c r="CH396" s="148"/>
      <c r="CI396" s="148"/>
    </row>
    <row r="397" spans="1:87" s="149" customFormat="1">
      <c r="A397" s="201" t="s">
        <v>1804</v>
      </c>
      <c r="B397" s="264" t="s">
        <v>55</v>
      </c>
      <c r="C397" s="265" t="s">
        <v>56</v>
      </c>
      <c r="D397" s="266">
        <v>53010</v>
      </c>
      <c r="E397" s="150" t="s">
        <v>1132</v>
      </c>
      <c r="F397" s="267" t="s">
        <v>1149</v>
      </c>
      <c r="G397" s="268" t="s">
        <v>1150</v>
      </c>
      <c r="H397" s="269">
        <v>0</v>
      </c>
      <c r="I397" s="269">
        <v>0</v>
      </c>
      <c r="J397" s="269">
        <v>0</v>
      </c>
      <c r="K397" s="269">
        <v>0</v>
      </c>
      <c r="L397" s="269">
        <v>0</v>
      </c>
      <c r="M397" s="269">
        <v>0</v>
      </c>
      <c r="N397" s="269">
        <v>0</v>
      </c>
      <c r="O397" s="269">
        <v>0</v>
      </c>
      <c r="P397" s="269">
        <v>0</v>
      </c>
      <c r="Q397" s="269">
        <v>0</v>
      </c>
      <c r="R397" s="269">
        <v>0</v>
      </c>
      <c r="S397" s="269">
        <v>0</v>
      </c>
      <c r="T397" s="269">
        <v>0</v>
      </c>
      <c r="U397" s="269">
        <v>0</v>
      </c>
      <c r="V397" s="269">
        <v>0</v>
      </c>
      <c r="W397" s="269">
        <v>0</v>
      </c>
      <c r="X397" s="269">
        <v>0</v>
      </c>
      <c r="Y397" s="269">
        <v>0</v>
      </c>
      <c r="Z397" s="269">
        <v>0</v>
      </c>
      <c r="AA397" s="269">
        <v>0</v>
      </c>
      <c r="AB397" s="269">
        <v>0</v>
      </c>
      <c r="AC397" s="269">
        <v>0</v>
      </c>
      <c r="AD397" s="269">
        <v>0</v>
      </c>
      <c r="AE397" s="269">
        <v>0</v>
      </c>
      <c r="AF397" s="269">
        <v>0</v>
      </c>
      <c r="AG397" s="269">
        <v>0</v>
      </c>
      <c r="AH397" s="269">
        <v>0</v>
      </c>
      <c r="AI397" s="269">
        <v>0</v>
      </c>
      <c r="AJ397" s="269">
        <v>0</v>
      </c>
      <c r="AK397" s="269">
        <v>0</v>
      </c>
      <c r="AL397" s="269">
        <v>0</v>
      </c>
      <c r="AM397" s="269">
        <v>0</v>
      </c>
      <c r="AN397" s="269">
        <v>0</v>
      </c>
      <c r="AO397" s="269">
        <v>0</v>
      </c>
      <c r="AP397" s="269">
        <v>0</v>
      </c>
      <c r="AQ397" s="269">
        <v>0</v>
      </c>
      <c r="AR397" s="269">
        <v>0</v>
      </c>
      <c r="AS397" s="269">
        <v>1583</v>
      </c>
      <c r="AT397" s="269">
        <v>0</v>
      </c>
      <c r="AU397" s="269">
        <v>0</v>
      </c>
      <c r="AV397" s="269">
        <v>0</v>
      </c>
      <c r="AW397" s="269">
        <v>2415</v>
      </c>
      <c r="AX397" s="269">
        <v>0</v>
      </c>
      <c r="AY397" s="269">
        <v>0</v>
      </c>
      <c r="AZ397" s="269">
        <v>0</v>
      </c>
      <c r="BA397" s="269">
        <v>0</v>
      </c>
      <c r="BB397" s="269">
        <v>0</v>
      </c>
      <c r="BC397" s="269">
        <v>3453</v>
      </c>
      <c r="BD397" s="269">
        <v>0</v>
      </c>
      <c r="BE397" s="269">
        <v>0</v>
      </c>
      <c r="BF397" s="269">
        <v>0</v>
      </c>
      <c r="BG397" s="269">
        <v>0</v>
      </c>
      <c r="BH397" s="269">
        <v>0</v>
      </c>
      <c r="BI397" s="269">
        <v>0</v>
      </c>
      <c r="BJ397" s="269">
        <v>0</v>
      </c>
      <c r="BK397" s="269">
        <v>0</v>
      </c>
      <c r="BL397" s="269">
        <v>0</v>
      </c>
      <c r="BM397" s="269">
        <v>0</v>
      </c>
      <c r="BN397" s="269">
        <v>0</v>
      </c>
      <c r="BO397" s="269">
        <v>0</v>
      </c>
      <c r="BP397" s="269">
        <v>0</v>
      </c>
      <c r="BQ397" s="269">
        <v>0</v>
      </c>
      <c r="BR397" s="269">
        <v>0</v>
      </c>
      <c r="BS397" s="269">
        <v>0</v>
      </c>
      <c r="BT397" s="269">
        <v>0</v>
      </c>
      <c r="BU397" s="269">
        <v>0</v>
      </c>
      <c r="BV397" s="269">
        <v>0</v>
      </c>
      <c r="BW397" s="269">
        <v>0</v>
      </c>
      <c r="BX397" s="269">
        <v>0</v>
      </c>
      <c r="BY397" s="269">
        <v>0</v>
      </c>
      <c r="BZ397" s="269">
        <v>0</v>
      </c>
      <c r="CA397" s="269">
        <v>0</v>
      </c>
      <c r="CB397" s="269">
        <v>0</v>
      </c>
      <c r="CC397" s="270">
        <f t="shared" si="57"/>
        <v>7451</v>
      </c>
      <c r="CD397" s="148"/>
      <c r="CE397" s="148"/>
      <c r="CF397" s="148"/>
      <c r="CG397" s="148"/>
      <c r="CH397" s="148"/>
      <c r="CI397" s="148"/>
    </row>
    <row r="398" spans="1:87" s="149" customFormat="1">
      <c r="A398" s="201" t="s">
        <v>1804</v>
      </c>
      <c r="B398" s="264" t="s">
        <v>55</v>
      </c>
      <c r="C398" s="265" t="s">
        <v>56</v>
      </c>
      <c r="D398" s="266">
        <v>53010</v>
      </c>
      <c r="E398" s="150" t="s">
        <v>1132</v>
      </c>
      <c r="F398" s="267" t="s">
        <v>1151</v>
      </c>
      <c r="G398" s="268" t="s">
        <v>1152</v>
      </c>
      <c r="H398" s="269">
        <v>0</v>
      </c>
      <c r="I398" s="269">
        <v>0</v>
      </c>
      <c r="J398" s="269">
        <v>0</v>
      </c>
      <c r="K398" s="269">
        <v>0</v>
      </c>
      <c r="L398" s="269">
        <v>0</v>
      </c>
      <c r="M398" s="269">
        <v>0</v>
      </c>
      <c r="N398" s="269">
        <v>0</v>
      </c>
      <c r="O398" s="269">
        <v>0</v>
      </c>
      <c r="P398" s="269">
        <v>0</v>
      </c>
      <c r="Q398" s="269">
        <v>0</v>
      </c>
      <c r="R398" s="269">
        <v>0</v>
      </c>
      <c r="S398" s="269">
        <v>0</v>
      </c>
      <c r="T398" s="269">
        <v>0</v>
      </c>
      <c r="U398" s="269">
        <v>0</v>
      </c>
      <c r="V398" s="269">
        <v>0</v>
      </c>
      <c r="W398" s="269">
        <v>0</v>
      </c>
      <c r="X398" s="269">
        <v>0</v>
      </c>
      <c r="Y398" s="269">
        <v>0</v>
      </c>
      <c r="Z398" s="269">
        <v>0</v>
      </c>
      <c r="AA398" s="269">
        <v>0</v>
      </c>
      <c r="AB398" s="269">
        <v>0</v>
      </c>
      <c r="AC398" s="269">
        <v>0</v>
      </c>
      <c r="AD398" s="269">
        <v>0</v>
      </c>
      <c r="AE398" s="269">
        <v>0</v>
      </c>
      <c r="AF398" s="269">
        <v>0</v>
      </c>
      <c r="AG398" s="269">
        <v>0</v>
      </c>
      <c r="AH398" s="269">
        <v>0</v>
      </c>
      <c r="AI398" s="269">
        <v>0</v>
      </c>
      <c r="AJ398" s="269">
        <v>0</v>
      </c>
      <c r="AK398" s="269">
        <v>0</v>
      </c>
      <c r="AL398" s="269">
        <v>0</v>
      </c>
      <c r="AM398" s="269">
        <v>0</v>
      </c>
      <c r="AN398" s="269">
        <v>0</v>
      </c>
      <c r="AO398" s="269">
        <v>0</v>
      </c>
      <c r="AP398" s="269">
        <v>0</v>
      </c>
      <c r="AQ398" s="269">
        <v>0</v>
      </c>
      <c r="AR398" s="269">
        <v>0</v>
      </c>
      <c r="AS398" s="269">
        <v>345472</v>
      </c>
      <c r="AT398" s="269">
        <v>0</v>
      </c>
      <c r="AU398" s="269">
        <v>0</v>
      </c>
      <c r="AV398" s="269">
        <v>0</v>
      </c>
      <c r="AW398" s="269">
        <v>0</v>
      </c>
      <c r="AX398" s="269">
        <v>0</v>
      </c>
      <c r="AY398" s="269">
        <v>0</v>
      </c>
      <c r="AZ398" s="269">
        <v>0</v>
      </c>
      <c r="BA398" s="269">
        <v>0</v>
      </c>
      <c r="BB398" s="269">
        <v>0</v>
      </c>
      <c r="BC398" s="269">
        <v>0</v>
      </c>
      <c r="BD398" s="269">
        <v>0</v>
      </c>
      <c r="BE398" s="269">
        <v>0</v>
      </c>
      <c r="BF398" s="269">
        <v>0</v>
      </c>
      <c r="BG398" s="269">
        <v>0</v>
      </c>
      <c r="BH398" s="269">
        <v>0</v>
      </c>
      <c r="BI398" s="269">
        <v>0</v>
      </c>
      <c r="BJ398" s="269">
        <v>0</v>
      </c>
      <c r="BK398" s="269">
        <v>0</v>
      </c>
      <c r="BL398" s="269">
        <v>0</v>
      </c>
      <c r="BM398" s="269">
        <v>0</v>
      </c>
      <c r="BN398" s="269">
        <v>0</v>
      </c>
      <c r="BO398" s="269">
        <v>0</v>
      </c>
      <c r="BP398" s="269">
        <v>0</v>
      </c>
      <c r="BQ398" s="269">
        <v>0</v>
      </c>
      <c r="BR398" s="269">
        <v>0</v>
      </c>
      <c r="BS398" s="269">
        <v>0</v>
      </c>
      <c r="BT398" s="269">
        <v>0</v>
      </c>
      <c r="BU398" s="269">
        <v>0</v>
      </c>
      <c r="BV398" s="269">
        <v>0</v>
      </c>
      <c r="BW398" s="269">
        <v>0</v>
      </c>
      <c r="BX398" s="269">
        <v>0</v>
      </c>
      <c r="BY398" s="269">
        <v>0</v>
      </c>
      <c r="BZ398" s="269">
        <v>0</v>
      </c>
      <c r="CA398" s="269">
        <v>0</v>
      </c>
      <c r="CB398" s="269">
        <v>0</v>
      </c>
      <c r="CC398" s="270">
        <f t="shared" si="57"/>
        <v>345472</v>
      </c>
      <c r="CD398" s="148"/>
      <c r="CE398" s="148"/>
      <c r="CF398" s="148"/>
      <c r="CG398" s="148"/>
      <c r="CH398" s="148"/>
      <c r="CI398" s="148"/>
    </row>
    <row r="399" spans="1:87" s="149" customFormat="1">
      <c r="A399" s="201" t="s">
        <v>1804</v>
      </c>
      <c r="B399" s="264" t="s">
        <v>55</v>
      </c>
      <c r="C399" s="265" t="s">
        <v>56</v>
      </c>
      <c r="D399" s="266">
        <v>53010</v>
      </c>
      <c r="E399" s="150" t="s">
        <v>1132</v>
      </c>
      <c r="F399" s="267" t="s">
        <v>1153</v>
      </c>
      <c r="G399" s="268" t="s">
        <v>1154</v>
      </c>
      <c r="H399" s="269">
        <v>0</v>
      </c>
      <c r="I399" s="269">
        <v>75099</v>
      </c>
      <c r="J399" s="269">
        <v>0</v>
      </c>
      <c r="K399" s="269">
        <v>0</v>
      </c>
      <c r="L399" s="269">
        <v>0</v>
      </c>
      <c r="M399" s="269">
        <v>0</v>
      </c>
      <c r="N399" s="269">
        <v>0</v>
      </c>
      <c r="O399" s="269">
        <v>0</v>
      </c>
      <c r="P399" s="269">
        <v>1000</v>
      </c>
      <c r="Q399" s="269">
        <v>0</v>
      </c>
      <c r="R399" s="269">
        <v>0</v>
      </c>
      <c r="S399" s="269">
        <v>0</v>
      </c>
      <c r="T399" s="269">
        <v>0</v>
      </c>
      <c r="U399" s="269">
        <v>0</v>
      </c>
      <c r="V399" s="269">
        <v>0</v>
      </c>
      <c r="W399" s="269">
        <v>0</v>
      </c>
      <c r="X399" s="269">
        <v>0</v>
      </c>
      <c r="Y399" s="269">
        <v>0</v>
      </c>
      <c r="Z399" s="269">
        <v>0</v>
      </c>
      <c r="AA399" s="269">
        <v>0</v>
      </c>
      <c r="AB399" s="269">
        <v>0</v>
      </c>
      <c r="AC399" s="269">
        <v>0</v>
      </c>
      <c r="AD399" s="269">
        <v>0</v>
      </c>
      <c r="AE399" s="269">
        <v>0</v>
      </c>
      <c r="AF399" s="269">
        <v>0</v>
      </c>
      <c r="AG399" s="269">
        <v>0</v>
      </c>
      <c r="AH399" s="269">
        <v>0</v>
      </c>
      <c r="AI399" s="269">
        <v>10814</v>
      </c>
      <c r="AJ399" s="269">
        <v>0</v>
      </c>
      <c r="AK399" s="269">
        <v>0</v>
      </c>
      <c r="AL399" s="269">
        <v>0</v>
      </c>
      <c r="AM399" s="269">
        <v>0</v>
      </c>
      <c r="AN399" s="269">
        <v>0</v>
      </c>
      <c r="AO399" s="269">
        <v>0</v>
      </c>
      <c r="AP399" s="269">
        <v>0</v>
      </c>
      <c r="AQ399" s="269">
        <v>0</v>
      </c>
      <c r="AR399" s="269">
        <v>0</v>
      </c>
      <c r="AS399" s="269">
        <v>0</v>
      </c>
      <c r="AT399" s="269">
        <v>0</v>
      </c>
      <c r="AU399" s="269">
        <v>0</v>
      </c>
      <c r="AV399" s="269">
        <v>0</v>
      </c>
      <c r="AW399" s="269">
        <v>0</v>
      </c>
      <c r="AX399" s="269">
        <v>0</v>
      </c>
      <c r="AY399" s="269">
        <v>0</v>
      </c>
      <c r="AZ399" s="269">
        <v>0</v>
      </c>
      <c r="BA399" s="269">
        <v>0</v>
      </c>
      <c r="BB399" s="269">
        <v>0</v>
      </c>
      <c r="BC399" s="269">
        <v>116</v>
      </c>
      <c r="BD399" s="269">
        <v>0</v>
      </c>
      <c r="BE399" s="269">
        <v>0</v>
      </c>
      <c r="BF399" s="269">
        <v>0</v>
      </c>
      <c r="BG399" s="269">
        <v>0</v>
      </c>
      <c r="BH399" s="269">
        <v>0</v>
      </c>
      <c r="BI399" s="269">
        <v>0</v>
      </c>
      <c r="BJ399" s="269">
        <v>0</v>
      </c>
      <c r="BK399" s="269">
        <v>0</v>
      </c>
      <c r="BL399" s="269">
        <v>0</v>
      </c>
      <c r="BM399" s="269">
        <v>31988.1</v>
      </c>
      <c r="BN399" s="269">
        <v>0</v>
      </c>
      <c r="BO399" s="269">
        <v>0</v>
      </c>
      <c r="BP399" s="269">
        <v>0</v>
      </c>
      <c r="BQ399" s="269">
        <v>0</v>
      </c>
      <c r="BR399" s="269">
        <v>0</v>
      </c>
      <c r="BS399" s="269">
        <v>0</v>
      </c>
      <c r="BT399" s="269">
        <v>0</v>
      </c>
      <c r="BU399" s="269">
        <v>0</v>
      </c>
      <c r="BV399" s="269">
        <v>0</v>
      </c>
      <c r="BW399" s="269">
        <v>0</v>
      </c>
      <c r="BX399" s="269">
        <v>0</v>
      </c>
      <c r="BY399" s="269">
        <v>0</v>
      </c>
      <c r="BZ399" s="269">
        <v>0</v>
      </c>
      <c r="CA399" s="269">
        <v>0</v>
      </c>
      <c r="CB399" s="269">
        <v>0</v>
      </c>
      <c r="CC399" s="270">
        <f t="shared" si="57"/>
        <v>119017.1</v>
      </c>
      <c r="CD399" s="148"/>
      <c r="CE399" s="148"/>
      <c r="CF399" s="148"/>
      <c r="CG399" s="148"/>
      <c r="CH399" s="148"/>
      <c r="CI399" s="148"/>
    </row>
    <row r="400" spans="1:87" s="149" customFormat="1">
      <c r="A400" s="201" t="s">
        <v>1804</v>
      </c>
      <c r="B400" s="264" t="s">
        <v>55</v>
      </c>
      <c r="C400" s="265" t="s">
        <v>56</v>
      </c>
      <c r="D400" s="266">
        <v>53010</v>
      </c>
      <c r="E400" s="150" t="s">
        <v>1132</v>
      </c>
      <c r="F400" s="267" t="s">
        <v>1155</v>
      </c>
      <c r="G400" s="268" t="s">
        <v>1156</v>
      </c>
      <c r="H400" s="269">
        <v>0</v>
      </c>
      <c r="I400" s="269">
        <v>0</v>
      </c>
      <c r="J400" s="269">
        <v>0</v>
      </c>
      <c r="K400" s="269">
        <v>0</v>
      </c>
      <c r="L400" s="269">
        <v>0</v>
      </c>
      <c r="M400" s="269">
        <v>0</v>
      </c>
      <c r="N400" s="269">
        <v>62108.5</v>
      </c>
      <c r="O400" s="269">
        <v>0</v>
      </c>
      <c r="P400" s="269">
        <v>0</v>
      </c>
      <c r="Q400" s="269">
        <v>0</v>
      </c>
      <c r="R400" s="269">
        <v>0</v>
      </c>
      <c r="S400" s="269">
        <v>0</v>
      </c>
      <c r="T400" s="269">
        <v>0</v>
      </c>
      <c r="U400" s="269">
        <v>0</v>
      </c>
      <c r="V400" s="269">
        <v>0</v>
      </c>
      <c r="W400" s="269">
        <v>0</v>
      </c>
      <c r="X400" s="269">
        <v>0</v>
      </c>
      <c r="Y400" s="269">
        <v>0</v>
      </c>
      <c r="Z400" s="269">
        <v>0</v>
      </c>
      <c r="AA400" s="269">
        <v>0</v>
      </c>
      <c r="AB400" s="269">
        <v>0</v>
      </c>
      <c r="AC400" s="269">
        <v>0</v>
      </c>
      <c r="AD400" s="269">
        <v>0</v>
      </c>
      <c r="AE400" s="269">
        <v>0</v>
      </c>
      <c r="AF400" s="269">
        <v>0</v>
      </c>
      <c r="AG400" s="269">
        <v>0</v>
      </c>
      <c r="AH400" s="269">
        <v>0</v>
      </c>
      <c r="AI400" s="269">
        <v>504482.45</v>
      </c>
      <c r="AJ400" s="269">
        <v>0</v>
      </c>
      <c r="AK400" s="269">
        <v>0</v>
      </c>
      <c r="AL400" s="269">
        <v>0</v>
      </c>
      <c r="AM400" s="269">
        <v>0</v>
      </c>
      <c r="AN400" s="269">
        <v>0</v>
      </c>
      <c r="AO400" s="269">
        <v>0</v>
      </c>
      <c r="AP400" s="269">
        <v>0</v>
      </c>
      <c r="AQ400" s="269">
        <v>0</v>
      </c>
      <c r="AR400" s="269">
        <v>0</v>
      </c>
      <c r="AS400" s="269">
        <v>0</v>
      </c>
      <c r="AT400" s="269">
        <v>0</v>
      </c>
      <c r="AU400" s="269">
        <v>11797</v>
      </c>
      <c r="AV400" s="269">
        <v>0</v>
      </c>
      <c r="AW400" s="269">
        <v>0</v>
      </c>
      <c r="AX400" s="269">
        <v>0</v>
      </c>
      <c r="AY400" s="269">
        <v>0</v>
      </c>
      <c r="AZ400" s="269">
        <v>0</v>
      </c>
      <c r="BA400" s="269">
        <v>0</v>
      </c>
      <c r="BB400" s="269">
        <v>0</v>
      </c>
      <c r="BC400" s="269">
        <v>0</v>
      </c>
      <c r="BD400" s="269">
        <v>0</v>
      </c>
      <c r="BE400" s="269">
        <v>0</v>
      </c>
      <c r="BF400" s="269">
        <v>0</v>
      </c>
      <c r="BG400" s="269">
        <v>0</v>
      </c>
      <c r="BH400" s="269">
        <v>0</v>
      </c>
      <c r="BI400" s="269">
        <v>0</v>
      </c>
      <c r="BJ400" s="269">
        <v>0</v>
      </c>
      <c r="BK400" s="269">
        <v>0</v>
      </c>
      <c r="BL400" s="269">
        <v>0</v>
      </c>
      <c r="BM400" s="269">
        <v>0</v>
      </c>
      <c r="BN400" s="269">
        <v>0</v>
      </c>
      <c r="BO400" s="269">
        <v>0</v>
      </c>
      <c r="BP400" s="269">
        <v>0</v>
      </c>
      <c r="BQ400" s="269">
        <v>0</v>
      </c>
      <c r="BR400" s="269">
        <v>0</v>
      </c>
      <c r="BS400" s="269">
        <v>0</v>
      </c>
      <c r="BT400" s="269">
        <v>92413.5</v>
      </c>
      <c r="BU400" s="269">
        <v>0</v>
      </c>
      <c r="BV400" s="269">
        <v>0</v>
      </c>
      <c r="BW400" s="269">
        <v>0</v>
      </c>
      <c r="BX400" s="269">
        <v>0</v>
      </c>
      <c r="BY400" s="269">
        <v>0</v>
      </c>
      <c r="BZ400" s="269">
        <v>0</v>
      </c>
      <c r="CA400" s="269">
        <v>0</v>
      </c>
      <c r="CB400" s="269">
        <v>0</v>
      </c>
      <c r="CC400" s="270">
        <f t="shared" si="57"/>
        <v>670801.44999999995</v>
      </c>
      <c r="CD400" s="148"/>
      <c r="CE400" s="148"/>
      <c r="CF400" s="148"/>
      <c r="CG400" s="148"/>
      <c r="CH400" s="148"/>
      <c r="CI400" s="148"/>
    </row>
    <row r="401" spans="1:87" s="149" customFormat="1">
      <c r="A401" s="201" t="s">
        <v>1804</v>
      </c>
      <c r="B401" s="264" t="s">
        <v>55</v>
      </c>
      <c r="C401" s="265" t="s">
        <v>56</v>
      </c>
      <c r="D401" s="266">
        <v>53010</v>
      </c>
      <c r="E401" s="150" t="s">
        <v>1132</v>
      </c>
      <c r="F401" s="267" t="s">
        <v>1157</v>
      </c>
      <c r="G401" s="268" t="s">
        <v>1158</v>
      </c>
      <c r="H401" s="269">
        <v>0</v>
      </c>
      <c r="I401" s="269">
        <v>0</v>
      </c>
      <c r="J401" s="269">
        <v>0</v>
      </c>
      <c r="K401" s="269">
        <v>0</v>
      </c>
      <c r="L401" s="269">
        <v>0</v>
      </c>
      <c r="M401" s="269">
        <v>0</v>
      </c>
      <c r="N401" s="269">
        <v>0</v>
      </c>
      <c r="O401" s="269">
        <v>0</v>
      </c>
      <c r="P401" s="269">
        <v>0</v>
      </c>
      <c r="Q401" s="269">
        <v>0</v>
      </c>
      <c r="R401" s="269">
        <v>0</v>
      </c>
      <c r="S401" s="269">
        <v>0</v>
      </c>
      <c r="T401" s="269">
        <v>0</v>
      </c>
      <c r="U401" s="269">
        <v>0</v>
      </c>
      <c r="V401" s="269">
        <v>0</v>
      </c>
      <c r="W401" s="269">
        <v>0</v>
      </c>
      <c r="X401" s="269">
        <v>0</v>
      </c>
      <c r="Y401" s="269">
        <v>0</v>
      </c>
      <c r="Z401" s="269">
        <v>0</v>
      </c>
      <c r="AA401" s="269">
        <v>0</v>
      </c>
      <c r="AB401" s="269">
        <v>0</v>
      </c>
      <c r="AC401" s="269">
        <v>0</v>
      </c>
      <c r="AD401" s="269">
        <v>0</v>
      </c>
      <c r="AE401" s="269">
        <v>0</v>
      </c>
      <c r="AF401" s="269">
        <v>0</v>
      </c>
      <c r="AG401" s="269">
        <v>0</v>
      </c>
      <c r="AH401" s="269">
        <v>0</v>
      </c>
      <c r="AI401" s="269">
        <v>118991.5</v>
      </c>
      <c r="AJ401" s="269">
        <v>0</v>
      </c>
      <c r="AK401" s="269">
        <v>0</v>
      </c>
      <c r="AL401" s="269">
        <v>0</v>
      </c>
      <c r="AM401" s="269">
        <v>0</v>
      </c>
      <c r="AN401" s="269">
        <v>0</v>
      </c>
      <c r="AO401" s="269">
        <v>0</v>
      </c>
      <c r="AP401" s="269">
        <v>0</v>
      </c>
      <c r="AQ401" s="269">
        <v>0</v>
      </c>
      <c r="AR401" s="269">
        <v>0</v>
      </c>
      <c r="AS401" s="269">
        <v>0</v>
      </c>
      <c r="AT401" s="269">
        <v>0</v>
      </c>
      <c r="AU401" s="269">
        <v>0</v>
      </c>
      <c r="AV401" s="269">
        <v>0</v>
      </c>
      <c r="AW401" s="269">
        <v>0</v>
      </c>
      <c r="AX401" s="269">
        <v>0</v>
      </c>
      <c r="AY401" s="269">
        <v>0</v>
      </c>
      <c r="AZ401" s="269">
        <v>0</v>
      </c>
      <c r="BA401" s="269">
        <v>0</v>
      </c>
      <c r="BB401" s="269">
        <v>0</v>
      </c>
      <c r="BC401" s="269">
        <v>0</v>
      </c>
      <c r="BD401" s="269">
        <v>0</v>
      </c>
      <c r="BE401" s="269">
        <v>0</v>
      </c>
      <c r="BF401" s="269">
        <v>0</v>
      </c>
      <c r="BG401" s="269">
        <v>0</v>
      </c>
      <c r="BH401" s="269">
        <v>0</v>
      </c>
      <c r="BI401" s="269">
        <v>0</v>
      </c>
      <c r="BJ401" s="269">
        <v>0</v>
      </c>
      <c r="BK401" s="269">
        <v>0</v>
      </c>
      <c r="BL401" s="269">
        <v>0</v>
      </c>
      <c r="BM401" s="269">
        <v>11207.01</v>
      </c>
      <c r="BN401" s="269">
        <v>0</v>
      </c>
      <c r="BO401" s="269">
        <v>0</v>
      </c>
      <c r="BP401" s="269">
        <v>0</v>
      </c>
      <c r="BQ401" s="269">
        <v>0</v>
      </c>
      <c r="BR401" s="269">
        <v>0</v>
      </c>
      <c r="BS401" s="269">
        <v>0</v>
      </c>
      <c r="BT401" s="269">
        <v>20384.439999999999</v>
      </c>
      <c r="BU401" s="269">
        <v>0</v>
      </c>
      <c r="BV401" s="269">
        <v>0</v>
      </c>
      <c r="BW401" s="269">
        <v>0</v>
      </c>
      <c r="BX401" s="269">
        <v>0</v>
      </c>
      <c r="BY401" s="269">
        <v>0</v>
      </c>
      <c r="BZ401" s="269">
        <v>0</v>
      </c>
      <c r="CA401" s="269">
        <v>0</v>
      </c>
      <c r="CB401" s="269">
        <v>0</v>
      </c>
      <c r="CC401" s="270">
        <f t="shared" si="57"/>
        <v>150582.94999999998</v>
      </c>
      <c r="CD401" s="148"/>
      <c r="CE401" s="148"/>
      <c r="CF401" s="148"/>
      <c r="CG401" s="148"/>
      <c r="CH401" s="148"/>
      <c r="CI401" s="148"/>
    </row>
    <row r="402" spans="1:87" s="149" customFormat="1">
      <c r="A402" s="201" t="s">
        <v>1804</v>
      </c>
      <c r="B402" s="264" t="s">
        <v>55</v>
      </c>
      <c r="C402" s="265" t="s">
        <v>56</v>
      </c>
      <c r="D402" s="266">
        <v>53010</v>
      </c>
      <c r="E402" s="150" t="s">
        <v>1132</v>
      </c>
      <c r="F402" s="267" t="s">
        <v>1159</v>
      </c>
      <c r="G402" s="268" t="s">
        <v>1160</v>
      </c>
      <c r="H402" s="269">
        <v>0</v>
      </c>
      <c r="I402" s="269">
        <v>25188157.5</v>
      </c>
      <c r="J402" s="269">
        <v>0</v>
      </c>
      <c r="K402" s="269">
        <v>103122.5</v>
      </c>
      <c r="L402" s="269">
        <v>78706.55</v>
      </c>
      <c r="M402" s="269">
        <v>0</v>
      </c>
      <c r="N402" s="269">
        <v>9973781.6199999992</v>
      </c>
      <c r="O402" s="269">
        <v>227686.15</v>
      </c>
      <c r="P402" s="269">
        <v>237292.9</v>
      </c>
      <c r="Q402" s="269">
        <v>0</v>
      </c>
      <c r="R402" s="269">
        <v>247839.8</v>
      </c>
      <c r="S402" s="269">
        <v>175509.65</v>
      </c>
      <c r="T402" s="269">
        <v>0</v>
      </c>
      <c r="U402" s="269">
        <v>0</v>
      </c>
      <c r="V402" s="269">
        <v>0</v>
      </c>
      <c r="W402" s="269">
        <v>0</v>
      </c>
      <c r="X402" s="269">
        <v>0</v>
      </c>
      <c r="Y402" s="269">
        <v>301387.5</v>
      </c>
      <c r="Z402" s="269">
        <v>0</v>
      </c>
      <c r="AA402" s="269">
        <v>0</v>
      </c>
      <c r="AB402" s="269">
        <v>17370.2</v>
      </c>
      <c r="AC402" s="269">
        <v>2217356.2599999998</v>
      </c>
      <c r="AD402" s="269">
        <v>1347733.89</v>
      </c>
      <c r="AE402" s="269">
        <v>500284.49</v>
      </c>
      <c r="AF402" s="269">
        <v>0</v>
      </c>
      <c r="AG402" s="269">
        <v>0</v>
      </c>
      <c r="AH402" s="269">
        <v>0</v>
      </c>
      <c r="AI402" s="269">
        <v>0</v>
      </c>
      <c r="AJ402" s="269">
        <v>238216.3</v>
      </c>
      <c r="AK402" s="269">
        <v>0</v>
      </c>
      <c r="AL402" s="269">
        <v>43433.31</v>
      </c>
      <c r="AM402" s="269">
        <v>46285.9</v>
      </c>
      <c r="AN402" s="269">
        <v>90478</v>
      </c>
      <c r="AO402" s="269">
        <v>122165.25</v>
      </c>
      <c r="AP402" s="269">
        <v>21031.1</v>
      </c>
      <c r="AQ402" s="269">
        <v>437384.75</v>
      </c>
      <c r="AR402" s="269">
        <v>134083.95000000001</v>
      </c>
      <c r="AS402" s="269">
        <v>47886.89</v>
      </c>
      <c r="AT402" s="269">
        <v>64409.1</v>
      </c>
      <c r="AU402" s="269">
        <v>488128.76</v>
      </c>
      <c r="AV402" s="269">
        <v>0</v>
      </c>
      <c r="AW402" s="269">
        <v>300429.90000000002</v>
      </c>
      <c r="AX402" s="269">
        <v>716577.4</v>
      </c>
      <c r="AY402" s="269">
        <v>77881</v>
      </c>
      <c r="AZ402" s="269">
        <v>0</v>
      </c>
      <c r="BA402" s="269">
        <v>760965.2</v>
      </c>
      <c r="BB402" s="269">
        <v>29704.6</v>
      </c>
      <c r="BC402" s="269">
        <v>0</v>
      </c>
      <c r="BD402" s="269">
        <v>871185.15</v>
      </c>
      <c r="BE402" s="269">
        <v>0</v>
      </c>
      <c r="BF402" s="269">
        <v>0</v>
      </c>
      <c r="BG402" s="269">
        <v>448644.65</v>
      </c>
      <c r="BH402" s="269">
        <v>884877.2</v>
      </c>
      <c r="BI402" s="269">
        <v>591751.87</v>
      </c>
      <c r="BJ402" s="269">
        <v>0</v>
      </c>
      <c r="BK402" s="269">
        <v>80498.25</v>
      </c>
      <c r="BL402" s="269">
        <v>0</v>
      </c>
      <c r="BM402" s="269">
        <v>9363525.6400000006</v>
      </c>
      <c r="BN402" s="269">
        <v>837702.4</v>
      </c>
      <c r="BO402" s="269">
        <v>500476.15</v>
      </c>
      <c r="BP402" s="269">
        <v>161111.45000000001</v>
      </c>
      <c r="BQ402" s="269">
        <v>24429.599999999999</v>
      </c>
      <c r="BR402" s="269">
        <v>333014.90000000002</v>
      </c>
      <c r="BS402" s="269">
        <v>36669.53</v>
      </c>
      <c r="BT402" s="269">
        <v>2937270.8</v>
      </c>
      <c r="BU402" s="269">
        <v>98745.600000000006</v>
      </c>
      <c r="BV402" s="269">
        <v>26729.200000000001</v>
      </c>
      <c r="BW402" s="269">
        <v>820182.49</v>
      </c>
      <c r="BX402" s="269">
        <v>679613.63</v>
      </c>
      <c r="BY402" s="269">
        <v>376523</v>
      </c>
      <c r="BZ402" s="269">
        <v>192212.55</v>
      </c>
      <c r="CA402" s="269">
        <v>722855.95</v>
      </c>
      <c r="CB402" s="269">
        <v>110435.02</v>
      </c>
      <c r="CC402" s="270">
        <f t="shared" si="57"/>
        <v>64333745.45000001</v>
      </c>
      <c r="CD402" s="148"/>
      <c r="CE402" s="148"/>
      <c r="CF402" s="148"/>
      <c r="CG402" s="148"/>
      <c r="CH402" s="148"/>
      <c r="CI402" s="148"/>
    </row>
    <row r="403" spans="1:87" s="149" customFormat="1">
      <c r="A403" s="201" t="s">
        <v>1804</v>
      </c>
      <c r="B403" s="264" t="s">
        <v>55</v>
      </c>
      <c r="C403" s="265" t="s">
        <v>56</v>
      </c>
      <c r="D403" s="266">
        <v>53010</v>
      </c>
      <c r="E403" s="150" t="s">
        <v>1132</v>
      </c>
      <c r="F403" s="267" t="s">
        <v>1161</v>
      </c>
      <c r="G403" s="268" t="s">
        <v>1162</v>
      </c>
      <c r="H403" s="269">
        <v>0</v>
      </c>
      <c r="I403" s="269">
        <v>0</v>
      </c>
      <c r="J403" s="269">
        <v>0</v>
      </c>
      <c r="K403" s="269">
        <v>79630.899999999994</v>
      </c>
      <c r="L403" s="269">
        <v>0</v>
      </c>
      <c r="M403" s="269">
        <v>0</v>
      </c>
      <c r="N403" s="269">
        <v>585501.38</v>
      </c>
      <c r="O403" s="269">
        <v>349537.78</v>
      </c>
      <c r="P403" s="269">
        <v>98693.6</v>
      </c>
      <c r="Q403" s="269">
        <v>0</v>
      </c>
      <c r="R403" s="269">
        <v>23174.3</v>
      </c>
      <c r="S403" s="269">
        <v>127450.1</v>
      </c>
      <c r="T403" s="269">
        <v>0</v>
      </c>
      <c r="U403" s="269">
        <v>0</v>
      </c>
      <c r="V403" s="269">
        <v>0</v>
      </c>
      <c r="W403" s="269">
        <v>0</v>
      </c>
      <c r="X403" s="269">
        <v>0</v>
      </c>
      <c r="Y403" s="269">
        <v>122203.25</v>
      </c>
      <c r="Z403" s="269">
        <v>0</v>
      </c>
      <c r="AA403" s="269">
        <v>0</v>
      </c>
      <c r="AB403" s="269">
        <v>16680.810000000001</v>
      </c>
      <c r="AC403" s="269">
        <v>7130101.5</v>
      </c>
      <c r="AD403" s="269">
        <v>632871.48</v>
      </c>
      <c r="AE403" s="269">
        <v>141679.67999999999</v>
      </c>
      <c r="AF403" s="269">
        <v>0</v>
      </c>
      <c r="AG403" s="269">
        <v>0</v>
      </c>
      <c r="AH403" s="269">
        <v>0</v>
      </c>
      <c r="AI403" s="269">
        <v>0</v>
      </c>
      <c r="AJ403" s="269">
        <v>32072</v>
      </c>
      <c r="AK403" s="269">
        <v>15793.75</v>
      </c>
      <c r="AL403" s="269">
        <v>0</v>
      </c>
      <c r="AM403" s="269">
        <v>7069.9</v>
      </c>
      <c r="AN403" s="269">
        <v>282520.5</v>
      </c>
      <c r="AO403" s="269">
        <v>37567.75</v>
      </c>
      <c r="AP403" s="269">
        <v>21939.3</v>
      </c>
      <c r="AQ403" s="269">
        <v>142767.9</v>
      </c>
      <c r="AR403" s="269">
        <v>91542.95</v>
      </c>
      <c r="AS403" s="269">
        <v>17982.080000000002</v>
      </c>
      <c r="AT403" s="269">
        <v>0</v>
      </c>
      <c r="AU403" s="269">
        <v>7559232.2599999998</v>
      </c>
      <c r="AV403" s="269">
        <v>0</v>
      </c>
      <c r="AW403" s="269">
        <v>0</v>
      </c>
      <c r="AX403" s="269">
        <v>335500.09999999998</v>
      </c>
      <c r="AY403" s="269">
        <v>160932.85</v>
      </c>
      <c r="AZ403" s="269">
        <v>0</v>
      </c>
      <c r="BA403" s="269">
        <v>450573.6</v>
      </c>
      <c r="BB403" s="269">
        <v>95630.8</v>
      </c>
      <c r="BC403" s="269">
        <v>0</v>
      </c>
      <c r="BD403" s="269">
        <v>39381.300000000003</v>
      </c>
      <c r="BE403" s="269">
        <v>0</v>
      </c>
      <c r="BF403" s="269">
        <v>0</v>
      </c>
      <c r="BG403" s="269">
        <v>51953.05</v>
      </c>
      <c r="BH403" s="269">
        <v>759033.15</v>
      </c>
      <c r="BI403" s="269">
        <v>573556.04</v>
      </c>
      <c r="BJ403" s="269">
        <v>0</v>
      </c>
      <c r="BK403" s="269">
        <v>6369.75</v>
      </c>
      <c r="BL403" s="269">
        <v>0</v>
      </c>
      <c r="BM403" s="269">
        <v>836985.65</v>
      </c>
      <c r="BN403" s="269">
        <v>446859.1</v>
      </c>
      <c r="BO403" s="269">
        <v>155784.79999999999</v>
      </c>
      <c r="BP403" s="269">
        <v>20609.400000000001</v>
      </c>
      <c r="BQ403" s="269">
        <v>8108.1</v>
      </c>
      <c r="BR403" s="269">
        <v>86410.1</v>
      </c>
      <c r="BS403" s="269">
        <v>0</v>
      </c>
      <c r="BT403" s="269">
        <v>3904646.3</v>
      </c>
      <c r="BU403" s="269">
        <v>144549.85999999999</v>
      </c>
      <c r="BV403" s="269">
        <v>19380.95</v>
      </c>
      <c r="BW403" s="269">
        <v>157676.53</v>
      </c>
      <c r="BX403" s="269">
        <v>332010.06</v>
      </c>
      <c r="BY403" s="269">
        <v>440306.45</v>
      </c>
      <c r="BZ403" s="269">
        <v>49206.2</v>
      </c>
      <c r="CA403" s="269">
        <v>165538.45000000001</v>
      </c>
      <c r="CB403" s="269">
        <v>56190.58</v>
      </c>
      <c r="CC403" s="270">
        <f t="shared" si="57"/>
        <v>26813206.340000004</v>
      </c>
      <c r="CD403" s="148"/>
      <c r="CE403" s="148"/>
      <c r="CF403" s="148"/>
      <c r="CG403" s="148"/>
      <c r="CH403" s="148"/>
      <c r="CI403" s="148"/>
    </row>
    <row r="404" spans="1:87" s="282" customFormat="1">
      <c r="A404" s="280"/>
      <c r="B404" s="380" t="s">
        <v>1163</v>
      </c>
      <c r="C404" s="381"/>
      <c r="D404" s="381"/>
      <c r="E404" s="381"/>
      <c r="F404" s="381"/>
      <c r="G404" s="382"/>
      <c r="H404" s="281">
        <f>SUM(H389:H403)</f>
        <v>0</v>
      </c>
      <c r="I404" s="281">
        <f t="shared" ref="I404:BT404" si="60">SUM(I389:I403)</f>
        <v>25263256.5</v>
      </c>
      <c r="J404" s="281">
        <f t="shared" si="60"/>
        <v>0</v>
      </c>
      <c r="K404" s="281">
        <f t="shared" si="60"/>
        <v>182753.4</v>
      </c>
      <c r="L404" s="281">
        <f t="shared" si="60"/>
        <v>78706.55</v>
      </c>
      <c r="M404" s="281">
        <f t="shared" si="60"/>
        <v>0</v>
      </c>
      <c r="N404" s="281">
        <f t="shared" si="60"/>
        <v>10674013.5</v>
      </c>
      <c r="O404" s="281">
        <f t="shared" si="60"/>
        <v>1183765.9300000002</v>
      </c>
      <c r="P404" s="281">
        <f t="shared" si="60"/>
        <v>336986.5</v>
      </c>
      <c r="Q404" s="281">
        <f t="shared" si="60"/>
        <v>0</v>
      </c>
      <c r="R404" s="281">
        <f t="shared" si="60"/>
        <v>271014.09999999998</v>
      </c>
      <c r="S404" s="281">
        <f t="shared" si="60"/>
        <v>714037.75</v>
      </c>
      <c r="T404" s="281">
        <f t="shared" si="60"/>
        <v>0</v>
      </c>
      <c r="U404" s="281">
        <f t="shared" si="60"/>
        <v>0</v>
      </c>
      <c r="V404" s="281">
        <f t="shared" si="60"/>
        <v>0</v>
      </c>
      <c r="W404" s="281">
        <f t="shared" si="60"/>
        <v>0</v>
      </c>
      <c r="X404" s="281">
        <f t="shared" si="60"/>
        <v>0</v>
      </c>
      <c r="Y404" s="281">
        <f t="shared" si="60"/>
        <v>423590.75</v>
      </c>
      <c r="Z404" s="281">
        <f t="shared" si="60"/>
        <v>2267125.7400000002</v>
      </c>
      <c r="AA404" s="281">
        <f t="shared" si="60"/>
        <v>15825.08</v>
      </c>
      <c r="AB404" s="281">
        <f t="shared" si="60"/>
        <v>34051.01</v>
      </c>
      <c r="AC404" s="281">
        <f t="shared" si="60"/>
        <v>9347457.7599999998</v>
      </c>
      <c r="AD404" s="281">
        <f t="shared" si="60"/>
        <v>1980605.3699999999</v>
      </c>
      <c r="AE404" s="281">
        <f t="shared" si="60"/>
        <v>641964.16999999993</v>
      </c>
      <c r="AF404" s="281">
        <f t="shared" si="60"/>
        <v>0</v>
      </c>
      <c r="AG404" s="281">
        <f t="shared" si="60"/>
        <v>0</v>
      </c>
      <c r="AH404" s="281">
        <f t="shared" si="60"/>
        <v>0</v>
      </c>
      <c r="AI404" s="281">
        <f t="shared" si="60"/>
        <v>81395977.950000003</v>
      </c>
      <c r="AJ404" s="281">
        <f t="shared" si="60"/>
        <v>270288.3</v>
      </c>
      <c r="AK404" s="281">
        <f t="shared" si="60"/>
        <v>15793.75</v>
      </c>
      <c r="AL404" s="281">
        <f t="shared" si="60"/>
        <v>43433.31</v>
      </c>
      <c r="AM404" s="281">
        <f t="shared" si="60"/>
        <v>163879.79999999999</v>
      </c>
      <c r="AN404" s="281">
        <f t="shared" si="60"/>
        <v>372998.5</v>
      </c>
      <c r="AO404" s="281">
        <f t="shared" si="60"/>
        <v>159733</v>
      </c>
      <c r="AP404" s="281">
        <f t="shared" si="60"/>
        <v>42970.399999999994</v>
      </c>
      <c r="AQ404" s="281">
        <f t="shared" si="60"/>
        <v>580152.65</v>
      </c>
      <c r="AR404" s="281">
        <f t="shared" si="60"/>
        <v>225626.90000000002</v>
      </c>
      <c r="AS404" s="281">
        <f t="shared" si="60"/>
        <v>425191.97000000003</v>
      </c>
      <c r="AT404" s="281">
        <f t="shared" si="60"/>
        <v>64409.1</v>
      </c>
      <c r="AU404" s="281">
        <f t="shared" si="60"/>
        <v>8059158.0199999996</v>
      </c>
      <c r="AV404" s="281">
        <f t="shared" si="60"/>
        <v>0</v>
      </c>
      <c r="AW404" s="281">
        <f t="shared" si="60"/>
        <v>332142.90000000002</v>
      </c>
      <c r="AX404" s="281">
        <f t="shared" si="60"/>
        <v>1052077.5</v>
      </c>
      <c r="AY404" s="281">
        <f t="shared" si="60"/>
        <v>238813.85</v>
      </c>
      <c r="AZ404" s="281">
        <f t="shared" si="60"/>
        <v>0</v>
      </c>
      <c r="BA404" s="281">
        <f t="shared" si="60"/>
        <v>1211538.7999999998</v>
      </c>
      <c r="BB404" s="281">
        <f t="shared" si="60"/>
        <v>126680.8</v>
      </c>
      <c r="BC404" s="281">
        <f t="shared" si="60"/>
        <v>3569</v>
      </c>
      <c r="BD404" s="281">
        <f t="shared" si="60"/>
        <v>910566.45000000007</v>
      </c>
      <c r="BE404" s="281">
        <f t="shared" si="60"/>
        <v>7111473</v>
      </c>
      <c r="BF404" s="281">
        <f t="shared" si="60"/>
        <v>0</v>
      </c>
      <c r="BG404" s="281">
        <f t="shared" si="60"/>
        <v>500597.7</v>
      </c>
      <c r="BH404" s="281">
        <f t="shared" si="60"/>
        <v>1643910.35</v>
      </c>
      <c r="BI404" s="281">
        <f t="shared" si="60"/>
        <v>1165307.9100000001</v>
      </c>
      <c r="BJ404" s="281">
        <f t="shared" si="60"/>
        <v>0</v>
      </c>
      <c r="BK404" s="281">
        <f t="shared" si="60"/>
        <v>86868</v>
      </c>
      <c r="BL404" s="281">
        <f t="shared" si="60"/>
        <v>0</v>
      </c>
      <c r="BM404" s="281">
        <f t="shared" si="60"/>
        <v>12466045.720000001</v>
      </c>
      <c r="BN404" s="281">
        <f t="shared" si="60"/>
        <v>1284561.5</v>
      </c>
      <c r="BO404" s="281">
        <f t="shared" si="60"/>
        <v>656260.94999999995</v>
      </c>
      <c r="BP404" s="281">
        <f t="shared" si="60"/>
        <v>185559.85</v>
      </c>
      <c r="BQ404" s="281">
        <f t="shared" si="60"/>
        <v>32537.699999999997</v>
      </c>
      <c r="BR404" s="281">
        <f t="shared" si="60"/>
        <v>419425</v>
      </c>
      <c r="BS404" s="281">
        <f t="shared" si="60"/>
        <v>36669.53</v>
      </c>
      <c r="BT404" s="281">
        <f t="shared" si="60"/>
        <v>8989172.2699999996</v>
      </c>
      <c r="BU404" s="281">
        <f t="shared" ref="BU404:CB404" si="61">SUM(BU389:BU403)</f>
        <v>747257.48</v>
      </c>
      <c r="BV404" s="281">
        <f t="shared" si="61"/>
        <v>46110.15</v>
      </c>
      <c r="BW404" s="281">
        <f t="shared" si="61"/>
        <v>977859.02</v>
      </c>
      <c r="BX404" s="281">
        <f t="shared" si="61"/>
        <v>1011623.69</v>
      </c>
      <c r="BY404" s="281">
        <f t="shared" si="61"/>
        <v>6487432.4500000002</v>
      </c>
      <c r="BZ404" s="281">
        <f t="shared" si="61"/>
        <v>241418.75</v>
      </c>
      <c r="CA404" s="281">
        <f t="shared" si="61"/>
        <v>888394.39999999991</v>
      </c>
      <c r="CB404" s="281">
        <f t="shared" si="61"/>
        <v>166625.60000000001</v>
      </c>
      <c r="CC404" s="281">
        <f>SUM(CC389:CC403)</f>
        <v>194255268.08000001</v>
      </c>
      <c r="CD404" s="154"/>
      <c r="CE404" s="154"/>
      <c r="CF404" s="154"/>
      <c r="CG404" s="154"/>
      <c r="CH404" s="154"/>
      <c r="CI404" s="154"/>
    </row>
    <row r="405" spans="1:87" s="149" customFormat="1">
      <c r="A405" s="201" t="s">
        <v>1804</v>
      </c>
      <c r="B405" s="264" t="s">
        <v>57</v>
      </c>
      <c r="C405" s="265" t="s">
        <v>58</v>
      </c>
      <c r="D405" s="266">
        <v>52100</v>
      </c>
      <c r="E405" s="150" t="s">
        <v>1164</v>
      </c>
      <c r="F405" s="267" t="s">
        <v>980</v>
      </c>
      <c r="G405" s="268" t="s">
        <v>981</v>
      </c>
      <c r="H405" s="269">
        <v>0</v>
      </c>
      <c r="I405" s="269">
        <v>0</v>
      </c>
      <c r="J405" s="269">
        <v>0</v>
      </c>
      <c r="K405" s="269">
        <v>0</v>
      </c>
      <c r="L405" s="269">
        <v>0</v>
      </c>
      <c r="M405" s="269">
        <v>0</v>
      </c>
      <c r="N405" s="269">
        <v>0</v>
      </c>
      <c r="O405" s="269">
        <v>0</v>
      </c>
      <c r="P405" s="269">
        <v>0</v>
      </c>
      <c r="Q405" s="269">
        <v>1080</v>
      </c>
      <c r="R405" s="269">
        <v>0</v>
      </c>
      <c r="S405" s="269">
        <v>17670</v>
      </c>
      <c r="T405" s="269">
        <v>36650</v>
      </c>
      <c r="U405" s="269">
        <v>0</v>
      </c>
      <c r="V405" s="269">
        <v>0</v>
      </c>
      <c r="W405" s="269">
        <v>0</v>
      </c>
      <c r="X405" s="269">
        <v>0</v>
      </c>
      <c r="Y405" s="269">
        <v>0</v>
      </c>
      <c r="Z405" s="269">
        <v>36315.56</v>
      </c>
      <c r="AA405" s="269">
        <v>0</v>
      </c>
      <c r="AB405" s="269">
        <v>0</v>
      </c>
      <c r="AC405" s="269">
        <v>0</v>
      </c>
      <c r="AD405" s="269">
        <v>0</v>
      </c>
      <c r="AE405" s="269">
        <v>0</v>
      </c>
      <c r="AF405" s="269">
        <v>0</v>
      </c>
      <c r="AG405" s="269">
        <v>0</v>
      </c>
      <c r="AH405" s="269">
        <v>0</v>
      </c>
      <c r="AI405" s="269">
        <v>0</v>
      </c>
      <c r="AJ405" s="269">
        <v>0</v>
      </c>
      <c r="AK405" s="269">
        <v>0</v>
      </c>
      <c r="AL405" s="269">
        <v>0</v>
      </c>
      <c r="AM405" s="269">
        <v>0</v>
      </c>
      <c r="AN405" s="269">
        <v>0</v>
      </c>
      <c r="AO405" s="269">
        <v>0</v>
      </c>
      <c r="AP405" s="269">
        <v>0</v>
      </c>
      <c r="AQ405" s="269">
        <v>0</v>
      </c>
      <c r="AR405" s="269">
        <v>0</v>
      </c>
      <c r="AS405" s="269">
        <v>0</v>
      </c>
      <c r="AT405" s="269">
        <v>0</v>
      </c>
      <c r="AU405" s="269">
        <v>0</v>
      </c>
      <c r="AV405" s="269">
        <v>0</v>
      </c>
      <c r="AW405" s="269">
        <v>0</v>
      </c>
      <c r="AX405" s="269">
        <v>0</v>
      </c>
      <c r="AY405" s="269">
        <v>0</v>
      </c>
      <c r="AZ405" s="269">
        <v>0</v>
      </c>
      <c r="BA405" s="269">
        <v>0</v>
      </c>
      <c r="BB405" s="269">
        <v>0</v>
      </c>
      <c r="BC405" s="269">
        <v>0</v>
      </c>
      <c r="BD405" s="269">
        <v>0</v>
      </c>
      <c r="BE405" s="269">
        <v>0</v>
      </c>
      <c r="BF405" s="269">
        <v>0</v>
      </c>
      <c r="BG405" s="269">
        <v>0</v>
      </c>
      <c r="BH405" s="269">
        <v>0</v>
      </c>
      <c r="BI405" s="269">
        <v>0</v>
      </c>
      <c r="BJ405" s="269">
        <v>0</v>
      </c>
      <c r="BK405" s="269">
        <v>0</v>
      </c>
      <c r="BL405" s="269">
        <v>0</v>
      </c>
      <c r="BM405" s="269">
        <v>0</v>
      </c>
      <c r="BN405" s="269">
        <v>0</v>
      </c>
      <c r="BO405" s="269">
        <v>0</v>
      </c>
      <c r="BP405" s="269">
        <v>0</v>
      </c>
      <c r="BQ405" s="269">
        <v>0</v>
      </c>
      <c r="BR405" s="269">
        <v>0</v>
      </c>
      <c r="BS405" s="269">
        <v>0</v>
      </c>
      <c r="BT405" s="269">
        <v>0</v>
      </c>
      <c r="BU405" s="269">
        <v>0</v>
      </c>
      <c r="BV405" s="269">
        <v>0</v>
      </c>
      <c r="BW405" s="269">
        <v>0</v>
      </c>
      <c r="BX405" s="269">
        <v>234.16</v>
      </c>
      <c r="BY405" s="269">
        <v>0</v>
      </c>
      <c r="BZ405" s="269">
        <v>0</v>
      </c>
      <c r="CA405" s="269">
        <v>0</v>
      </c>
      <c r="CB405" s="269">
        <v>0</v>
      </c>
      <c r="CC405" s="270">
        <f t="shared" si="57"/>
        <v>91949.72</v>
      </c>
      <c r="CD405" s="148"/>
      <c r="CE405" s="148"/>
      <c r="CF405" s="148"/>
      <c r="CG405" s="148"/>
      <c r="CH405" s="148"/>
      <c r="CI405" s="148"/>
    </row>
    <row r="406" spans="1:87" s="149" customFormat="1">
      <c r="A406" s="201" t="s">
        <v>1805</v>
      </c>
      <c r="B406" s="264" t="s">
        <v>57</v>
      </c>
      <c r="C406" s="265" t="s">
        <v>58</v>
      </c>
      <c r="D406" s="266">
        <v>51140</v>
      </c>
      <c r="E406" s="150" t="s">
        <v>1166</v>
      </c>
      <c r="F406" s="267" t="s">
        <v>1165</v>
      </c>
      <c r="G406" s="268" t="s">
        <v>1746</v>
      </c>
      <c r="H406" s="269">
        <v>0</v>
      </c>
      <c r="I406" s="269">
        <v>0</v>
      </c>
      <c r="J406" s="269">
        <v>0</v>
      </c>
      <c r="K406" s="269">
        <v>103320</v>
      </c>
      <c r="L406" s="269">
        <v>98125</v>
      </c>
      <c r="M406" s="269">
        <v>67325</v>
      </c>
      <c r="N406" s="269">
        <v>0</v>
      </c>
      <c r="O406" s="269">
        <v>0</v>
      </c>
      <c r="P406" s="269">
        <v>3500</v>
      </c>
      <c r="Q406" s="269">
        <v>251468.79999999999</v>
      </c>
      <c r="R406" s="269">
        <v>0</v>
      </c>
      <c r="S406" s="269">
        <v>84597</v>
      </c>
      <c r="T406" s="269">
        <v>0</v>
      </c>
      <c r="U406" s="269">
        <v>258200</v>
      </c>
      <c r="V406" s="269">
        <v>0</v>
      </c>
      <c r="W406" s="269">
        <v>0</v>
      </c>
      <c r="X406" s="269">
        <v>0</v>
      </c>
      <c r="Y406" s="269">
        <v>77040</v>
      </c>
      <c r="Z406" s="269">
        <v>0</v>
      </c>
      <c r="AA406" s="269">
        <v>8750</v>
      </c>
      <c r="AB406" s="269">
        <v>94800</v>
      </c>
      <c r="AC406" s="269">
        <v>475600</v>
      </c>
      <c r="AD406" s="269">
        <v>66420.039999999994</v>
      </c>
      <c r="AE406" s="269">
        <v>0</v>
      </c>
      <c r="AF406" s="269">
        <v>20470</v>
      </c>
      <c r="AG406" s="269">
        <v>76200</v>
      </c>
      <c r="AH406" s="269">
        <v>12000</v>
      </c>
      <c r="AI406" s="269">
        <v>84764</v>
      </c>
      <c r="AJ406" s="269">
        <v>0</v>
      </c>
      <c r="AK406" s="269">
        <v>0</v>
      </c>
      <c r="AL406" s="269">
        <v>0</v>
      </c>
      <c r="AM406" s="269">
        <v>0</v>
      </c>
      <c r="AN406" s="269">
        <v>209600</v>
      </c>
      <c r="AO406" s="269">
        <v>746230</v>
      </c>
      <c r="AP406" s="269">
        <v>83280</v>
      </c>
      <c r="AQ406" s="269">
        <v>6700</v>
      </c>
      <c r="AR406" s="269">
        <v>157180</v>
      </c>
      <c r="AS406" s="269">
        <v>483958.7</v>
      </c>
      <c r="AT406" s="269">
        <v>52390</v>
      </c>
      <c r="AU406" s="269">
        <v>1811393.85</v>
      </c>
      <c r="AV406" s="269">
        <v>260150</v>
      </c>
      <c r="AW406" s="269">
        <v>0</v>
      </c>
      <c r="AX406" s="269">
        <v>0</v>
      </c>
      <c r="AY406" s="269">
        <v>542813</v>
      </c>
      <c r="AZ406" s="269">
        <v>0</v>
      </c>
      <c r="BA406" s="269">
        <v>0</v>
      </c>
      <c r="BB406" s="269">
        <v>2486970</v>
      </c>
      <c r="BC406" s="269">
        <v>209660.05</v>
      </c>
      <c r="BD406" s="269">
        <v>0</v>
      </c>
      <c r="BE406" s="269">
        <v>584516</v>
      </c>
      <c r="BF406" s="269">
        <v>0</v>
      </c>
      <c r="BG406" s="269">
        <v>10000</v>
      </c>
      <c r="BH406" s="269">
        <v>1072402</v>
      </c>
      <c r="BI406" s="269">
        <v>21440</v>
      </c>
      <c r="BJ406" s="269">
        <v>43901.3</v>
      </c>
      <c r="BK406" s="269">
        <v>77290</v>
      </c>
      <c r="BL406" s="269">
        <v>828121</v>
      </c>
      <c r="BM406" s="269">
        <v>46400</v>
      </c>
      <c r="BN406" s="269">
        <v>0</v>
      </c>
      <c r="BO406" s="269">
        <v>232559.02</v>
      </c>
      <c r="BP406" s="269">
        <v>802621.5</v>
      </c>
      <c r="BQ406" s="269">
        <v>714593.64</v>
      </c>
      <c r="BR406" s="269">
        <v>613680.53</v>
      </c>
      <c r="BS406" s="269">
        <v>30000</v>
      </c>
      <c r="BT406" s="269">
        <v>9000.84</v>
      </c>
      <c r="BU406" s="269">
        <v>277737.36</v>
      </c>
      <c r="BV406" s="269">
        <v>266150</v>
      </c>
      <c r="BW406" s="269">
        <v>0</v>
      </c>
      <c r="BX406" s="269">
        <v>175245</v>
      </c>
      <c r="BY406" s="269">
        <v>0</v>
      </c>
      <c r="BZ406" s="269">
        <v>110013.45</v>
      </c>
      <c r="CA406" s="269">
        <v>45500</v>
      </c>
      <c r="CB406" s="269">
        <v>83500</v>
      </c>
      <c r="CC406" s="270">
        <f t="shared" si="57"/>
        <v>14877577.08</v>
      </c>
      <c r="CD406" s="148"/>
      <c r="CE406" s="148"/>
      <c r="CF406" s="148"/>
      <c r="CG406" s="148"/>
      <c r="CH406" s="148"/>
      <c r="CI406" s="148"/>
    </row>
    <row r="407" spans="1:87" s="149" customFormat="1">
      <c r="A407" s="201" t="s">
        <v>1805</v>
      </c>
      <c r="B407" s="264" t="s">
        <v>57</v>
      </c>
      <c r="C407" s="265" t="s">
        <v>58</v>
      </c>
      <c r="D407" s="266">
        <v>53040</v>
      </c>
      <c r="E407" s="150" t="s">
        <v>1168</v>
      </c>
      <c r="F407" s="267" t="s">
        <v>1167</v>
      </c>
      <c r="G407" s="268" t="s">
        <v>1747</v>
      </c>
      <c r="H407" s="269">
        <v>2570</v>
      </c>
      <c r="I407" s="269">
        <v>5800</v>
      </c>
      <c r="J407" s="269">
        <v>0</v>
      </c>
      <c r="K407" s="269">
        <v>0</v>
      </c>
      <c r="L407" s="269">
        <v>0</v>
      </c>
      <c r="M407" s="269">
        <v>25850</v>
      </c>
      <c r="N407" s="269">
        <v>98704</v>
      </c>
      <c r="O407" s="269">
        <v>348551</v>
      </c>
      <c r="P407" s="269">
        <v>119637</v>
      </c>
      <c r="Q407" s="269">
        <v>400736.99</v>
      </c>
      <c r="R407" s="269">
        <v>15950</v>
      </c>
      <c r="S407" s="269">
        <v>580586.05000000005</v>
      </c>
      <c r="T407" s="269">
        <v>0</v>
      </c>
      <c r="U407" s="269">
        <v>0</v>
      </c>
      <c r="V407" s="269">
        <v>0</v>
      </c>
      <c r="W407" s="269">
        <v>87525</v>
      </c>
      <c r="X407" s="269">
        <v>162479.99</v>
      </c>
      <c r="Y407" s="269">
        <v>190552.95</v>
      </c>
      <c r="Z407" s="269">
        <v>62573.27</v>
      </c>
      <c r="AA407" s="269">
        <v>1272964</v>
      </c>
      <c r="AB407" s="269">
        <v>117660</v>
      </c>
      <c r="AC407" s="269">
        <v>133632.6</v>
      </c>
      <c r="AD407" s="269">
        <v>16250.9</v>
      </c>
      <c r="AE407" s="269">
        <v>0</v>
      </c>
      <c r="AF407" s="269">
        <v>214084</v>
      </c>
      <c r="AG407" s="269">
        <v>427379.51</v>
      </c>
      <c r="AH407" s="269">
        <v>7900</v>
      </c>
      <c r="AI407" s="269">
        <v>0</v>
      </c>
      <c r="AJ407" s="269">
        <v>184615.03</v>
      </c>
      <c r="AK407" s="269">
        <v>211920</v>
      </c>
      <c r="AL407" s="269">
        <v>383685</v>
      </c>
      <c r="AM407" s="269">
        <v>150000</v>
      </c>
      <c r="AN407" s="269">
        <v>188331</v>
      </c>
      <c r="AO407" s="269">
        <v>0</v>
      </c>
      <c r="AP407" s="269">
        <v>208950</v>
      </c>
      <c r="AQ407" s="269">
        <v>203243.6</v>
      </c>
      <c r="AR407" s="269">
        <v>286278.3</v>
      </c>
      <c r="AS407" s="269">
        <v>0</v>
      </c>
      <c r="AT407" s="269">
        <v>4815</v>
      </c>
      <c r="AU407" s="269">
        <v>195652</v>
      </c>
      <c r="AV407" s="269">
        <v>4250</v>
      </c>
      <c r="AW407" s="269">
        <v>0</v>
      </c>
      <c r="AX407" s="269">
        <v>4500</v>
      </c>
      <c r="AY407" s="269">
        <v>10173</v>
      </c>
      <c r="AZ407" s="269">
        <v>33520</v>
      </c>
      <c r="BA407" s="269">
        <v>42500</v>
      </c>
      <c r="BB407" s="269">
        <v>0</v>
      </c>
      <c r="BC407" s="269">
        <v>0</v>
      </c>
      <c r="BD407" s="269">
        <v>0</v>
      </c>
      <c r="BE407" s="269">
        <v>0</v>
      </c>
      <c r="BF407" s="269">
        <v>0</v>
      </c>
      <c r="BG407" s="269">
        <v>45940</v>
      </c>
      <c r="BH407" s="269">
        <v>36450</v>
      </c>
      <c r="BI407" s="269">
        <v>117075.89</v>
      </c>
      <c r="BJ407" s="269">
        <v>234240</v>
      </c>
      <c r="BK407" s="269">
        <v>0</v>
      </c>
      <c r="BL407" s="269">
        <v>0</v>
      </c>
      <c r="BM407" s="269">
        <v>2780713</v>
      </c>
      <c r="BN407" s="269">
        <v>4374532.5</v>
      </c>
      <c r="BO407" s="269">
        <v>22253.599999999999</v>
      </c>
      <c r="BP407" s="269">
        <v>35000</v>
      </c>
      <c r="BQ407" s="269">
        <v>472737</v>
      </c>
      <c r="BR407" s="269">
        <v>218950</v>
      </c>
      <c r="BS407" s="269">
        <v>182027</v>
      </c>
      <c r="BT407" s="269">
        <v>216830</v>
      </c>
      <c r="BU407" s="269">
        <v>30000</v>
      </c>
      <c r="BV407" s="269">
        <v>12760</v>
      </c>
      <c r="BW407" s="269">
        <v>195358.72</v>
      </c>
      <c r="BX407" s="269">
        <v>32150</v>
      </c>
      <c r="BY407" s="269">
        <v>0</v>
      </c>
      <c r="BZ407" s="269">
        <v>0</v>
      </c>
      <c r="CA407" s="269">
        <v>13150</v>
      </c>
      <c r="CB407" s="269">
        <v>72848</v>
      </c>
      <c r="CC407" s="270">
        <f t="shared" si="57"/>
        <v>15496835.899999999</v>
      </c>
      <c r="CD407" s="148"/>
      <c r="CE407" s="148"/>
      <c r="CF407" s="148"/>
      <c r="CG407" s="148"/>
      <c r="CH407" s="148"/>
      <c r="CI407" s="148"/>
    </row>
    <row r="408" spans="1:87" s="149" customFormat="1">
      <c r="A408" s="201" t="s">
        <v>1805</v>
      </c>
      <c r="B408" s="264" t="s">
        <v>57</v>
      </c>
      <c r="C408" s="265" t="s">
        <v>58</v>
      </c>
      <c r="D408" s="266">
        <v>53040</v>
      </c>
      <c r="E408" s="150" t="s">
        <v>1168</v>
      </c>
      <c r="F408" s="267" t="s">
        <v>1748</v>
      </c>
      <c r="G408" s="268" t="s">
        <v>1749</v>
      </c>
      <c r="H408" s="269">
        <v>5171896.08</v>
      </c>
      <c r="I408" s="269">
        <v>943718.22</v>
      </c>
      <c r="J408" s="269">
        <v>308243.5</v>
      </c>
      <c r="K408" s="269">
        <v>634700</v>
      </c>
      <c r="L408" s="269">
        <v>805140</v>
      </c>
      <c r="M408" s="269">
        <v>0</v>
      </c>
      <c r="N408" s="269">
        <v>1433553</v>
      </c>
      <c r="O408" s="269">
        <v>121497</v>
      </c>
      <c r="P408" s="269">
        <v>64560</v>
      </c>
      <c r="Q408" s="269">
        <v>3991812</v>
      </c>
      <c r="R408" s="269">
        <v>492955.8</v>
      </c>
      <c r="S408" s="269">
        <v>73068.7</v>
      </c>
      <c r="T408" s="269">
        <v>790225</v>
      </c>
      <c r="U408" s="269">
        <v>1493986.46</v>
      </c>
      <c r="V408" s="269">
        <v>115164</v>
      </c>
      <c r="W408" s="269">
        <v>0</v>
      </c>
      <c r="X408" s="269">
        <v>681850.9</v>
      </c>
      <c r="Y408" s="269">
        <v>361340</v>
      </c>
      <c r="Z408" s="269">
        <v>16895130.66</v>
      </c>
      <c r="AA408" s="269">
        <v>472128.45</v>
      </c>
      <c r="AB408" s="269">
        <v>537256</v>
      </c>
      <c r="AC408" s="269">
        <v>217875</v>
      </c>
      <c r="AD408" s="269">
        <v>306380.73</v>
      </c>
      <c r="AE408" s="269">
        <v>1748107.01</v>
      </c>
      <c r="AF408" s="269">
        <v>764688.41</v>
      </c>
      <c r="AG408" s="269">
        <v>0</v>
      </c>
      <c r="AH408" s="269">
        <v>44135</v>
      </c>
      <c r="AI408" s="269">
        <v>194750</v>
      </c>
      <c r="AJ408" s="269">
        <v>0</v>
      </c>
      <c r="AK408" s="269">
        <v>0</v>
      </c>
      <c r="AL408" s="269">
        <v>0</v>
      </c>
      <c r="AM408" s="269">
        <v>260641.2</v>
      </c>
      <c r="AN408" s="269">
        <v>0</v>
      </c>
      <c r="AO408" s="269">
        <v>100000</v>
      </c>
      <c r="AP408" s="269">
        <v>52160</v>
      </c>
      <c r="AQ408" s="269">
        <v>345973</v>
      </c>
      <c r="AR408" s="269">
        <v>329597</v>
      </c>
      <c r="AS408" s="269">
        <v>0</v>
      </c>
      <c r="AT408" s="269">
        <v>240740</v>
      </c>
      <c r="AU408" s="269">
        <v>1822275.7</v>
      </c>
      <c r="AV408" s="269">
        <v>350200</v>
      </c>
      <c r="AW408" s="269">
        <v>232167</v>
      </c>
      <c r="AX408" s="269">
        <v>700905</v>
      </c>
      <c r="AY408" s="269">
        <v>765200</v>
      </c>
      <c r="AZ408" s="269">
        <v>330552</v>
      </c>
      <c r="BA408" s="269">
        <v>663841.80000000005</v>
      </c>
      <c r="BB408" s="269">
        <v>5523788.4500000002</v>
      </c>
      <c r="BC408" s="269">
        <v>201977.98</v>
      </c>
      <c r="BD408" s="269">
        <v>664594.19999999995</v>
      </c>
      <c r="BE408" s="269">
        <v>1068668</v>
      </c>
      <c r="BF408" s="269">
        <v>1841815</v>
      </c>
      <c r="BG408" s="269">
        <v>544019.4</v>
      </c>
      <c r="BH408" s="269">
        <v>364782</v>
      </c>
      <c r="BI408" s="269">
        <v>332635</v>
      </c>
      <c r="BJ408" s="269">
        <v>105390</v>
      </c>
      <c r="BK408" s="269">
        <v>493158</v>
      </c>
      <c r="BL408" s="269">
        <v>87730</v>
      </c>
      <c r="BM408" s="269">
        <v>0</v>
      </c>
      <c r="BN408" s="269">
        <v>0</v>
      </c>
      <c r="BO408" s="269">
        <v>15400</v>
      </c>
      <c r="BP408" s="269">
        <v>0</v>
      </c>
      <c r="BQ408" s="269">
        <v>0</v>
      </c>
      <c r="BR408" s="269">
        <v>0</v>
      </c>
      <c r="BS408" s="269">
        <v>0</v>
      </c>
      <c r="BT408" s="269">
        <v>4096396.52</v>
      </c>
      <c r="BU408" s="269">
        <v>61598</v>
      </c>
      <c r="BV408" s="269">
        <v>121730</v>
      </c>
      <c r="BW408" s="269">
        <v>678697</v>
      </c>
      <c r="BX408" s="269">
        <v>231730</v>
      </c>
      <c r="BY408" s="269">
        <v>521340</v>
      </c>
      <c r="BZ408" s="269">
        <v>381663</v>
      </c>
      <c r="CA408" s="269">
        <v>277700</v>
      </c>
      <c r="CB408" s="269">
        <v>235495</v>
      </c>
      <c r="CC408" s="270">
        <f t="shared" si="57"/>
        <v>62708722.170000002</v>
      </c>
      <c r="CD408" s="148"/>
      <c r="CE408" s="148"/>
      <c r="CF408" s="148"/>
      <c r="CG408" s="148"/>
      <c r="CH408" s="148"/>
      <c r="CI408" s="148"/>
    </row>
    <row r="409" spans="1:87" s="149" customFormat="1">
      <c r="A409" s="201" t="s">
        <v>1804</v>
      </c>
      <c r="B409" s="264" t="s">
        <v>57</v>
      </c>
      <c r="C409" s="265" t="s">
        <v>58</v>
      </c>
      <c r="D409" s="266"/>
      <c r="E409" s="150"/>
      <c r="F409" s="267" t="s">
        <v>1169</v>
      </c>
      <c r="G409" s="268" t="s">
        <v>1170</v>
      </c>
      <c r="H409" s="269">
        <v>8207353</v>
      </c>
      <c r="I409" s="269">
        <v>5859493.8099999996</v>
      </c>
      <c r="J409" s="269">
        <v>10433185.449999999</v>
      </c>
      <c r="K409" s="269">
        <v>9387902.5</v>
      </c>
      <c r="L409" s="269">
        <v>10902805.5</v>
      </c>
      <c r="M409" s="269">
        <v>5892659.5</v>
      </c>
      <c r="N409" s="269">
        <v>614214.40000000002</v>
      </c>
      <c r="O409" s="269">
        <v>15673874</v>
      </c>
      <c r="P409" s="269">
        <v>2861739.75</v>
      </c>
      <c r="Q409" s="269">
        <v>15983412.41</v>
      </c>
      <c r="R409" s="269">
        <v>4392164.3499999996</v>
      </c>
      <c r="S409" s="269">
        <v>11409745</v>
      </c>
      <c r="T409" s="269">
        <v>17219454.25</v>
      </c>
      <c r="U409" s="269">
        <v>5079184.75</v>
      </c>
      <c r="V409" s="269">
        <v>218779.5</v>
      </c>
      <c r="W409" s="269">
        <v>6851129.1200000001</v>
      </c>
      <c r="X409" s="269">
        <v>3472279</v>
      </c>
      <c r="Y409" s="269">
        <v>3132545.3</v>
      </c>
      <c r="Z409" s="269">
        <v>638799.4</v>
      </c>
      <c r="AA409" s="269">
        <v>4075944.92</v>
      </c>
      <c r="AB409" s="269">
        <v>5653925.1500000004</v>
      </c>
      <c r="AC409" s="269">
        <v>2715075.55</v>
      </c>
      <c r="AD409" s="269">
        <v>4376189.75</v>
      </c>
      <c r="AE409" s="269">
        <v>14783242.32</v>
      </c>
      <c r="AF409" s="269">
        <v>9203541.1199999992</v>
      </c>
      <c r="AG409" s="269">
        <v>164688.75</v>
      </c>
      <c r="AH409" s="269">
        <v>4447197.32</v>
      </c>
      <c r="AI409" s="269">
        <v>1180416.45</v>
      </c>
      <c r="AJ409" s="269">
        <v>12348278</v>
      </c>
      <c r="AK409" s="269">
        <v>10242385</v>
      </c>
      <c r="AL409" s="269">
        <v>4618793</v>
      </c>
      <c r="AM409" s="269">
        <v>6334923</v>
      </c>
      <c r="AN409" s="269">
        <v>8927340</v>
      </c>
      <c r="AO409" s="269">
        <v>7862068</v>
      </c>
      <c r="AP409" s="269">
        <v>7232079</v>
      </c>
      <c r="AQ409" s="269">
        <v>9375376</v>
      </c>
      <c r="AR409" s="269">
        <v>7881547.5</v>
      </c>
      <c r="AS409" s="269">
        <v>8989963</v>
      </c>
      <c r="AT409" s="269">
        <v>5480680</v>
      </c>
      <c r="AU409" s="269">
        <v>5728500.21</v>
      </c>
      <c r="AV409" s="269">
        <v>2860367.62</v>
      </c>
      <c r="AW409" s="269">
        <v>10430988.380000001</v>
      </c>
      <c r="AX409" s="269">
        <v>4429153.58</v>
      </c>
      <c r="AY409" s="269">
        <v>5944148.25</v>
      </c>
      <c r="AZ409" s="269">
        <v>517321.5</v>
      </c>
      <c r="BA409" s="269">
        <v>1583961.3</v>
      </c>
      <c r="BB409" s="269">
        <v>3363909</v>
      </c>
      <c r="BC409" s="269">
        <v>5745286</v>
      </c>
      <c r="BD409" s="269">
        <v>8773429</v>
      </c>
      <c r="BE409" s="269">
        <v>5649285.25</v>
      </c>
      <c r="BF409" s="269">
        <v>9061143.4499999993</v>
      </c>
      <c r="BG409" s="269">
        <v>609486.25</v>
      </c>
      <c r="BH409" s="269">
        <v>14461054.560000001</v>
      </c>
      <c r="BI409" s="269">
        <v>6577938.75</v>
      </c>
      <c r="BJ409" s="269">
        <v>2495586.75</v>
      </c>
      <c r="BK409" s="269">
        <v>2514347</v>
      </c>
      <c r="BL409" s="269">
        <v>3831755.5</v>
      </c>
      <c r="BM409" s="269">
        <v>265660</v>
      </c>
      <c r="BN409" s="269">
        <v>10183743</v>
      </c>
      <c r="BO409" s="269">
        <v>5902073.1799999997</v>
      </c>
      <c r="BP409" s="269">
        <v>7934160.3600000003</v>
      </c>
      <c r="BQ409" s="269">
        <v>11374496.02</v>
      </c>
      <c r="BR409" s="269">
        <v>13413121.51</v>
      </c>
      <c r="BS409" s="269">
        <v>3221544.69</v>
      </c>
      <c r="BT409" s="269">
        <v>1891161.51</v>
      </c>
      <c r="BU409" s="269">
        <v>4819188.99</v>
      </c>
      <c r="BV409" s="269">
        <v>5965383.5</v>
      </c>
      <c r="BW409" s="269">
        <v>5062952.0599999996</v>
      </c>
      <c r="BX409" s="269">
        <v>15628710.75</v>
      </c>
      <c r="BY409" s="269">
        <v>5564549</v>
      </c>
      <c r="BZ409" s="269">
        <v>6604056.1900000004</v>
      </c>
      <c r="CA409" s="269">
        <v>3561126.1</v>
      </c>
      <c r="CB409" s="269">
        <v>2311162.9</v>
      </c>
      <c r="CC409" s="270">
        <f t="shared" si="57"/>
        <v>472405126.92999995</v>
      </c>
      <c r="CD409" s="148"/>
      <c r="CE409" s="148"/>
      <c r="CF409" s="148"/>
      <c r="CG409" s="148"/>
      <c r="CH409" s="148"/>
      <c r="CI409" s="148"/>
    </row>
    <row r="410" spans="1:87" s="149" customFormat="1">
      <c r="A410" s="201" t="s">
        <v>1804</v>
      </c>
      <c r="B410" s="264" t="s">
        <v>57</v>
      </c>
      <c r="C410" s="265" t="s">
        <v>58</v>
      </c>
      <c r="D410" s="266">
        <v>52100</v>
      </c>
      <c r="E410" s="150" t="s">
        <v>1164</v>
      </c>
      <c r="F410" s="267" t="s">
        <v>1171</v>
      </c>
      <c r="G410" s="268" t="s">
        <v>1172</v>
      </c>
      <c r="H410" s="269">
        <v>60490929.799999997</v>
      </c>
      <c r="I410" s="269">
        <v>2241276.4900000002</v>
      </c>
      <c r="J410" s="269">
        <v>9380026.9100000001</v>
      </c>
      <c r="K410" s="269">
        <v>9899729.4499999993</v>
      </c>
      <c r="L410" s="269">
        <v>4453417.05</v>
      </c>
      <c r="M410" s="269">
        <v>3693076.1</v>
      </c>
      <c r="N410" s="269">
        <v>2633598.5</v>
      </c>
      <c r="O410" s="269">
        <v>1596969.6</v>
      </c>
      <c r="P410" s="269">
        <v>332614.25</v>
      </c>
      <c r="Q410" s="269">
        <v>17316956.699999999</v>
      </c>
      <c r="R410" s="269">
        <v>238924</v>
      </c>
      <c r="S410" s="269">
        <v>1073500.5</v>
      </c>
      <c r="T410" s="269">
        <v>2086199</v>
      </c>
      <c r="U410" s="269">
        <v>4365165.1500000004</v>
      </c>
      <c r="V410" s="269">
        <v>577447</v>
      </c>
      <c r="W410" s="269">
        <v>4430456.38</v>
      </c>
      <c r="X410" s="269">
        <v>430703.75</v>
      </c>
      <c r="Y410" s="269">
        <v>559022.25</v>
      </c>
      <c r="Z410" s="269">
        <v>1659754.25</v>
      </c>
      <c r="AA410" s="269">
        <v>13180.5</v>
      </c>
      <c r="AB410" s="269">
        <v>0</v>
      </c>
      <c r="AC410" s="269">
        <v>93876</v>
      </c>
      <c r="AD410" s="269">
        <v>158869.75</v>
      </c>
      <c r="AE410" s="269">
        <v>0</v>
      </c>
      <c r="AF410" s="269">
        <v>0</v>
      </c>
      <c r="AG410" s="269">
        <v>0</v>
      </c>
      <c r="AH410" s="269">
        <v>3088</v>
      </c>
      <c r="AI410" s="269">
        <v>3853795.95</v>
      </c>
      <c r="AJ410" s="269">
        <v>0</v>
      </c>
      <c r="AK410" s="269">
        <v>0</v>
      </c>
      <c r="AL410" s="269">
        <v>341780.5</v>
      </c>
      <c r="AM410" s="269">
        <v>0</v>
      </c>
      <c r="AN410" s="269">
        <v>253740</v>
      </c>
      <c r="AO410" s="269">
        <v>0</v>
      </c>
      <c r="AP410" s="269">
        <v>533295.5</v>
      </c>
      <c r="AQ410" s="269">
        <v>774420.55</v>
      </c>
      <c r="AR410" s="269">
        <v>682665.2</v>
      </c>
      <c r="AS410" s="269">
        <v>466093.75</v>
      </c>
      <c r="AT410" s="269">
        <v>0</v>
      </c>
      <c r="AU410" s="269">
        <v>191418.5</v>
      </c>
      <c r="AV410" s="269">
        <v>0</v>
      </c>
      <c r="AW410" s="269">
        <v>0</v>
      </c>
      <c r="AX410" s="269">
        <v>0</v>
      </c>
      <c r="AY410" s="269">
        <v>706336.26</v>
      </c>
      <c r="AZ410" s="269">
        <v>0</v>
      </c>
      <c r="BA410" s="269">
        <v>0</v>
      </c>
      <c r="BB410" s="269">
        <v>6723002.0999999996</v>
      </c>
      <c r="BC410" s="269">
        <v>0</v>
      </c>
      <c r="BD410" s="269">
        <v>2020784.2</v>
      </c>
      <c r="BE410" s="269">
        <v>1273373.31</v>
      </c>
      <c r="BF410" s="269">
        <v>2949151.8</v>
      </c>
      <c r="BG410" s="269">
        <v>1341485.45</v>
      </c>
      <c r="BH410" s="269">
        <v>105955.74</v>
      </c>
      <c r="BI410" s="269">
        <v>1603469.65</v>
      </c>
      <c r="BJ410" s="269">
        <v>950599.5</v>
      </c>
      <c r="BK410" s="269">
        <v>0</v>
      </c>
      <c r="BL410" s="269">
        <v>435930.8</v>
      </c>
      <c r="BM410" s="269">
        <v>4649016.88</v>
      </c>
      <c r="BN410" s="269">
        <v>7186</v>
      </c>
      <c r="BO410" s="269">
        <v>893347.9</v>
      </c>
      <c r="BP410" s="269">
        <v>252354</v>
      </c>
      <c r="BQ410" s="269">
        <v>0</v>
      </c>
      <c r="BR410" s="269">
        <v>67464</v>
      </c>
      <c r="BS410" s="269">
        <v>387751.5</v>
      </c>
      <c r="BT410" s="269">
        <v>2757123.7</v>
      </c>
      <c r="BU410" s="269">
        <v>0</v>
      </c>
      <c r="BV410" s="269">
        <v>13268</v>
      </c>
      <c r="BW410" s="269">
        <v>49921.15</v>
      </c>
      <c r="BX410" s="269">
        <v>2348945.25</v>
      </c>
      <c r="BY410" s="269">
        <v>38925</v>
      </c>
      <c r="BZ410" s="269">
        <v>476321.2</v>
      </c>
      <c r="CA410" s="269">
        <v>2277</v>
      </c>
      <c r="CB410" s="269">
        <v>2686</v>
      </c>
      <c r="CC410" s="270">
        <f t="shared" si="57"/>
        <v>164882667.71999997</v>
      </c>
      <c r="CD410" s="148"/>
      <c r="CE410" s="148"/>
      <c r="CF410" s="148"/>
      <c r="CG410" s="148"/>
      <c r="CH410" s="148"/>
      <c r="CI410" s="148"/>
    </row>
    <row r="411" spans="1:87" s="149" customFormat="1">
      <c r="A411" s="201" t="s">
        <v>1804</v>
      </c>
      <c r="B411" s="264" t="s">
        <v>57</v>
      </c>
      <c r="C411" s="265" t="s">
        <v>58</v>
      </c>
      <c r="D411" s="266">
        <v>53040</v>
      </c>
      <c r="E411" s="150" t="s">
        <v>1168</v>
      </c>
      <c r="F411" s="267" t="s">
        <v>1173</v>
      </c>
      <c r="G411" s="268" t="s">
        <v>1174</v>
      </c>
      <c r="H411" s="269">
        <v>0</v>
      </c>
      <c r="I411" s="269">
        <v>0</v>
      </c>
      <c r="J411" s="269">
        <v>0</v>
      </c>
      <c r="K411" s="269">
        <v>0</v>
      </c>
      <c r="L411" s="269">
        <v>2296.6</v>
      </c>
      <c r="M411" s="269">
        <v>0</v>
      </c>
      <c r="N411" s="269">
        <v>0</v>
      </c>
      <c r="O411" s="269">
        <v>0</v>
      </c>
      <c r="P411" s="269">
        <v>0</v>
      </c>
      <c r="Q411" s="269">
        <v>0</v>
      </c>
      <c r="R411" s="269">
        <v>0</v>
      </c>
      <c r="S411" s="269">
        <v>0</v>
      </c>
      <c r="T411" s="269">
        <v>311380</v>
      </c>
      <c r="U411" s="269">
        <v>25680</v>
      </c>
      <c r="V411" s="269">
        <v>0</v>
      </c>
      <c r="W411" s="269">
        <v>0</v>
      </c>
      <c r="X411" s="269">
        <v>0</v>
      </c>
      <c r="Y411" s="269">
        <v>0</v>
      </c>
      <c r="Z411" s="269">
        <v>44807.8</v>
      </c>
      <c r="AA411" s="269">
        <v>0</v>
      </c>
      <c r="AB411" s="269">
        <v>0</v>
      </c>
      <c r="AC411" s="269">
        <v>0</v>
      </c>
      <c r="AD411" s="269">
        <v>0</v>
      </c>
      <c r="AE411" s="269">
        <v>0</v>
      </c>
      <c r="AF411" s="269">
        <v>0</v>
      </c>
      <c r="AG411" s="269">
        <v>0</v>
      </c>
      <c r="AH411" s="269">
        <v>0</v>
      </c>
      <c r="AI411" s="269">
        <v>0</v>
      </c>
      <c r="AJ411" s="269">
        <v>0</v>
      </c>
      <c r="AK411" s="269">
        <v>0</v>
      </c>
      <c r="AL411" s="269">
        <v>0</v>
      </c>
      <c r="AM411" s="269">
        <v>0</v>
      </c>
      <c r="AN411" s="269">
        <v>169740</v>
      </c>
      <c r="AO411" s="269">
        <v>0</v>
      </c>
      <c r="AP411" s="269">
        <v>0</v>
      </c>
      <c r="AQ411" s="269">
        <v>0</v>
      </c>
      <c r="AR411" s="269">
        <v>0</v>
      </c>
      <c r="AS411" s="269">
        <v>0</v>
      </c>
      <c r="AT411" s="269">
        <v>0</v>
      </c>
      <c r="AU411" s="269">
        <v>0</v>
      </c>
      <c r="AV411" s="269">
        <v>0</v>
      </c>
      <c r="AW411" s="269">
        <v>0</v>
      </c>
      <c r="AX411" s="269">
        <v>0</v>
      </c>
      <c r="AY411" s="269">
        <v>0</v>
      </c>
      <c r="AZ411" s="269">
        <v>0</v>
      </c>
      <c r="BA411" s="269">
        <v>0</v>
      </c>
      <c r="BB411" s="269">
        <v>0</v>
      </c>
      <c r="BC411" s="269">
        <v>256080.24</v>
      </c>
      <c r="BD411" s="269">
        <v>0</v>
      </c>
      <c r="BE411" s="269">
        <v>0</v>
      </c>
      <c r="BF411" s="269">
        <v>0</v>
      </c>
      <c r="BG411" s="269">
        <v>46065</v>
      </c>
      <c r="BH411" s="269">
        <v>0</v>
      </c>
      <c r="BI411" s="269">
        <v>1700</v>
      </c>
      <c r="BJ411" s="269">
        <v>74455</v>
      </c>
      <c r="BK411" s="269">
        <v>0</v>
      </c>
      <c r="BL411" s="269">
        <v>0</v>
      </c>
      <c r="BM411" s="269">
        <v>0</v>
      </c>
      <c r="BN411" s="269">
        <v>0</v>
      </c>
      <c r="BO411" s="269">
        <v>73296</v>
      </c>
      <c r="BP411" s="269">
        <v>0</v>
      </c>
      <c r="BQ411" s="269">
        <v>36083.75</v>
      </c>
      <c r="BR411" s="269">
        <v>125877.68</v>
      </c>
      <c r="BS411" s="269">
        <v>0</v>
      </c>
      <c r="BT411" s="269">
        <v>0</v>
      </c>
      <c r="BU411" s="269">
        <v>94962.48</v>
      </c>
      <c r="BV411" s="269">
        <v>0</v>
      </c>
      <c r="BW411" s="269">
        <v>0</v>
      </c>
      <c r="BX411" s="269">
        <v>0</v>
      </c>
      <c r="BY411" s="269">
        <v>0</v>
      </c>
      <c r="BZ411" s="269">
        <v>0</v>
      </c>
      <c r="CA411" s="269">
        <v>0</v>
      </c>
      <c r="CB411" s="269">
        <v>0</v>
      </c>
      <c r="CC411" s="270">
        <f t="shared" si="57"/>
        <v>1262424.5499999998</v>
      </c>
      <c r="CD411" s="148"/>
      <c r="CE411" s="148"/>
      <c r="CF411" s="148"/>
      <c r="CG411" s="148"/>
      <c r="CH411" s="148"/>
      <c r="CI411" s="148"/>
    </row>
    <row r="412" spans="1:87" s="149" customFormat="1">
      <c r="A412" s="201" t="s">
        <v>1804</v>
      </c>
      <c r="B412" s="264" t="s">
        <v>57</v>
      </c>
      <c r="C412" s="265" t="s">
        <v>58</v>
      </c>
      <c r="D412" s="266">
        <v>53050</v>
      </c>
      <c r="E412" s="265" t="s">
        <v>1179</v>
      </c>
      <c r="F412" s="267" t="s">
        <v>1175</v>
      </c>
      <c r="G412" s="268" t="s">
        <v>1176</v>
      </c>
      <c r="H412" s="269">
        <v>0</v>
      </c>
      <c r="I412" s="269">
        <v>0</v>
      </c>
      <c r="J412" s="269">
        <v>0</v>
      </c>
      <c r="K412" s="269">
        <v>0</v>
      </c>
      <c r="L412" s="269">
        <v>0</v>
      </c>
      <c r="M412" s="269">
        <v>0</v>
      </c>
      <c r="N412" s="269">
        <v>0</v>
      </c>
      <c r="O412" s="269">
        <v>0</v>
      </c>
      <c r="P412" s="269">
        <v>0</v>
      </c>
      <c r="Q412" s="269">
        <v>0</v>
      </c>
      <c r="R412" s="269">
        <v>0</v>
      </c>
      <c r="S412" s="269">
        <v>0</v>
      </c>
      <c r="T412" s="269">
        <v>0</v>
      </c>
      <c r="U412" s="269">
        <v>0</v>
      </c>
      <c r="V412" s="269">
        <v>0</v>
      </c>
      <c r="W412" s="269">
        <v>0</v>
      </c>
      <c r="X412" s="269">
        <v>0</v>
      </c>
      <c r="Y412" s="269">
        <v>0</v>
      </c>
      <c r="Z412" s="269">
        <v>3993</v>
      </c>
      <c r="AA412" s="269">
        <v>0</v>
      </c>
      <c r="AB412" s="269">
        <v>0</v>
      </c>
      <c r="AC412" s="269">
        <v>0</v>
      </c>
      <c r="AD412" s="269">
        <v>0</v>
      </c>
      <c r="AE412" s="269">
        <v>0</v>
      </c>
      <c r="AF412" s="269">
        <v>0</v>
      </c>
      <c r="AG412" s="269">
        <v>0</v>
      </c>
      <c r="AH412" s="269">
        <v>0</v>
      </c>
      <c r="AI412" s="269">
        <v>0</v>
      </c>
      <c r="AJ412" s="269">
        <v>0</v>
      </c>
      <c r="AK412" s="269">
        <v>0</v>
      </c>
      <c r="AL412" s="269">
        <v>0</v>
      </c>
      <c r="AM412" s="269">
        <v>0</v>
      </c>
      <c r="AN412" s="269">
        <v>0</v>
      </c>
      <c r="AO412" s="269">
        <v>0</v>
      </c>
      <c r="AP412" s="269">
        <v>0</v>
      </c>
      <c r="AQ412" s="269">
        <v>0</v>
      </c>
      <c r="AR412" s="269">
        <v>0</v>
      </c>
      <c r="AS412" s="269">
        <v>0</v>
      </c>
      <c r="AT412" s="269">
        <v>0</v>
      </c>
      <c r="AU412" s="269">
        <v>0</v>
      </c>
      <c r="AV412" s="269">
        <v>0</v>
      </c>
      <c r="AW412" s="269">
        <v>0</v>
      </c>
      <c r="AX412" s="269">
        <v>0</v>
      </c>
      <c r="AY412" s="269">
        <v>0</v>
      </c>
      <c r="AZ412" s="269">
        <v>0</v>
      </c>
      <c r="BA412" s="269">
        <v>0</v>
      </c>
      <c r="BB412" s="269">
        <v>0</v>
      </c>
      <c r="BC412" s="269">
        <v>0</v>
      </c>
      <c r="BD412" s="269">
        <v>0</v>
      </c>
      <c r="BE412" s="269">
        <v>0</v>
      </c>
      <c r="BF412" s="269">
        <v>0</v>
      </c>
      <c r="BG412" s="269">
        <v>0</v>
      </c>
      <c r="BH412" s="269">
        <v>0</v>
      </c>
      <c r="BI412" s="269">
        <v>0</v>
      </c>
      <c r="BJ412" s="269">
        <v>0</v>
      </c>
      <c r="BK412" s="269">
        <v>0</v>
      </c>
      <c r="BL412" s="269">
        <v>0</v>
      </c>
      <c r="BM412" s="269">
        <v>0</v>
      </c>
      <c r="BN412" s="269">
        <v>0</v>
      </c>
      <c r="BO412" s="269">
        <v>0</v>
      </c>
      <c r="BP412" s="269">
        <v>0</v>
      </c>
      <c r="BQ412" s="269">
        <v>0</v>
      </c>
      <c r="BR412" s="269">
        <v>0</v>
      </c>
      <c r="BS412" s="269">
        <v>0</v>
      </c>
      <c r="BT412" s="269">
        <v>0</v>
      </c>
      <c r="BU412" s="269">
        <v>0</v>
      </c>
      <c r="BV412" s="269">
        <v>0</v>
      </c>
      <c r="BW412" s="269">
        <v>0</v>
      </c>
      <c r="BX412" s="269">
        <v>0</v>
      </c>
      <c r="BY412" s="269">
        <v>0</v>
      </c>
      <c r="BZ412" s="269">
        <v>0</v>
      </c>
      <c r="CA412" s="269">
        <v>0</v>
      </c>
      <c r="CB412" s="269">
        <v>0</v>
      </c>
      <c r="CC412" s="270">
        <f t="shared" si="57"/>
        <v>3993</v>
      </c>
      <c r="CD412" s="148"/>
      <c r="CE412" s="148"/>
      <c r="CF412" s="148"/>
      <c r="CG412" s="148"/>
      <c r="CH412" s="148"/>
      <c r="CI412" s="148"/>
    </row>
    <row r="413" spans="1:87" s="149" customFormat="1">
      <c r="A413" s="201" t="s">
        <v>1804</v>
      </c>
      <c r="B413" s="264" t="s">
        <v>57</v>
      </c>
      <c r="C413" s="265" t="s">
        <v>58</v>
      </c>
      <c r="D413" s="266">
        <v>53050</v>
      </c>
      <c r="E413" s="265" t="s">
        <v>1179</v>
      </c>
      <c r="F413" s="267" t="s">
        <v>1177</v>
      </c>
      <c r="G413" s="268" t="s">
        <v>1178</v>
      </c>
      <c r="H413" s="269">
        <v>0</v>
      </c>
      <c r="I413" s="269">
        <v>0</v>
      </c>
      <c r="J413" s="269">
        <v>0</v>
      </c>
      <c r="K413" s="269">
        <v>0</v>
      </c>
      <c r="L413" s="269">
        <v>0</v>
      </c>
      <c r="M413" s="269">
        <v>0</v>
      </c>
      <c r="N413" s="269">
        <v>0</v>
      </c>
      <c r="O413" s="269">
        <v>0</v>
      </c>
      <c r="P413" s="269">
        <v>0</v>
      </c>
      <c r="Q413" s="269">
        <v>0</v>
      </c>
      <c r="R413" s="269">
        <v>13445</v>
      </c>
      <c r="S413" s="269">
        <v>0</v>
      </c>
      <c r="T413" s="269">
        <v>2270</v>
      </c>
      <c r="U413" s="269">
        <v>5754.5</v>
      </c>
      <c r="V413" s="269">
        <v>0</v>
      </c>
      <c r="W413" s="269">
        <v>0</v>
      </c>
      <c r="X413" s="269">
        <v>2649</v>
      </c>
      <c r="Y413" s="269">
        <v>0</v>
      </c>
      <c r="Z413" s="269">
        <v>6817</v>
      </c>
      <c r="AA413" s="269">
        <v>0</v>
      </c>
      <c r="AB413" s="269">
        <v>34727.199999999997</v>
      </c>
      <c r="AC413" s="269">
        <v>0</v>
      </c>
      <c r="AD413" s="269">
        <v>2430</v>
      </c>
      <c r="AE413" s="269">
        <v>0</v>
      </c>
      <c r="AF413" s="269">
        <v>0</v>
      </c>
      <c r="AG413" s="269">
        <v>0</v>
      </c>
      <c r="AH413" s="269">
        <v>0</v>
      </c>
      <c r="AI413" s="269">
        <v>700</v>
      </c>
      <c r="AJ413" s="269">
        <v>0</v>
      </c>
      <c r="AK413" s="269">
        <v>0</v>
      </c>
      <c r="AL413" s="269">
        <v>0</v>
      </c>
      <c r="AM413" s="269">
        <v>0</v>
      </c>
      <c r="AN413" s="269">
        <v>0</v>
      </c>
      <c r="AO413" s="269">
        <v>0</v>
      </c>
      <c r="AP413" s="269">
        <v>0</v>
      </c>
      <c r="AQ413" s="269">
        <v>0</v>
      </c>
      <c r="AR413" s="269">
        <v>0</v>
      </c>
      <c r="AS413" s="269">
        <v>0</v>
      </c>
      <c r="AT413" s="269">
        <v>0</v>
      </c>
      <c r="AU413" s="269">
        <v>204581.5</v>
      </c>
      <c r="AV413" s="269">
        <v>359309</v>
      </c>
      <c r="AW413" s="269">
        <v>13743</v>
      </c>
      <c r="AX413" s="269">
        <v>50232.25</v>
      </c>
      <c r="AY413" s="269">
        <v>17572.5</v>
      </c>
      <c r="AZ413" s="269">
        <v>4079</v>
      </c>
      <c r="BA413" s="269">
        <v>12588</v>
      </c>
      <c r="BB413" s="269">
        <v>17261</v>
      </c>
      <c r="BC413" s="269">
        <v>0</v>
      </c>
      <c r="BD413" s="269">
        <v>4420</v>
      </c>
      <c r="BE413" s="269">
        <v>0</v>
      </c>
      <c r="BF413" s="269">
        <v>0</v>
      </c>
      <c r="BG413" s="269">
        <v>11700</v>
      </c>
      <c r="BH413" s="269">
        <v>0</v>
      </c>
      <c r="BI413" s="269">
        <v>590</v>
      </c>
      <c r="BJ413" s="269">
        <v>0</v>
      </c>
      <c r="BK413" s="269">
        <v>0</v>
      </c>
      <c r="BL413" s="269">
        <v>0</v>
      </c>
      <c r="BM413" s="269">
        <v>0</v>
      </c>
      <c r="BN413" s="269">
        <v>0</v>
      </c>
      <c r="BO413" s="269">
        <v>0</v>
      </c>
      <c r="BP413" s="269">
        <v>0</v>
      </c>
      <c r="BQ413" s="269">
        <v>0</v>
      </c>
      <c r="BR413" s="269">
        <v>0</v>
      </c>
      <c r="BS413" s="269">
        <v>0</v>
      </c>
      <c r="BT413" s="269">
        <v>0</v>
      </c>
      <c r="BU413" s="269">
        <v>0</v>
      </c>
      <c r="BV413" s="269">
        <v>1675</v>
      </c>
      <c r="BW413" s="269">
        <v>30369.5</v>
      </c>
      <c r="BX413" s="269">
        <v>0</v>
      </c>
      <c r="BY413" s="269">
        <v>20660</v>
      </c>
      <c r="BZ413" s="269">
        <v>0</v>
      </c>
      <c r="CA413" s="269">
        <v>0</v>
      </c>
      <c r="CB413" s="269">
        <v>0</v>
      </c>
      <c r="CC413" s="270">
        <f t="shared" si="57"/>
        <v>817573.45</v>
      </c>
      <c r="CD413" s="148"/>
      <c r="CE413" s="148"/>
      <c r="CF413" s="148"/>
      <c r="CG413" s="148"/>
      <c r="CH413" s="148"/>
      <c r="CI413" s="148"/>
    </row>
    <row r="414" spans="1:87" s="149" customFormat="1">
      <c r="A414" s="201" t="s">
        <v>1804</v>
      </c>
      <c r="B414" s="264" t="s">
        <v>57</v>
      </c>
      <c r="C414" s="265" t="s">
        <v>58</v>
      </c>
      <c r="D414" s="266"/>
      <c r="E414" s="265"/>
      <c r="F414" s="267" t="s">
        <v>1180</v>
      </c>
      <c r="G414" s="268" t="s">
        <v>1181</v>
      </c>
      <c r="H414" s="269">
        <v>0</v>
      </c>
      <c r="I414" s="269">
        <v>0</v>
      </c>
      <c r="J414" s="269">
        <v>0</v>
      </c>
      <c r="K414" s="269">
        <v>0</v>
      </c>
      <c r="L414" s="269">
        <v>0</v>
      </c>
      <c r="M414" s="269">
        <v>0</v>
      </c>
      <c r="N414" s="269">
        <v>17199000</v>
      </c>
      <c r="O414" s="269">
        <v>0</v>
      </c>
      <c r="P414" s="269">
        <v>200000</v>
      </c>
      <c r="Q414" s="269">
        <v>11214411</v>
      </c>
      <c r="R414" s="269">
        <v>0</v>
      </c>
      <c r="S414" s="269">
        <v>427800</v>
      </c>
      <c r="T414" s="269">
        <v>0</v>
      </c>
      <c r="U414" s="269">
        <v>0</v>
      </c>
      <c r="V414" s="269">
        <v>0</v>
      </c>
      <c r="W414" s="269">
        <v>0</v>
      </c>
      <c r="X414" s="269">
        <v>0</v>
      </c>
      <c r="Y414" s="269">
        <v>0</v>
      </c>
      <c r="Z414" s="269">
        <v>15000</v>
      </c>
      <c r="AA414" s="269">
        <v>295320</v>
      </c>
      <c r="AB414" s="269">
        <v>0</v>
      </c>
      <c r="AC414" s="269">
        <v>0</v>
      </c>
      <c r="AD414" s="269">
        <v>0</v>
      </c>
      <c r="AE414" s="269">
        <v>0</v>
      </c>
      <c r="AF414" s="269">
        <v>0</v>
      </c>
      <c r="AG414" s="269">
        <v>0</v>
      </c>
      <c r="AH414" s="269">
        <v>0</v>
      </c>
      <c r="AI414" s="269">
        <v>0</v>
      </c>
      <c r="AJ414" s="269">
        <v>0</v>
      </c>
      <c r="AK414" s="269">
        <v>0</v>
      </c>
      <c r="AL414" s="269">
        <v>0</v>
      </c>
      <c r="AM414" s="269">
        <v>0</v>
      </c>
      <c r="AN414" s="269">
        <v>0</v>
      </c>
      <c r="AO414" s="269">
        <v>0</v>
      </c>
      <c r="AP414" s="269">
        <v>0</v>
      </c>
      <c r="AQ414" s="269">
        <v>0</v>
      </c>
      <c r="AR414" s="269">
        <v>0</v>
      </c>
      <c r="AS414" s="269">
        <v>0</v>
      </c>
      <c r="AT414" s="269">
        <v>0</v>
      </c>
      <c r="AU414" s="269">
        <v>0</v>
      </c>
      <c r="AV414" s="269">
        <v>0</v>
      </c>
      <c r="AW414" s="269">
        <v>0</v>
      </c>
      <c r="AX414" s="269">
        <v>0</v>
      </c>
      <c r="AY414" s="269">
        <v>150390</v>
      </c>
      <c r="AZ414" s="269">
        <v>0</v>
      </c>
      <c r="BA414" s="269">
        <v>0</v>
      </c>
      <c r="BB414" s="269">
        <v>13083000</v>
      </c>
      <c r="BC414" s="269">
        <v>2501067</v>
      </c>
      <c r="BD414" s="269">
        <v>0</v>
      </c>
      <c r="BE414" s="269">
        <v>0</v>
      </c>
      <c r="BF414" s="269">
        <v>0</v>
      </c>
      <c r="BG414" s="269">
        <v>0</v>
      </c>
      <c r="BH414" s="269">
        <v>0</v>
      </c>
      <c r="BI414" s="269">
        <v>0</v>
      </c>
      <c r="BJ414" s="269">
        <v>0</v>
      </c>
      <c r="BK414" s="269">
        <v>0</v>
      </c>
      <c r="BL414" s="269">
        <v>0</v>
      </c>
      <c r="BM414" s="269">
        <v>0</v>
      </c>
      <c r="BN414" s="269">
        <v>18372.55</v>
      </c>
      <c r="BO414" s="269">
        <v>0</v>
      </c>
      <c r="BP414" s="269">
        <v>35000</v>
      </c>
      <c r="BQ414" s="269">
        <v>152000</v>
      </c>
      <c r="BR414" s="269">
        <v>0</v>
      </c>
      <c r="BS414" s="269">
        <v>0</v>
      </c>
      <c r="BT414" s="269">
        <v>35000</v>
      </c>
      <c r="BU414" s="269">
        <v>0</v>
      </c>
      <c r="BV414" s="269">
        <v>0</v>
      </c>
      <c r="BW414" s="269">
        <v>0</v>
      </c>
      <c r="BX414" s="269">
        <v>0</v>
      </c>
      <c r="BY414" s="269">
        <v>0</v>
      </c>
      <c r="BZ414" s="269">
        <v>0</v>
      </c>
      <c r="CA414" s="269">
        <v>0</v>
      </c>
      <c r="CB414" s="269">
        <v>0</v>
      </c>
      <c r="CC414" s="270">
        <f t="shared" si="57"/>
        <v>45326360.549999997</v>
      </c>
      <c r="CD414" s="148"/>
      <c r="CE414" s="148"/>
      <c r="CF414" s="148"/>
      <c r="CG414" s="148"/>
      <c r="CH414" s="148"/>
      <c r="CI414" s="148"/>
    </row>
    <row r="415" spans="1:87" s="149" customFormat="1">
      <c r="A415" s="201" t="s">
        <v>1804</v>
      </c>
      <c r="B415" s="264" t="s">
        <v>57</v>
      </c>
      <c r="C415" s="265" t="s">
        <v>58</v>
      </c>
      <c r="D415" s="266">
        <v>53050</v>
      </c>
      <c r="E415" s="265" t="s">
        <v>1179</v>
      </c>
      <c r="F415" s="267" t="s">
        <v>1182</v>
      </c>
      <c r="G415" s="268" t="s">
        <v>1183</v>
      </c>
      <c r="H415" s="269">
        <v>0</v>
      </c>
      <c r="I415" s="269">
        <v>0</v>
      </c>
      <c r="J415" s="269">
        <v>0</v>
      </c>
      <c r="K415" s="269">
        <v>0</v>
      </c>
      <c r="L415" s="269">
        <v>0</v>
      </c>
      <c r="M415" s="269">
        <v>0</v>
      </c>
      <c r="N415" s="269">
        <v>0</v>
      </c>
      <c r="O415" s="269">
        <v>0</v>
      </c>
      <c r="P415" s="269">
        <v>0</v>
      </c>
      <c r="Q415" s="269">
        <v>0</v>
      </c>
      <c r="R415" s="269">
        <v>0</v>
      </c>
      <c r="S415" s="269">
        <v>0</v>
      </c>
      <c r="T415" s="269">
        <v>0</v>
      </c>
      <c r="U415" s="269">
        <v>0</v>
      </c>
      <c r="V415" s="269">
        <v>0</v>
      </c>
      <c r="W415" s="269">
        <v>1311800</v>
      </c>
      <c r="X415" s="269">
        <v>0</v>
      </c>
      <c r="Y415" s="269">
        <v>0</v>
      </c>
      <c r="Z415" s="269">
        <v>0</v>
      </c>
      <c r="AA415" s="269">
        <v>0</v>
      </c>
      <c r="AB415" s="269">
        <v>0</v>
      </c>
      <c r="AC415" s="269">
        <v>0</v>
      </c>
      <c r="AD415" s="269">
        <v>0</v>
      </c>
      <c r="AE415" s="269">
        <v>0</v>
      </c>
      <c r="AF415" s="269">
        <v>0</v>
      </c>
      <c r="AG415" s="269">
        <v>0</v>
      </c>
      <c r="AH415" s="269">
        <v>0</v>
      </c>
      <c r="AI415" s="269">
        <v>0</v>
      </c>
      <c r="AJ415" s="269">
        <v>0</v>
      </c>
      <c r="AK415" s="269">
        <v>0</v>
      </c>
      <c r="AL415" s="269">
        <v>0</v>
      </c>
      <c r="AM415" s="269">
        <v>0</v>
      </c>
      <c r="AN415" s="269">
        <v>0</v>
      </c>
      <c r="AO415" s="269">
        <v>0</v>
      </c>
      <c r="AP415" s="269">
        <v>0</v>
      </c>
      <c r="AQ415" s="269">
        <v>0</v>
      </c>
      <c r="AR415" s="269">
        <v>0</v>
      </c>
      <c r="AS415" s="269">
        <v>0</v>
      </c>
      <c r="AT415" s="269">
        <v>0</v>
      </c>
      <c r="AU415" s="269">
        <v>0</v>
      </c>
      <c r="AV415" s="269">
        <v>0</v>
      </c>
      <c r="AW415" s="269">
        <v>0</v>
      </c>
      <c r="AX415" s="269">
        <v>0</v>
      </c>
      <c r="AY415" s="269">
        <v>0</v>
      </c>
      <c r="AZ415" s="269">
        <v>0</v>
      </c>
      <c r="BA415" s="269">
        <v>0</v>
      </c>
      <c r="BB415" s="269">
        <v>0</v>
      </c>
      <c r="BC415" s="269">
        <v>0</v>
      </c>
      <c r="BD415" s="269">
        <v>0</v>
      </c>
      <c r="BE415" s="269">
        <v>0</v>
      </c>
      <c r="BF415" s="269">
        <v>0</v>
      </c>
      <c r="BG415" s="269">
        <v>0</v>
      </c>
      <c r="BH415" s="269">
        <v>0</v>
      </c>
      <c r="BI415" s="269">
        <v>0</v>
      </c>
      <c r="BJ415" s="269">
        <v>0</v>
      </c>
      <c r="BK415" s="269">
        <v>0</v>
      </c>
      <c r="BL415" s="269">
        <v>0</v>
      </c>
      <c r="BM415" s="269">
        <v>0</v>
      </c>
      <c r="BN415" s="269">
        <v>0</v>
      </c>
      <c r="BO415" s="269">
        <v>0</v>
      </c>
      <c r="BP415" s="269">
        <v>0</v>
      </c>
      <c r="BQ415" s="269">
        <v>0</v>
      </c>
      <c r="BR415" s="269">
        <v>0</v>
      </c>
      <c r="BS415" s="269">
        <v>0</v>
      </c>
      <c r="BT415" s="269">
        <v>0</v>
      </c>
      <c r="BU415" s="269">
        <v>0</v>
      </c>
      <c r="BV415" s="269">
        <v>0</v>
      </c>
      <c r="BW415" s="269">
        <v>0</v>
      </c>
      <c r="BX415" s="269">
        <v>0</v>
      </c>
      <c r="BY415" s="269">
        <v>0</v>
      </c>
      <c r="BZ415" s="269">
        <v>0</v>
      </c>
      <c r="CA415" s="269">
        <v>0</v>
      </c>
      <c r="CB415" s="269">
        <v>0</v>
      </c>
      <c r="CC415" s="270">
        <f t="shared" si="57"/>
        <v>1311800</v>
      </c>
      <c r="CD415" s="148"/>
      <c r="CE415" s="148"/>
      <c r="CF415" s="148"/>
      <c r="CG415" s="148"/>
      <c r="CH415" s="148"/>
      <c r="CI415" s="148"/>
    </row>
    <row r="416" spans="1:87" s="149" customFormat="1">
      <c r="A416" s="201" t="s">
        <v>1804</v>
      </c>
      <c r="B416" s="264" t="s">
        <v>57</v>
      </c>
      <c r="C416" s="265" t="s">
        <v>58</v>
      </c>
      <c r="D416" s="266">
        <v>53050</v>
      </c>
      <c r="E416" s="265" t="s">
        <v>1179</v>
      </c>
      <c r="F416" s="267" t="s">
        <v>1750</v>
      </c>
      <c r="G416" s="268" t="s">
        <v>1751</v>
      </c>
      <c r="H416" s="269">
        <v>3712778.75</v>
      </c>
      <c r="I416" s="269">
        <v>0</v>
      </c>
      <c r="J416" s="269">
        <v>2805639</v>
      </c>
      <c r="K416" s="269">
        <v>1358933</v>
      </c>
      <c r="L416" s="269">
        <v>9629</v>
      </c>
      <c r="M416" s="269">
        <v>0</v>
      </c>
      <c r="N416" s="269">
        <v>0</v>
      </c>
      <c r="O416" s="269">
        <v>0</v>
      </c>
      <c r="P416" s="269">
        <v>0</v>
      </c>
      <c r="Q416" s="269">
        <v>1143275</v>
      </c>
      <c r="R416" s="269">
        <v>23721</v>
      </c>
      <c r="S416" s="269">
        <v>0</v>
      </c>
      <c r="T416" s="269">
        <v>0</v>
      </c>
      <c r="U416" s="269">
        <v>1491965.3</v>
      </c>
      <c r="V416" s="269">
        <v>0</v>
      </c>
      <c r="W416" s="269">
        <v>0</v>
      </c>
      <c r="X416" s="269">
        <v>0</v>
      </c>
      <c r="Y416" s="269">
        <v>6737</v>
      </c>
      <c r="Z416" s="269">
        <v>1828390.04</v>
      </c>
      <c r="AA416" s="269">
        <v>40769.300000000003</v>
      </c>
      <c r="AB416" s="269">
        <v>12299.25</v>
      </c>
      <c r="AC416" s="269">
        <v>5039.75</v>
      </c>
      <c r="AD416" s="269">
        <v>0</v>
      </c>
      <c r="AE416" s="269">
        <v>294567</v>
      </c>
      <c r="AF416" s="269">
        <v>0</v>
      </c>
      <c r="AG416" s="269">
        <v>0</v>
      </c>
      <c r="AH416" s="269">
        <v>0</v>
      </c>
      <c r="AI416" s="269">
        <v>3857114</v>
      </c>
      <c r="AJ416" s="269">
        <v>70378</v>
      </c>
      <c r="AK416" s="269">
        <v>49350</v>
      </c>
      <c r="AL416" s="269">
        <v>77970</v>
      </c>
      <c r="AM416" s="269">
        <v>0</v>
      </c>
      <c r="AN416" s="269">
        <v>0</v>
      </c>
      <c r="AO416" s="269">
        <v>0</v>
      </c>
      <c r="AP416" s="269">
        <v>0</v>
      </c>
      <c r="AQ416" s="269">
        <v>296688</v>
      </c>
      <c r="AR416" s="269">
        <v>0</v>
      </c>
      <c r="AS416" s="269">
        <v>0</v>
      </c>
      <c r="AT416" s="269">
        <v>0</v>
      </c>
      <c r="AU416" s="269">
        <v>0</v>
      </c>
      <c r="AV416" s="269">
        <v>0</v>
      </c>
      <c r="AW416" s="269">
        <v>0</v>
      </c>
      <c r="AX416" s="269">
        <v>35382</v>
      </c>
      <c r="AY416" s="269">
        <v>231118</v>
      </c>
      <c r="AZ416" s="269">
        <v>0</v>
      </c>
      <c r="BA416" s="269">
        <v>74514</v>
      </c>
      <c r="BB416" s="269">
        <v>2721445</v>
      </c>
      <c r="BC416" s="269">
        <v>0</v>
      </c>
      <c r="BD416" s="269">
        <v>0</v>
      </c>
      <c r="BE416" s="269">
        <v>0</v>
      </c>
      <c r="BF416" s="269">
        <v>750780</v>
      </c>
      <c r="BG416" s="269">
        <v>0</v>
      </c>
      <c r="BH416" s="269">
        <v>0</v>
      </c>
      <c r="BI416" s="269">
        <v>308556</v>
      </c>
      <c r="BJ416" s="269">
        <v>0</v>
      </c>
      <c r="BK416" s="269">
        <v>0</v>
      </c>
      <c r="BL416" s="269">
        <v>0</v>
      </c>
      <c r="BM416" s="269">
        <v>770897.34</v>
      </c>
      <c r="BN416" s="269">
        <v>0</v>
      </c>
      <c r="BO416" s="269">
        <v>0</v>
      </c>
      <c r="BP416" s="269">
        <v>0</v>
      </c>
      <c r="BQ416" s="269">
        <v>0</v>
      </c>
      <c r="BR416" s="269">
        <v>0</v>
      </c>
      <c r="BS416" s="269">
        <v>0</v>
      </c>
      <c r="BT416" s="269">
        <v>0</v>
      </c>
      <c r="BU416" s="269">
        <v>0</v>
      </c>
      <c r="BV416" s="269">
        <v>0</v>
      </c>
      <c r="BW416" s="269">
        <v>0</v>
      </c>
      <c r="BX416" s="269">
        <v>0</v>
      </c>
      <c r="BY416" s="269">
        <v>0</v>
      </c>
      <c r="BZ416" s="269">
        <v>0</v>
      </c>
      <c r="CA416" s="269">
        <v>0</v>
      </c>
      <c r="CB416" s="269">
        <v>0</v>
      </c>
      <c r="CC416" s="270">
        <f t="shared" si="57"/>
        <v>21977935.73</v>
      </c>
      <c r="CD416" s="148"/>
      <c r="CE416" s="148"/>
      <c r="CF416" s="148"/>
      <c r="CG416" s="148"/>
      <c r="CH416" s="148"/>
      <c r="CI416" s="148"/>
    </row>
    <row r="417" spans="1:87" s="149" customFormat="1">
      <c r="A417" s="201" t="s">
        <v>1804</v>
      </c>
      <c r="B417" s="264" t="s">
        <v>57</v>
      </c>
      <c r="C417" s="265" t="s">
        <v>58</v>
      </c>
      <c r="D417" s="266">
        <v>53050</v>
      </c>
      <c r="E417" s="265" t="s">
        <v>1179</v>
      </c>
      <c r="F417" s="267" t="s">
        <v>1186</v>
      </c>
      <c r="G417" s="268" t="s">
        <v>1187</v>
      </c>
      <c r="H417" s="269">
        <v>0</v>
      </c>
      <c r="I417" s="269">
        <v>0</v>
      </c>
      <c r="J417" s="269">
        <v>0</v>
      </c>
      <c r="K417" s="269">
        <v>0</v>
      </c>
      <c r="L417" s="269">
        <v>0</v>
      </c>
      <c r="M417" s="269">
        <v>0</v>
      </c>
      <c r="N417" s="269">
        <v>0</v>
      </c>
      <c r="O417" s="269">
        <v>0</v>
      </c>
      <c r="P417" s="269">
        <v>0</v>
      </c>
      <c r="Q417" s="269">
        <v>0</v>
      </c>
      <c r="R417" s="269">
        <v>0</v>
      </c>
      <c r="S417" s="269">
        <v>0</v>
      </c>
      <c r="T417" s="269">
        <v>0</v>
      </c>
      <c r="U417" s="269">
        <v>0</v>
      </c>
      <c r="V417" s="269">
        <v>0</v>
      </c>
      <c r="W417" s="269">
        <v>0</v>
      </c>
      <c r="X417" s="269">
        <v>0</v>
      </c>
      <c r="Y417" s="269">
        <v>0</v>
      </c>
      <c r="Z417" s="269">
        <v>0</v>
      </c>
      <c r="AA417" s="269">
        <v>0</v>
      </c>
      <c r="AB417" s="269">
        <v>0</v>
      </c>
      <c r="AC417" s="269">
        <v>0</v>
      </c>
      <c r="AD417" s="269">
        <v>0</v>
      </c>
      <c r="AE417" s="269">
        <v>0</v>
      </c>
      <c r="AF417" s="269">
        <v>0</v>
      </c>
      <c r="AG417" s="269">
        <v>0</v>
      </c>
      <c r="AH417" s="269">
        <v>0</v>
      </c>
      <c r="AI417" s="269">
        <v>0</v>
      </c>
      <c r="AJ417" s="269">
        <v>0</v>
      </c>
      <c r="AK417" s="269">
        <v>0</v>
      </c>
      <c r="AL417" s="269">
        <v>0</v>
      </c>
      <c r="AM417" s="269">
        <v>0</v>
      </c>
      <c r="AN417" s="269">
        <v>0</v>
      </c>
      <c r="AO417" s="269">
        <v>0</v>
      </c>
      <c r="AP417" s="269">
        <v>0</v>
      </c>
      <c r="AQ417" s="269">
        <v>0</v>
      </c>
      <c r="AR417" s="269">
        <v>0</v>
      </c>
      <c r="AS417" s="269">
        <v>0</v>
      </c>
      <c r="AT417" s="269">
        <v>0</v>
      </c>
      <c r="AU417" s="269">
        <v>1</v>
      </c>
      <c r="AV417" s="269">
        <v>0</v>
      </c>
      <c r="AW417" s="269">
        <v>0</v>
      </c>
      <c r="AX417" s="269">
        <v>0</v>
      </c>
      <c r="AY417" s="269">
        <v>0</v>
      </c>
      <c r="AZ417" s="269">
        <v>0</v>
      </c>
      <c r="BA417" s="269">
        <v>0</v>
      </c>
      <c r="BB417" s="269">
        <v>0</v>
      </c>
      <c r="BC417" s="269">
        <v>0</v>
      </c>
      <c r="BD417" s="269">
        <v>0</v>
      </c>
      <c r="BE417" s="269">
        <v>0</v>
      </c>
      <c r="BF417" s="269">
        <v>0</v>
      </c>
      <c r="BG417" s="269">
        <v>0</v>
      </c>
      <c r="BH417" s="269">
        <v>0</v>
      </c>
      <c r="BI417" s="269">
        <v>0</v>
      </c>
      <c r="BJ417" s="269">
        <v>0</v>
      </c>
      <c r="BK417" s="269">
        <v>0</v>
      </c>
      <c r="BL417" s="269">
        <v>0</v>
      </c>
      <c r="BM417" s="269">
        <v>0</v>
      </c>
      <c r="BN417" s="269">
        <v>0</v>
      </c>
      <c r="BO417" s="269">
        <v>0</v>
      </c>
      <c r="BP417" s="269">
        <v>0</v>
      </c>
      <c r="BQ417" s="269">
        <v>0</v>
      </c>
      <c r="BR417" s="269">
        <v>0</v>
      </c>
      <c r="BS417" s="269">
        <v>0</v>
      </c>
      <c r="BT417" s="269">
        <v>0</v>
      </c>
      <c r="BU417" s="269">
        <v>0</v>
      </c>
      <c r="BV417" s="269">
        <v>0</v>
      </c>
      <c r="BW417" s="269">
        <v>0</v>
      </c>
      <c r="BX417" s="269">
        <v>0</v>
      </c>
      <c r="BY417" s="269">
        <v>1</v>
      </c>
      <c r="BZ417" s="269">
        <v>0</v>
      </c>
      <c r="CA417" s="269">
        <v>0</v>
      </c>
      <c r="CB417" s="269">
        <v>0</v>
      </c>
      <c r="CC417" s="270">
        <f t="shared" si="57"/>
        <v>2</v>
      </c>
      <c r="CD417" s="148"/>
      <c r="CE417" s="148"/>
      <c r="CF417" s="148"/>
      <c r="CG417" s="148"/>
      <c r="CH417" s="148"/>
      <c r="CI417" s="148"/>
    </row>
    <row r="418" spans="1:87" s="149" customFormat="1">
      <c r="A418" s="201" t="s">
        <v>1804</v>
      </c>
      <c r="B418" s="264" t="s">
        <v>57</v>
      </c>
      <c r="C418" s="265" t="s">
        <v>58</v>
      </c>
      <c r="D418" s="266">
        <v>53050</v>
      </c>
      <c r="E418" s="265" t="s">
        <v>1179</v>
      </c>
      <c r="F418" s="267" t="s">
        <v>1188</v>
      </c>
      <c r="G418" s="268" t="s">
        <v>1189</v>
      </c>
      <c r="H418" s="269">
        <v>0</v>
      </c>
      <c r="I418" s="269">
        <v>0</v>
      </c>
      <c r="J418" s="269">
        <v>0</v>
      </c>
      <c r="K418" s="269">
        <v>0</v>
      </c>
      <c r="L418" s="269">
        <v>0</v>
      </c>
      <c r="M418" s="269">
        <v>0</v>
      </c>
      <c r="N418" s="269">
        <v>0</v>
      </c>
      <c r="O418" s="269">
        <v>0</v>
      </c>
      <c r="P418" s="269">
        <v>0</v>
      </c>
      <c r="Q418" s="269">
        <v>0</v>
      </c>
      <c r="R418" s="269">
        <v>0</v>
      </c>
      <c r="S418" s="269">
        <v>0</v>
      </c>
      <c r="T418" s="269">
        <v>0</v>
      </c>
      <c r="U418" s="269">
        <v>0</v>
      </c>
      <c r="V418" s="269">
        <v>0</v>
      </c>
      <c r="W418" s="269">
        <v>0</v>
      </c>
      <c r="X418" s="269">
        <v>0</v>
      </c>
      <c r="Y418" s="269">
        <v>0</v>
      </c>
      <c r="Z418" s="269">
        <v>0</v>
      </c>
      <c r="AA418" s="269">
        <v>0</v>
      </c>
      <c r="AB418" s="269">
        <v>0</v>
      </c>
      <c r="AC418" s="269">
        <v>0</v>
      </c>
      <c r="AD418" s="269">
        <v>0</v>
      </c>
      <c r="AE418" s="269">
        <v>0</v>
      </c>
      <c r="AF418" s="269">
        <v>0</v>
      </c>
      <c r="AG418" s="269">
        <v>0</v>
      </c>
      <c r="AH418" s="269">
        <v>0</v>
      </c>
      <c r="AI418" s="269">
        <v>0</v>
      </c>
      <c r="AJ418" s="269">
        <v>0</v>
      </c>
      <c r="AK418" s="269">
        <v>0</v>
      </c>
      <c r="AL418" s="269">
        <v>0</v>
      </c>
      <c r="AM418" s="269">
        <v>0</v>
      </c>
      <c r="AN418" s="269">
        <v>0</v>
      </c>
      <c r="AO418" s="269">
        <v>0</v>
      </c>
      <c r="AP418" s="269">
        <v>0</v>
      </c>
      <c r="AQ418" s="269">
        <v>0</v>
      </c>
      <c r="AR418" s="269">
        <v>0</v>
      </c>
      <c r="AS418" s="269">
        <v>0</v>
      </c>
      <c r="AT418" s="269">
        <v>0</v>
      </c>
      <c r="AU418" s="269">
        <v>0</v>
      </c>
      <c r="AV418" s="269">
        <v>0</v>
      </c>
      <c r="AW418" s="269">
        <v>0</v>
      </c>
      <c r="AX418" s="269">
        <v>0</v>
      </c>
      <c r="AY418" s="269">
        <v>0</v>
      </c>
      <c r="AZ418" s="269">
        <v>0</v>
      </c>
      <c r="BA418" s="269">
        <v>0</v>
      </c>
      <c r="BB418" s="269">
        <v>0</v>
      </c>
      <c r="BC418" s="269">
        <v>0</v>
      </c>
      <c r="BD418" s="269">
        <v>0</v>
      </c>
      <c r="BE418" s="269">
        <v>0</v>
      </c>
      <c r="BF418" s="269">
        <v>0</v>
      </c>
      <c r="BG418" s="269">
        <v>0</v>
      </c>
      <c r="BH418" s="269">
        <v>0</v>
      </c>
      <c r="BI418" s="269">
        <v>0</v>
      </c>
      <c r="BJ418" s="269">
        <v>0</v>
      </c>
      <c r="BK418" s="269">
        <v>0</v>
      </c>
      <c r="BL418" s="269">
        <v>0</v>
      </c>
      <c r="BM418" s="269">
        <v>0</v>
      </c>
      <c r="BN418" s="269">
        <v>0</v>
      </c>
      <c r="BO418" s="269">
        <v>0</v>
      </c>
      <c r="BP418" s="269">
        <v>0</v>
      </c>
      <c r="BQ418" s="269">
        <v>0</v>
      </c>
      <c r="BR418" s="269">
        <v>0</v>
      </c>
      <c r="BS418" s="269">
        <v>0</v>
      </c>
      <c r="BT418" s="269">
        <v>0</v>
      </c>
      <c r="BU418" s="269">
        <v>0</v>
      </c>
      <c r="BV418" s="269">
        <v>0</v>
      </c>
      <c r="BW418" s="269">
        <v>0</v>
      </c>
      <c r="BX418" s="269">
        <v>0</v>
      </c>
      <c r="BY418" s="269">
        <v>0</v>
      </c>
      <c r="BZ418" s="269">
        <v>0</v>
      </c>
      <c r="CA418" s="269">
        <v>0</v>
      </c>
      <c r="CB418" s="269">
        <v>0</v>
      </c>
      <c r="CC418" s="270">
        <f t="shared" si="57"/>
        <v>0</v>
      </c>
      <c r="CD418" s="148"/>
      <c r="CE418" s="148"/>
      <c r="CF418" s="148"/>
      <c r="CG418" s="148"/>
      <c r="CH418" s="148"/>
      <c r="CI418" s="148"/>
    </row>
    <row r="419" spans="1:87" s="149" customFormat="1">
      <c r="A419" s="201" t="s">
        <v>1804</v>
      </c>
      <c r="B419" s="264" t="s">
        <v>57</v>
      </c>
      <c r="C419" s="265" t="s">
        <v>58</v>
      </c>
      <c r="D419" s="266">
        <v>53050</v>
      </c>
      <c r="E419" s="265" t="s">
        <v>1179</v>
      </c>
      <c r="F419" s="267" t="s">
        <v>1190</v>
      </c>
      <c r="G419" s="268" t="s">
        <v>1191</v>
      </c>
      <c r="H419" s="269">
        <v>0</v>
      </c>
      <c r="I419" s="269">
        <v>0</v>
      </c>
      <c r="J419" s="269">
        <v>0</v>
      </c>
      <c r="K419" s="269">
        <v>0</v>
      </c>
      <c r="L419" s="269">
        <v>0</v>
      </c>
      <c r="M419" s="269">
        <v>0</v>
      </c>
      <c r="N419" s="269">
        <v>0</v>
      </c>
      <c r="O419" s="269">
        <v>0</v>
      </c>
      <c r="P419" s="269">
        <v>0</v>
      </c>
      <c r="Q419" s="269">
        <v>2</v>
      </c>
      <c r="R419" s="269">
        <v>0</v>
      </c>
      <c r="S419" s="269">
        <v>0</v>
      </c>
      <c r="T419" s="269">
        <v>0</v>
      </c>
      <c r="U419" s="269">
        <v>0</v>
      </c>
      <c r="V419" s="269">
        <v>0</v>
      </c>
      <c r="W419" s="269">
        <v>0</v>
      </c>
      <c r="X419" s="269">
        <v>0</v>
      </c>
      <c r="Y419" s="269">
        <v>0</v>
      </c>
      <c r="Z419" s="269">
        <v>0</v>
      </c>
      <c r="AA419" s="269">
        <v>0</v>
      </c>
      <c r="AB419" s="269">
        <v>0</v>
      </c>
      <c r="AC419" s="269">
        <v>0</v>
      </c>
      <c r="AD419" s="269">
        <v>0</v>
      </c>
      <c r="AE419" s="269">
        <v>0</v>
      </c>
      <c r="AF419" s="269">
        <v>0</v>
      </c>
      <c r="AG419" s="269">
        <v>0</v>
      </c>
      <c r="AH419" s="269">
        <v>0</v>
      </c>
      <c r="AI419" s="269">
        <v>0</v>
      </c>
      <c r="AJ419" s="269">
        <v>0</v>
      </c>
      <c r="AK419" s="269">
        <v>0</v>
      </c>
      <c r="AL419" s="269">
        <v>0</v>
      </c>
      <c r="AM419" s="269">
        <v>0</v>
      </c>
      <c r="AN419" s="269">
        <v>0</v>
      </c>
      <c r="AO419" s="269">
        <v>0</v>
      </c>
      <c r="AP419" s="269">
        <v>0</v>
      </c>
      <c r="AQ419" s="269">
        <v>0</v>
      </c>
      <c r="AR419" s="269">
        <v>0</v>
      </c>
      <c r="AS419" s="269">
        <v>0</v>
      </c>
      <c r="AT419" s="269">
        <v>0</v>
      </c>
      <c r="AU419" s="269">
        <v>0</v>
      </c>
      <c r="AV419" s="269">
        <v>0</v>
      </c>
      <c r="AW419" s="269">
        <v>0</v>
      </c>
      <c r="AX419" s="269">
        <v>0</v>
      </c>
      <c r="AY419" s="269">
        <v>0</v>
      </c>
      <c r="AZ419" s="269">
        <v>0</v>
      </c>
      <c r="BA419" s="269">
        <v>0</v>
      </c>
      <c r="BB419" s="269">
        <v>0</v>
      </c>
      <c r="BC419" s="269">
        <v>0</v>
      </c>
      <c r="BD419" s="269">
        <v>1</v>
      </c>
      <c r="BE419" s="269">
        <v>0</v>
      </c>
      <c r="BF419" s="269">
        <v>0</v>
      </c>
      <c r="BG419" s="269">
        <v>0</v>
      </c>
      <c r="BH419" s="269">
        <v>0</v>
      </c>
      <c r="BI419" s="269">
        <v>0</v>
      </c>
      <c r="BJ419" s="269">
        <v>0</v>
      </c>
      <c r="BK419" s="269">
        <v>0</v>
      </c>
      <c r="BL419" s="269">
        <v>0</v>
      </c>
      <c r="BM419" s="269">
        <v>0</v>
      </c>
      <c r="BN419" s="269">
        <v>0</v>
      </c>
      <c r="BO419" s="269">
        <v>0</v>
      </c>
      <c r="BP419" s="269">
        <v>0</v>
      </c>
      <c r="BQ419" s="269">
        <v>0</v>
      </c>
      <c r="BR419" s="269">
        <v>0</v>
      </c>
      <c r="BS419" s="269">
        <v>0</v>
      </c>
      <c r="BT419" s="269">
        <v>0</v>
      </c>
      <c r="BU419" s="269">
        <v>0</v>
      </c>
      <c r="BV419" s="269">
        <v>0</v>
      </c>
      <c r="BW419" s="269">
        <v>0</v>
      </c>
      <c r="BX419" s="269">
        <v>0</v>
      </c>
      <c r="BY419" s="269">
        <v>0</v>
      </c>
      <c r="BZ419" s="269">
        <v>0</v>
      </c>
      <c r="CA419" s="269">
        <v>0</v>
      </c>
      <c r="CB419" s="269">
        <v>0</v>
      </c>
      <c r="CC419" s="270">
        <f t="shared" si="57"/>
        <v>3</v>
      </c>
      <c r="CD419" s="148"/>
      <c r="CE419" s="148"/>
      <c r="CF419" s="148"/>
      <c r="CG419" s="148"/>
      <c r="CH419" s="148"/>
      <c r="CI419" s="148"/>
    </row>
    <row r="420" spans="1:87" s="149" customFormat="1">
      <c r="A420" s="201" t="s">
        <v>1804</v>
      </c>
      <c r="B420" s="264" t="s">
        <v>57</v>
      </c>
      <c r="C420" s="265" t="s">
        <v>58</v>
      </c>
      <c r="D420" s="266">
        <v>53050</v>
      </c>
      <c r="E420" s="265" t="s">
        <v>1179</v>
      </c>
      <c r="F420" s="267" t="s">
        <v>1192</v>
      </c>
      <c r="G420" s="268" t="s">
        <v>1193</v>
      </c>
      <c r="H420" s="269">
        <v>0</v>
      </c>
      <c r="I420" s="269">
        <v>0</v>
      </c>
      <c r="J420" s="269">
        <v>0</v>
      </c>
      <c r="K420" s="269">
        <v>0</v>
      </c>
      <c r="L420" s="269">
        <v>0</v>
      </c>
      <c r="M420" s="269">
        <v>0</v>
      </c>
      <c r="N420" s="269">
        <v>0</v>
      </c>
      <c r="O420" s="269">
        <v>0</v>
      </c>
      <c r="P420" s="269">
        <v>0</v>
      </c>
      <c r="Q420" s="269">
        <v>0</v>
      </c>
      <c r="R420" s="269">
        <v>0</v>
      </c>
      <c r="S420" s="269">
        <v>0</v>
      </c>
      <c r="T420" s="269">
        <v>0</v>
      </c>
      <c r="U420" s="269">
        <v>0</v>
      </c>
      <c r="V420" s="269">
        <v>0</v>
      </c>
      <c r="W420" s="269">
        <v>0</v>
      </c>
      <c r="X420" s="269">
        <v>0</v>
      </c>
      <c r="Y420" s="269">
        <v>0</v>
      </c>
      <c r="Z420" s="269">
        <v>0</v>
      </c>
      <c r="AA420" s="269">
        <v>0</v>
      </c>
      <c r="AB420" s="269">
        <v>0</v>
      </c>
      <c r="AC420" s="269">
        <v>0</v>
      </c>
      <c r="AD420" s="269">
        <v>0</v>
      </c>
      <c r="AE420" s="269">
        <v>0</v>
      </c>
      <c r="AF420" s="269">
        <v>0</v>
      </c>
      <c r="AG420" s="269">
        <v>0</v>
      </c>
      <c r="AH420" s="269">
        <v>0</v>
      </c>
      <c r="AI420" s="269">
        <v>0</v>
      </c>
      <c r="AJ420" s="269">
        <v>0</v>
      </c>
      <c r="AK420" s="269">
        <v>0</v>
      </c>
      <c r="AL420" s="269">
        <v>0</v>
      </c>
      <c r="AM420" s="269">
        <v>0</v>
      </c>
      <c r="AN420" s="269">
        <v>0</v>
      </c>
      <c r="AO420" s="269">
        <v>0</v>
      </c>
      <c r="AP420" s="269">
        <v>0</v>
      </c>
      <c r="AQ420" s="269">
        <v>0</v>
      </c>
      <c r="AR420" s="269">
        <v>0</v>
      </c>
      <c r="AS420" s="269">
        <v>0</v>
      </c>
      <c r="AT420" s="269">
        <v>0</v>
      </c>
      <c r="AU420" s="269">
        <v>0</v>
      </c>
      <c r="AV420" s="269">
        <v>0</v>
      </c>
      <c r="AW420" s="269">
        <v>0</v>
      </c>
      <c r="AX420" s="269">
        <v>0</v>
      </c>
      <c r="AY420" s="269">
        <v>0</v>
      </c>
      <c r="AZ420" s="269">
        <v>0</v>
      </c>
      <c r="BA420" s="269">
        <v>0</v>
      </c>
      <c r="BB420" s="269">
        <v>0</v>
      </c>
      <c r="BC420" s="269">
        <v>0</v>
      </c>
      <c r="BD420" s="269">
        <v>0</v>
      </c>
      <c r="BE420" s="269">
        <v>0</v>
      </c>
      <c r="BF420" s="269">
        <v>0</v>
      </c>
      <c r="BG420" s="269">
        <v>0</v>
      </c>
      <c r="BH420" s="269">
        <v>0</v>
      </c>
      <c r="BI420" s="269">
        <v>0</v>
      </c>
      <c r="BJ420" s="269">
        <v>0</v>
      </c>
      <c r="BK420" s="269">
        <v>0</v>
      </c>
      <c r="BL420" s="269">
        <v>0</v>
      </c>
      <c r="BM420" s="269">
        <v>0</v>
      </c>
      <c r="BN420" s="269">
        <v>0</v>
      </c>
      <c r="BO420" s="269">
        <v>0</v>
      </c>
      <c r="BP420" s="269">
        <v>0</v>
      </c>
      <c r="BQ420" s="269">
        <v>0</v>
      </c>
      <c r="BR420" s="269">
        <v>0</v>
      </c>
      <c r="BS420" s="269">
        <v>0</v>
      </c>
      <c r="BT420" s="269">
        <v>0</v>
      </c>
      <c r="BU420" s="269">
        <v>0</v>
      </c>
      <c r="BV420" s="269">
        <v>0</v>
      </c>
      <c r="BW420" s="269">
        <v>0</v>
      </c>
      <c r="BX420" s="269">
        <v>0</v>
      </c>
      <c r="BY420" s="269">
        <v>0</v>
      </c>
      <c r="BZ420" s="269">
        <v>0</v>
      </c>
      <c r="CA420" s="269">
        <v>0</v>
      </c>
      <c r="CB420" s="269">
        <v>0</v>
      </c>
      <c r="CC420" s="270">
        <f t="shared" si="57"/>
        <v>0</v>
      </c>
      <c r="CD420" s="148"/>
      <c r="CE420" s="148"/>
      <c r="CF420" s="148"/>
      <c r="CG420" s="148"/>
      <c r="CH420" s="148"/>
      <c r="CI420" s="148"/>
    </row>
    <row r="421" spans="1:87" s="149" customFormat="1">
      <c r="A421" s="201" t="s">
        <v>1804</v>
      </c>
      <c r="B421" s="264" t="s">
        <v>57</v>
      </c>
      <c r="C421" s="265" t="s">
        <v>58</v>
      </c>
      <c r="D421" s="266">
        <v>53050</v>
      </c>
      <c r="E421" s="265" t="s">
        <v>1179</v>
      </c>
      <c r="F421" s="267" t="s">
        <v>1194</v>
      </c>
      <c r="G421" s="268" t="s">
        <v>1195</v>
      </c>
      <c r="H421" s="269">
        <v>0</v>
      </c>
      <c r="I421" s="269">
        <v>0</v>
      </c>
      <c r="J421" s="269">
        <v>0</v>
      </c>
      <c r="K421" s="269">
        <v>0</v>
      </c>
      <c r="L421" s="269">
        <v>0</v>
      </c>
      <c r="M421" s="269">
        <v>0</v>
      </c>
      <c r="N421" s="269">
        <v>0</v>
      </c>
      <c r="O421" s="269">
        <v>0</v>
      </c>
      <c r="P421" s="269">
        <v>0</v>
      </c>
      <c r="Q421" s="269">
        <v>0</v>
      </c>
      <c r="R421" s="269">
        <v>0</v>
      </c>
      <c r="S421" s="269">
        <v>0</v>
      </c>
      <c r="T421" s="269">
        <v>0</v>
      </c>
      <c r="U421" s="269">
        <v>0</v>
      </c>
      <c r="V421" s="269">
        <v>0</v>
      </c>
      <c r="W421" s="269">
        <v>0</v>
      </c>
      <c r="X421" s="269">
        <v>0</v>
      </c>
      <c r="Y421" s="269">
        <v>0</v>
      </c>
      <c r="Z421" s="269">
        <v>0</v>
      </c>
      <c r="AA421" s="269">
        <v>0</v>
      </c>
      <c r="AB421" s="269">
        <v>0</v>
      </c>
      <c r="AC421" s="269">
        <v>0</v>
      </c>
      <c r="AD421" s="269">
        <v>0</v>
      </c>
      <c r="AE421" s="269">
        <v>0</v>
      </c>
      <c r="AF421" s="269">
        <v>0</v>
      </c>
      <c r="AG421" s="269">
        <v>0</v>
      </c>
      <c r="AH421" s="269">
        <v>0</v>
      </c>
      <c r="AI421" s="269">
        <v>0</v>
      </c>
      <c r="AJ421" s="269">
        <v>0</v>
      </c>
      <c r="AK421" s="269">
        <v>0</v>
      </c>
      <c r="AL421" s="269">
        <v>0</v>
      </c>
      <c r="AM421" s="269">
        <v>0</v>
      </c>
      <c r="AN421" s="269">
        <v>0</v>
      </c>
      <c r="AO421" s="269">
        <v>0</v>
      </c>
      <c r="AP421" s="269">
        <v>0</v>
      </c>
      <c r="AQ421" s="269">
        <v>0</v>
      </c>
      <c r="AR421" s="269">
        <v>0</v>
      </c>
      <c r="AS421" s="269">
        <v>0</v>
      </c>
      <c r="AT421" s="269">
        <v>0</v>
      </c>
      <c r="AU421" s="269">
        <v>0</v>
      </c>
      <c r="AV421" s="269">
        <v>0</v>
      </c>
      <c r="AW421" s="269">
        <v>0</v>
      </c>
      <c r="AX421" s="269">
        <v>0</v>
      </c>
      <c r="AY421" s="269">
        <v>0</v>
      </c>
      <c r="AZ421" s="269">
        <v>0</v>
      </c>
      <c r="BA421" s="269">
        <v>0</v>
      </c>
      <c r="BB421" s="269">
        <v>0</v>
      </c>
      <c r="BC421" s="269">
        <v>0</v>
      </c>
      <c r="BD421" s="269">
        <v>0</v>
      </c>
      <c r="BE421" s="269">
        <v>0</v>
      </c>
      <c r="BF421" s="269">
        <v>0</v>
      </c>
      <c r="BG421" s="269">
        <v>0</v>
      </c>
      <c r="BH421" s="269">
        <v>0</v>
      </c>
      <c r="BI421" s="269">
        <v>0</v>
      </c>
      <c r="BJ421" s="269">
        <v>0</v>
      </c>
      <c r="BK421" s="269">
        <v>0</v>
      </c>
      <c r="BL421" s="269">
        <v>0</v>
      </c>
      <c r="BM421" s="269">
        <v>0</v>
      </c>
      <c r="BN421" s="269">
        <v>0</v>
      </c>
      <c r="BO421" s="269">
        <v>0</v>
      </c>
      <c r="BP421" s="269">
        <v>0</v>
      </c>
      <c r="BQ421" s="269">
        <v>0</v>
      </c>
      <c r="BR421" s="269">
        <v>0</v>
      </c>
      <c r="BS421" s="269">
        <v>0</v>
      </c>
      <c r="BT421" s="269">
        <v>0</v>
      </c>
      <c r="BU421" s="269">
        <v>0</v>
      </c>
      <c r="BV421" s="269">
        <v>0</v>
      </c>
      <c r="BW421" s="269">
        <v>0</v>
      </c>
      <c r="BX421" s="269">
        <v>0</v>
      </c>
      <c r="BY421" s="269">
        <v>0</v>
      </c>
      <c r="BZ421" s="269">
        <v>0</v>
      </c>
      <c r="CA421" s="269">
        <v>0</v>
      </c>
      <c r="CB421" s="269">
        <v>0</v>
      </c>
      <c r="CC421" s="270">
        <f t="shared" si="57"/>
        <v>0</v>
      </c>
      <c r="CD421" s="148"/>
      <c r="CE421" s="148"/>
      <c r="CF421" s="148"/>
      <c r="CG421" s="148"/>
      <c r="CH421" s="148"/>
      <c r="CI421" s="148"/>
    </row>
    <row r="422" spans="1:87" s="149" customFormat="1">
      <c r="A422" s="201" t="s">
        <v>1804</v>
      </c>
      <c r="B422" s="264" t="s">
        <v>57</v>
      </c>
      <c r="C422" s="265" t="s">
        <v>58</v>
      </c>
      <c r="D422" s="266">
        <v>53050</v>
      </c>
      <c r="E422" s="265" t="s">
        <v>1179</v>
      </c>
      <c r="F422" s="267" t="s">
        <v>1196</v>
      </c>
      <c r="G422" s="268" t="s">
        <v>1197</v>
      </c>
      <c r="H422" s="269">
        <v>50625.03</v>
      </c>
      <c r="I422" s="269">
        <v>0</v>
      </c>
      <c r="J422" s="269">
        <v>0</v>
      </c>
      <c r="K422" s="269">
        <v>0</v>
      </c>
      <c r="L422" s="269">
        <v>0</v>
      </c>
      <c r="M422" s="269">
        <v>0</v>
      </c>
      <c r="N422" s="269">
        <v>0</v>
      </c>
      <c r="O422" s="269">
        <v>1</v>
      </c>
      <c r="P422" s="269">
        <v>0</v>
      </c>
      <c r="Q422" s="269">
        <v>22829.919999999998</v>
      </c>
      <c r="R422" s="269">
        <v>0</v>
      </c>
      <c r="S422" s="269">
        <v>0</v>
      </c>
      <c r="T422" s="269">
        <v>0</v>
      </c>
      <c r="U422" s="269">
        <v>0</v>
      </c>
      <c r="V422" s="269">
        <v>0</v>
      </c>
      <c r="W422" s="269">
        <v>0</v>
      </c>
      <c r="X422" s="269">
        <v>0</v>
      </c>
      <c r="Y422" s="269">
        <v>0</v>
      </c>
      <c r="Z422" s="269">
        <v>0</v>
      </c>
      <c r="AA422" s="269">
        <v>0</v>
      </c>
      <c r="AB422" s="269">
        <v>0</v>
      </c>
      <c r="AC422" s="269">
        <v>0</v>
      </c>
      <c r="AD422" s="269">
        <v>0</v>
      </c>
      <c r="AE422" s="269">
        <v>0</v>
      </c>
      <c r="AF422" s="269">
        <v>0</v>
      </c>
      <c r="AG422" s="269">
        <v>0</v>
      </c>
      <c r="AH422" s="269">
        <v>0</v>
      </c>
      <c r="AI422" s="269">
        <v>10</v>
      </c>
      <c r="AJ422" s="269">
        <v>0</v>
      </c>
      <c r="AK422" s="269">
        <v>0</v>
      </c>
      <c r="AL422" s="269">
        <v>0</v>
      </c>
      <c r="AM422" s="269">
        <v>0</v>
      </c>
      <c r="AN422" s="269">
        <v>0</v>
      </c>
      <c r="AO422" s="269">
        <v>0</v>
      </c>
      <c r="AP422" s="269">
        <v>0</v>
      </c>
      <c r="AQ422" s="269">
        <v>0</v>
      </c>
      <c r="AR422" s="269">
        <v>0</v>
      </c>
      <c r="AS422" s="269">
        <v>0</v>
      </c>
      <c r="AT422" s="269">
        <v>0</v>
      </c>
      <c r="AU422" s="269">
        <v>1</v>
      </c>
      <c r="AV422" s="269">
        <v>0</v>
      </c>
      <c r="AW422" s="269">
        <v>0</v>
      </c>
      <c r="AX422" s="269">
        <v>0</v>
      </c>
      <c r="AY422" s="269">
        <v>0</v>
      </c>
      <c r="AZ422" s="269">
        <v>0</v>
      </c>
      <c r="BA422" s="269">
        <v>0</v>
      </c>
      <c r="BB422" s="269">
        <v>0</v>
      </c>
      <c r="BC422" s="269">
        <v>0</v>
      </c>
      <c r="BD422" s="269">
        <v>0</v>
      </c>
      <c r="BE422" s="269">
        <v>1286.5899999999999</v>
      </c>
      <c r="BF422" s="269">
        <v>0</v>
      </c>
      <c r="BG422" s="269">
        <v>0</v>
      </c>
      <c r="BH422" s="269">
        <v>7</v>
      </c>
      <c r="BI422" s="269">
        <v>0</v>
      </c>
      <c r="BJ422" s="269">
        <v>0</v>
      </c>
      <c r="BK422" s="269">
        <v>0</v>
      </c>
      <c r="BL422" s="269">
        <v>0</v>
      </c>
      <c r="BM422" s="269">
        <v>0</v>
      </c>
      <c r="BN422" s="269">
        <v>0</v>
      </c>
      <c r="BO422" s="269">
        <v>0</v>
      </c>
      <c r="BP422" s="269">
        <v>0</v>
      </c>
      <c r="BQ422" s="269">
        <v>0</v>
      </c>
      <c r="BR422" s="269">
        <v>0</v>
      </c>
      <c r="BS422" s="269">
        <v>0</v>
      </c>
      <c r="BT422" s="269">
        <v>0</v>
      </c>
      <c r="BU422" s="269">
        <v>0</v>
      </c>
      <c r="BV422" s="269">
        <v>0</v>
      </c>
      <c r="BW422" s="269">
        <v>0</v>
      </c>
      <c r="BX422" s="269">
        <v>0</v>
      </c>
      <c r="BY422" s="269">
        <v>0</v>
      </c>
      <c r="BZ422" s="269">
        <v>0</v>
      </c>
      <c r="CA422" s="269">
        <v>0</v>
      </c>
      <c r="CB422" s="269">
        <v>0</v>
      </c>
      <c r="CC422" s="270">
        <f t="shared" si="57"/>
        <v>74760.539999999994</v>
      </c>
      <c r="CD422" s="148"/>
      <c r="CE422" s="148"/>
      <c r="CF422" s="148"/>
      <c r="CG422" s="148"/>
      <c r="CH422" s="148"/>
      <c r="CI422" s="148"/>
    </row>
    <row r="423" spans="1:87" s="149" customFormat="1">
      <c r="A423" s="201" t="s">
        <v>1804</v>
      </c>
      <c r="B423" s="264" t="s">
        <v>57</v>
      </c>
      <c r="C423" s="265" t="s">
        <v>58</v>
      </c>
      <c r="D423" s="266">
        <v>53050</v>
      </c>
      <c r="E423" s="265" t="s">
        <v>1179</v>
      </c>
      <c r="F423" s="267" t="s">
        <v>1198</v>
      </c>
      <c r="G423" s="268" t="s">
        <v>1199</v>
      </c>
      <c r="H423" s="269">
        <v>0</v>
      </c>
      <c r="I423" s="269">
        <v>0</v>
      </c>
      <c r="J423" s="269">
        <v>0</v>
      </c>
      <c r="K423" s="269">
        <v>0</v>
      </c>
      <c r="L423" s="269">
        <v>0</v>
      </c>
      <c r="M423" s="269">
        <v>0</v>
      </c>
      <c r="N423" s="269">
        <v>0</v>
      </c>
      <c r="O423" s="269">
        <v>0</v>
      </c>
      <c r="P423" s="269">
        <v>0</v>
      </c>
      <c r="Q423" s="269">
        <v>0</v>
      </c>
      <c r="R423" s="269">
        <v>0</v>
      </c>
      <c r="S423" s="269">
        <v>0</v>
      </c>
      <c r="T423" s="269">
        <v>0</v>
      </c>
      <c r="U423" s="269">
        <v>0</v>
      </c>
      <c r="V423" s="269">
        <v>0</v>
      </c>
      <c r="W423" s="269">
        <v>2</v>
      </c>
      <c r="X423" s="269">
        <v>0</v>
      </c>
      <c r="Y423" s="269">
        <v>0</v>
      </c>
      <c r="Z423" s="269">
        <v>0</v>
      </c>
      <c r="AA423" s="269">
        <v>0</v>
      </c>
      <c r="AB423" s="269">
        <v>0</v>
      </c>
      <c r="AC423" s="269">
        <v>0</v>
      </c>
      <c r="AD423" s="269">
        <v>0</v>
      </c>
      <c r="AE423" s="269">
        <v>0</v>
      </c>
      <c r="AF423" s="269">
        <v>0</v>
      </c>
      <c r="AG423" s="269">
        <v>0</v>
      </c>
      <c r="AH423" s="269">
        <v>0</v>
      </c>
      <c r="AI423" s="269">
        <v>0</v>
      </c>
      <c r="AJ423" s="269">
        <v>0</v>
      </c>
      <c r="AK423" s="269">
        <v>0</v>
      </c>
      <c r="AL423" s="269">
        <v>0</v>
      </c>
      <c r="AM423" s="269">
        <v>0</v>
      </c>
      <c r="AN423" s="269">
        <v>0</v>
      </c>
      <c r="AO423" s="269">
        <v>0</v>
      </c>
      <c r="AP423" s="269">
        <v>0</v>
      </c>
      <c r="AQ423" s="269">
        <v>0</v>
      </c>
      <c r="AR423" s="269">
        <v>0</v>
      </c>
      <c r="AS423" s="269">
        <v>0</v>
      </c>
      <c r="AT423" s="269">
        <v>0</v>
      </c>
      <c r="AU423" s="269">
        <v>1</v>
      </c>
      <c r="AV423" s="269">
        <v>0</v>
      </c>
      <c r="AW423" s="269">
        <v>0</v>
      </c>
      <c r="AX423" s="269">
        <v>0</v>
      </c>
      <c r="AY423" s="269">
        <v>0</v>
      </c>
      <c r="AZ423" s="269">
        <v>0</v>
      </c>
      <c r="BA423" s="269">
        <v>0</v>
      </c>
      <c r="BB423" s="269">
        <v>0</v>
      </c>
      <c r="BC423" s="269">
        <v>0</v>
      </c>
      <c r="BD423" s="269">
        <v>0</v>
      </c>
      <c r="BE423" s="269">
        <v>1</v>
      </c>
      <c r="BF423" s="269">
        <v>0</v>
      </c>
      <c r="BG423" s="269">
        <v>0</v>
      </c>
      <c r="BH423" s="269">
        <v>0</v>
      </c>
      <c r="BI423" s="269">
        <v>0</v>
      </c>
      <c r="BJ423" s="269">
        <v>0</v>
      </c>
      <c r="BK423" s="269">
        <v>0</v>
      </c>
      <c r="BL423" s="269">
        <v>0</v>
      </c>
      <c r="BM423" s="269">
        <v>0</v>
      </c>
      <c r="BN423" s="269">
        <v>0</v>
      </c>
      <c r="BO423" s="269">
        <v>0</v>
      </c>
      <c r="BP423" s="269">
        <v>0</v>
      </c>
      <c r="BQ423" s="269">
        <v>0</v>
      </c>
      <c r="BR423" s="269">
        <v>0</v>
      </c>
      <c r="BS423" s="269">
        <v>0</v>
      </c>
      <c r="BT423" s="269">
        <v>0</v>
      </c>
      <c r="BU423" s="269">
        <v>0</v>
      </c>
      <c r="BV423" s="269">
        <v>0</v>
      </c>
      <c r="BW423" s="269">
        <v>0</v>
      </c>
      <c r="BX423" s="269">
        <v>0</v>
      </c>
      <c r="BY423" s="269">
        <v>3</v>
      </c>
      <c r="BZ423" s="269">
        <v>0</v>
      </c>
      <c r="CA423" s="269">
        <v>0</v>
      </c>
      <c r="CB423" s="269">
        <v>0</v>
      </c>
      <c r="CC423" s="270">
        <f t="shared" si="57"/>
        <v>7</v>
      </c>
      <c r="CD423" s="148"/>
      <c r="CE423" s="148"/>
      <c r="CF423" s="148"/>
      <c r="CG423" s="148"/>
      <c r="CH423" s="148"/>
      <c r="CI423" s="148"/>
    </row>
    <row r="424" spans="1:87" s="149" customFormat="1">
      <c r="A424" s="201" t="s">
        <v>1804</v>
      </c>
      <c r="B424" s="264" t="s">
        <v>57</v>
      </c>
      <c r="C424" s="265" t="s">
        <v>58</v>
      </c>
      <c r="D424" s="266">
        <v>53050</v>
      </c>
      <c r="E424" s="265" t="s">
        <v>1179</v>
      </c>
      <c r="F424" s="267" t="s">
        <v>1200</v>
      </c>
      <c r="G424" s="268" t="s">
        <v>1201</v>
      </c>
      <c r="H424" s="269">
        <v>0</v>
      </c>
      <c r="I424" s="269">
        <v>0</v>
      </c>
      <c r="J424" s="269">
        <v>0</v>
      </c>
      <c r="K424" s="269">
        <v>0</v>
      </c>
      <c r="L424" s="269">
        <v>0</v>
      </c>
      <c r="M424" s="269">
        <v>0</v>
      </c>
      <c r="N424" s="269">
        <v>0</v>
      </c>
      <c r="O424" s="269">
        <v>1</v>
      </c>
      <c r="P424" s="269">
        <v>0</v>
      </c>
      <c r="Q424" s="269">
        <v>15</v>
      </c>
      <c r="R424" s="269">
        <v>0</v>
      </c>
      <c r="S424" s="269">
        <v>0</v>
      </c>
      <c r="T424" s="269">
        <v>0</v>
      </c>
      <c r="U424" s="269">
        <v>0</v>
      </c>
      <c r="V424" s="269">
        <v>0</v>
      </c>
      <c r="W424" s="269">
        <v>0</v>
      </c>
      <c r="X424" s="269">
        <v>0</v>
      </c>
      <c r="Y424" s="269">
        <v>0</v>
      </c>
      <c r="Z424" s="269">
        <v>0</v>
      </c>
      <c r="AA424" s="269">
        <v>0</v>
      </c>
      <c r="AB424" s="269">
        <v>0</v>
      </c>
      <c r="AC424" s="269">
        <v>0</v>
      </c>
      <c r="AD424" s="269">
        <v>0</v>
      </c>
      <c r="AE424" s="269">
        <v>0</v>
      </c>
      <c r="AF424" s="269">
        <v>0</v>
      </c>
      <c r="AG424" s="269">
        <v>0</v>
      </c>
      <c r="AH424" s="269">
        <v>0</v>
      </c>
      <c r="AI424" s="269">
        <v>0</v>
      </c>
      <c r="AJ424" s="269">
        <v>0</v>
      </c>
      <c r="AK424" s="269">
        <v>0</v>
      </c>
      <c r="AL424" s="269">
        <v>0</v>
      </c>
      <c r="AM424" s="269">
        <v>0</v>
      </c>
      <c r="AN424" s="269">
        <v>0</v>
      </c>
      <c r="AO424" s="269">
        <v>0</v>
      </c>
      <c r="AP424" s="269">
        <v>0</v>
      </c>
      <c r="AQ424" s="269">
        <v>0</v>
      </c>
      <c r="AR424" s="269">
        <v>0</v>
      </c>
      <c r="AS424" s="269">
        <v>0</v>
      </c>
      <c r="AT424" s="269">
        <v>0</v>
      </c>
      <c r="AU424" s="269">
        <v>0</v>
      </c>
      <c r="AV424" s="269">
        <v>0</v>
      </c>
      <c r="AW424" s="269">
        <v>0</v>
      </c>
      <c r="AX424" s="269">
        <v>0</v>
      </c>
      <c r="AY424" s="269">
        <v>0</v>
      </c>
      <c r="AZ424" s="269">
        <v>0</v>
      </c>
      <c r="BA424" s="269">
        <v>0</v>
      </c>
      <c r="BB424" s="269">
        <v>0</v>
      </c>
      <c r="BC424" s="269">
        <v>0</v>
      </c>
      <c r="BD424" s="269">
        <v>0</v>
      </c>
      <c r="BE424" s="269">
        <v>1</v>
      </c>
      <c r="BF424" s="269">
        <v>0</v>
      </c>
      <c r="BG424" s="269">
        <v>0</v>
      </c>
      <c r="BH424" s="269">
        <v>2</v>
      </c>
      <c r="BI424" s="269">
        <v>0</v>
      </c>
      <c r="BJ424" s="269">
        <v>0</v>
      </c>
      <c r="BK424" s="269">
        <v>0</v>
      </c>
      <c r="BL424" s="269">
        <v>0</v>
      </c>
      <c r="BM424" s="269">
        <v>0</v>
      </c>
      <c r="BN424" s="269">
        <v>0</v>
      </c>
      <c r="BO424" s="269">
        <v>0</v>
      </c>
      <c r="BP424" s="269">
        <v>0</v>
      </c>
      <c r="BQ424" s="269">
        <v>0</v>
      </c>
      <c r="BR424" s="269">
        <v>0</v>
      </c>
      <c r="BS424" s="269">
        <v>0</v>
      </c>
      <c r="BT424" s="269">
        <v>0</v>
      </c>
      <c r="BU424" s="269">
        <v>1</v>
      </c>
      <c r="BV424" s="269">
        <v>0</v>
      </c>
      <c r="BW424" s="269">
        <v>0</v>
      </c>
      <c r="BX424" s="269">
        <v>0</v>
      </c>
      <c r="BY424" s="269">
        <v>19</v>
      </c>
      <c r="BZ424" s="269">
        <v>0</v>
      </c>
      <c r="CA424" s="269">
        <v>0</v>
      </c>
      <c r="CB424" s="269">
        <v>0</v>
      </c>
      <c r="CC424" s="270">
        <f t="shared" si="57"/>
        <v>39</v>
      </c>
      <c r="CD424" s="148"/>
      <c r="CE424" s="148"/>
      <c r="CF424" s="148"/>
      <c r="CG424" s="148"/>
      <c r="CH424" s="148"/>
      <c r="CI424" s="148"/>
    </row>
    <row r="425" spans="1:87" s="149" customFormat="1">
      <c r="A425" s="201" t="s">
        <v>1804</v>
      </c>
      <c r="B425" s="264" t="s">
        <v>57</v>
      </c>
      <c r="C425" s="265" t="s">
        <v>58</v>
      </c>
      <c r="D425" s="266">
        <v>53050</v>
      </c>
      <c r="E425" s="265" t="s">
        <v>1179</v>
      </c>
      <c r="F425" s="267" t="s">
        <v>1202</v>
      </c>
      <c r="G425" s="268" t="s">
        <v>1203</v>
      </c>
      <c r="H425" s="269">
        <v>3</v>
      </c>
      <c r="I425" s="269">
        <v>0</v>
      </c>
      <c r="J425" s="269">
        <v>0</v>
      </c>
      <c r="K425" s="269">
        <v>0</v>
      </c>
      <c r="L425" s="269">
        <v>0</v>
      </c>
      <c r="M425" s="269">
        <v>0</v>
      </c>
      <c r="N425" s="269">
        <v>0</v>
      </c>
      <c r="O425" s="269">
        <v>0</v>
      </c>
      <c r="P425" s="269">
        <v>0</v>
      </c>
      <c r="Q425" s="269">
        <v>0</v>
      </c>
      <c r="R425" s="269">
        <v>0</v>
      </c>
      <c r="S425" s="269">
        <v>0</v>
      </c>
      <c r="T425" s="269">
        <v>0</v>
      </c>
      <c r="U425" s="269">
        <v>0</v>
      </c>
      <c r="V425" s="269">
        <v>0</v>
      </c>
      <c r="W425" s="269">
        <v>4</v>
      </c>
      <c r="X425" s="269">
        <v>0</v>
      </c>
      <c r="Y425" s="269">
        <v>0</v>
      </c>
      <c r="Z425" s="269">
        <v>0</v>
      </c>
      <c r="AA425" s="269">
        <v>0</v>
      </c>
      <c r="AB425" s="269">
        <v>0</v>
      </c>
      <c r="AC425" s="269">
        <v>0</v>
      </c>
      <c r="AD425" s="269">
        <v>0</v>
      </c>
      <c r="AE425" s="269">
        <v>0</v>
      </c>
      <c r="AF425" s="269">
        <v>0</v>
      </c>
      <c r="AG425" s="269">
        <v>0</v>
      </c>
      <c r="AH425" s="269">
        <v>0</v>
      </c>
      <c r="AI425" s="269">
        <v>3</v>
      </c>
      <c r="AJ425" s="269">
        <v>0</v>
      </c>
      <c r="AK425" s="269">
        <v>0</v>
      </c>
      <c r="AL425" s="269">
        <v>0</v>
      </c>
      <c r="AM425" s="269">
        <v>0</v>
      </c>
      <c r="AN425" s="269">
        <v>0</v>
      </c>
      <c r="AO425" s="269">
        <v>0</v>
      </c>
      <c r="AP425" s="269">
        <v>0</v>
      </c>
      <c r="AQ425" s="269">
        <v>0</v>
      </c>
      <c r="AR425" s="269">
        <v>0</v>
      </c>
      <c r="AS425" s="269">
        <v>0</v>
      </c>
      <c r="AT425" s="269">
        <v>0</v>
      </c>
      <c r="AU425" s="269">
        <v>10838.84</v>
      </c>
      <c r="AV425" s="269">
        <v>0</v>
      </c>
      <c r="AW425" s="269">
        <v>0</v>
      </c>
      <c r="AX425" s="269">
        <v>0</v>
      </c>
      <c r="AY425" s="269">
        <v>0</v>
      </c>
      <c r="AZ425" s="269">
        <v>0</v>
      </c>
      <c r="BA425" s="269">
        <v>0</v>
      </c>
      <c r="BB425" s="269">
        <v>0</v>
      </c>
      <c r="BC425" s="269">
        <v>0</v>
      </c>
      <c r="BD425" s="269">
        <v>0</v>
      </c>
      <c r="BE425" s="269">
        <v>3</v>
      </c>
      <c r="BF425" s="269">
        <v>0</v>
      </c>
      <c r="BG425" s="269">
        <v>0</v>
      </c>
      <c r="BH425" s="269">
        <v>1</v>
      </c>
      <c r="BI425" s="269">
        <v>0</v>
      </c>
      <c r="BJ425" s="269">
        <v>0</v>
      </c>
      <c r="BK425" s="269">
        <v>0</v>
      </c>
      <c r="BL425" s="269">
        <v>0</v>
      </c>
      <c r="BM425" s="269">
        <v>0</v>
      </c>
      <c r="BN425" s="269">
        <v>0</v>
      </c>
      <c r="BO425" s="269">
        <v>0</v>
      </c>
      <c r="BP425" s="269">
        <v>0</v>
      </c>
      <c r="BQ425" s="269">
        <v>0</v>
      </c>
      <c r="BR425" s="269">
        <v>0</v>
      </c>
      <c r="BS425" s="269">
        <v>0</v>
      </c>
      <c r="BT425" s="269">
        <v>0</v>
      </c>
      <c r="BU425" s="269">
        <v>0</v>
      </c>
      <c r="BV425" s="269">
        <v>0</v>
      </c>
      <c r="BW425" s="269">
        <v>0</v>
      </c>
      <c r="BX425" s="269">
        <v>0</v>
      </c>
      <c r="BY425" s="269">
        <v>0</v>
      </c>
      <c r="BZ425" s="269">
        <v>0</v>
      </c>
      <c r="CA425" s="269">
        <v>0</v>
      </c>
      <c r="CB425" s="269">
        <v>0</v>
      </c>
      <c r="CC425" s="270">
        <f t="shared" si="57"/>
        <v>10852.84</v>
      </c>
      <c r="CD425" s="148"/>
      <c r="CE425" s="148"/>
      <c r="CF425" s="148"/>
      <c r="CG425" s="148"/>
      <c r="CH425" s="148"/>
      <c r="CI425" s="148"/>
    </row>
    <row r="426" spans="1:87" s="149" customFormat="1">
      <c r="A426" s="201" t="s">
        <v>1804</v>
      </c>
      <c r="B426" s="264" t="s">
        <v>57</v>
      </c>
      <c r="C426" s="265" t="s">
        <v>58</v>
      </c>
      <c r="D426" s="266">
        <v>53050</v>
      </c>
      <c r="E426" s="265" t="s">
        <v>1179</v>
      </c>
      <c r="F426" s="267" t="s">
        <v>1204</v>
      </c>
      <c r="G426" s="268" t="s">
        <v>1205</v>
      </c>
      <c r="H426" s="269">
        <v>0</v>
      </c>
      <c r="I426" s="269">
        <v>0</v>
      </c>
      <c r="J426" s="269">
        <v>0</v>
      </c>
      <c r="K426" s="269">
        <v>0</v>
      </c>
      <c r="L426" s="269">
        <v>0</v>
      </c>
      <c r="M426" s="269">
        <v>0</v>
      </c>
      <c r="N426" s="269">
        <v>0</v>
      </c>
      <c r="O426" s="269">
        <v>0</v>
      </c>
      <c r="P426" s="269">
        <v>0</v>
      </c>
      <c r="Q426" s="269">
        <v>0</v>
      </c>
      <c r="R426" s="269">
        <v>0</v>
      </c>
      <c r="S426" s="269">
        <v>0</v>
      </c>
      <c r="T426" s="269">
        <v>0</v>
      </c>
      <c r="U426" s="269">
        <v>0</v>
      </c>
      <c r="V426" s="269">
        <v>0</v>
      </c>
      <c r="W426" s="269">
        <v>0</v>
      </c>
      <c r="X426" s="269">
        <v>0</v>
      </c>
      <c r="Y426" s="269">
        <v>0</v>
      </c>
      <c r="Z426" s="269">
        <v>0</v>
      </c>
      <c r="AA426" s="269">
        <v>0</v>
      </c>
      <c r="AB426" s="269">
        <v>0</v>
      </c>
      <c r="AC426" s="269">
        <v>0</v>
      </c>
      <c r="AD426" s="269">
        <v>0</v>
      </c>
      <c r="AE426" s="269">
        <v>0</v>
      </c>
      <c r="AF426" s="269">
        <v>0</v>
      </c>
      <c r="AG426" s="269">
        <v>0</v>
      </c>
      <c r="AH426" s="269">
        <v>0</v>
      </c>
      <c r="AI426" s="269">
        <v>0</v>
      </c>
      <c r="AJ426" s="269">
        <v>0</v>
      </c>
      <c r="AK426" s="269">
        <v>0</v>
      </c>
      <c r="AL426" s="269">
        <v>0</v>
      </c>
      <c r="AM426" s="269">
        <v>0</v>
      </c>
      <c r="AN426" s="269">
        <v>0</v>
      </c>
      <c r="AO426" s="269">
        <v>0</v>
      </c>
      <c r="AP426" s="269">
        <v>0</v>
      </c>
      <c r="AQ426" s="269">
        <v>0</v>
      </c>
      <c r="AR426" s="269">
        <v>0</v>
      </c>
      <c r="AS426" s="269">
        <v>0</v>
      </c>
      <c r="AT426" s="269">
        <v>0</v>
      </c>
      <c r="AU426" s="269">
        <v>1</v>
      </c>
      <c r="AV426" s="269">
        <v>0</v>
      </c>
      <c r="AW426" s="269">
        <v>0</v>
      </c>
      <c r="AX426" s="269">
        <v>0</v>
      </c>
      <c r="AY426" s="269">
        <v>0</v>
      </c>
      <c r="AZ426" s="269">
        <v>0</v>
      </c>
      <c r="BA426" s="269">
        <v>0</v>
      </c>
      <c r="BB426" s="269">
        <v>0</v>
      </c>
      <c r="BC426" s="269">
        <v>0</v>
      </c>
      <c r="BD426" s="269">
        <v>0</v>
      </c>
      <c r="BE426" s="269">
        <v>1</v>
      </c>
      <c r="BF426" s="269">
        <v>0</v>
      </c>
      <c r="BG426" s="269">
        <v>0</v>
      </c>
      <c r="BH426" s="269">
        <v>1</v>
      </c>
      <c r="BI426" s="269">
        <v>0</v>
      </c>
      <c r="BJ426" s="269">
        <v>0</v>
      </c>
      <c r="BK426" s="269">
        <v>0</v>
      </c>
      <c r="BL426" s="269">
        <v>0</v>
      </c>
      <c r="BM426" s="269">
        <v>0</v>
      </c>
      <c r="BN426" s="269">
        <v>0</v>
      </c>
      <c r="BO426" s="269">
        <v>0</v>
      </c>
      <c r="BP426" s="269">
        <v>0</v>
      </c>
      <c r="BQ426" s="269">
        <v>0</v>
      </c>
      <c r="BR426" s="269">
        <v>0</v>
      </c>
      <c r="BS426" s="269">
        <v>0</v>
      </c>
      <c r="BT426" s="269">
        <v>0</v>
      </c>
      <c r="BU426" s="269">
        <v>0</v>
      </c>
      <c r="BV426" s="269">
        <v>0</v>
      </c>
      <c r="BW426" s="269">
        <v>0</v>
      </c>
      <c r="BX426" s="269">
        <v>0</v>
      </c>
      <c r="BY426" s="269">
        <v>0</v>
      </c>
      <c r="BZ426" s="269">
        <v>0</v>
      </c>
      <c r="CA426" s="269">
        <v>0</v>
      </c>
      <c r="CB426" s="269">
        <v>0</v>
      </c>
      <c r="CC426" s="270">
        <f t="shared" si="57"/>
        <v>3</v>
      </c>
      <c r="CD426" s="148"/>
      <c r="CE426" s="148"/>
      <c r="CF426" s="148"/>
      <c r="CG426" s="148"/>
      <c r="CH426" s="148"/>
      <c r="CI426" s="148"/>
    </row>
    <row r="427" spans="1:87" s="149" customFormat="1">
      <c r="A427" s="201" t="s">
        <v>1804</v>
      </c>
      <c r="B427" s="264" t="s">
        <v>57</v>
      </c>
      <c r="C427" s="265" t="s">
        <v>58</v>
      </c>
      <c r="D427" s="266">
        <v>53050</v>
      </c>
      <c r="E427" s="265" t="s">
        <v>1179</v>
      </c>
      <c r="F427" s="267" t="s">
        <v>1206</v>
      </c>
      <c r="G427" s="268" t="s">
        <v>1207</v>
      </c>
      <c r="H427" s="269">
        <v>0</v>
      </c>
      <c r="I427" s="269">
        <v>0</v>
      </c>
      <c r="J427" s="269">
        <v>0</v>
      </c>
      <c r="K427" s="269">
        <v>0</v>
      </c>
      <c r="L427" s="269">
        <v>0</v>
      </c>
      <c r="M427" s="269">
        <v>0</v>
      </c>
      <c r="N427" s="269">
        <v>0</v>
      </c>
      <c r="O427" s="269">
        <v>0</v>
      </c>
      <c r="P427" s="269">
        <v>0</v>
      </c>
      <c r="Q427" s="269">
        <v>0</v>
      </c>
      <c r="R427" s="269">
        <v>0</v>
      </c>
      <c r="S427" s="269">
        <v>0</v>
      </c>
      <c r="T427" s="269">
        <v>0</v>
      </c>
      <c r="U427" s="269">
        <v>0</v>
      </c>
      <c r="V427" s="269">
        <v>0</v>
      </c>
      <c r="W427" s="269">
        <v>0</v>
      </c>
      <c r="X427" s="269">
        <v>0</v>
      </c>
      <c r="Y427" s="269">
        <v>0</v>
      </c>
      <c r="Z427" s="269">
        <v>0</v>
      </c>
      <c r="AA427" s="269">
        <v>0</v>
      </c>
      <c r="AB427" s="269">
        <v>0</v>
      </c>
      <c r="AC427" s="269">
        <v>0</v>
      </c>
      <c r="AD427" s="269">
        <v>0</v>
      </c>
      <c r="AE427" s="269">
        <v>0</v>
      </c>
      <c r="AF427" s="269">
        <v>0</v>
      </c>
      <c r="AG427" s="269">
        <v>0</v>
      </c>
      <c r="AH427" s="269">
        <v>0</v>
      </c>
      <c r="AI427" s="269">
        <v>0</v>
      </c>
      <c r="AJ427" s="269">
        <v>0</v>
      </c>
      <c r="AK427" s="269">
        <v>0</v>
      </c>
      <c r="AL427" s="269">
        <v>0</v>
      </c>
      <c r="AM427" s="269">
        <v>0</v>
      </c>
      <c r="AN427" s="269">
        <v>0</v>
      </c>
      <c r="AO427" s="269">
        <v>0</v>
      </c>
      <c r="AP427" s="269">
        <v>0</v>
      </c>
      <c r="AQ427" s="269">
        <v>0</v>
      </c>
      <c r="AR427" s="269">
        <v>0</v>
      </c>
      <c r="AS427" s="269">
        <v>0</v>
      </c>
      <c r="AT427" s="269">
        <v>0</v>
      </c>
      <c r="AU427" s="269">
        <v>0</v>
      </c>
      <c r="AV427" s="269">
        <v>0</v>
      </c>
      <c r="AW427" s="269">
        <v>0</v>
      </c>
      <c r="AX427" s="269">
        <v>0</v>
      </c>
      <c r="AY427" s="269">
        <v>0</v>
      </c>
      <c r="AZ427" s="269">
        <v>0</v>
      </c>
      <c r="BA427" s="269">
        <v>0</v>
      </c>
      <c r="BB427" s="269">
        <v>0</v>
      </c>
      <c r="BC427" s="269">
        <v>0</v>
      </c>
      <c r="BD427" s="269">
        <v>0</v>
      </c>
      <c r="BE427" s="269">
        <v>0</v>
      </c>
      <c r="BF427" s="269">
        <v>0</v>
      </c>
      <c r="BG427" s="269">
        <v>0</v>
      </c>
      <c r="BH427" s="269">
        <v>0</v>
      </c>
      <c r="BI427" s="269">
        <v>0</v>
      </c>
      <c r="BJ427" s="269">
        <v>0</v>
      </c>
      <c r="BK427" s="269">
        <v>0</v>
      </c>
      <c r="BL427" s="269">
        <v>0</v>
      </c>
      <c r="BM427" s="269">
        <v>0</v>
      </c>
      <c r="BN427" s="269">
        <v>0</v>
      </c>
      <c r="BO427" s="269">
        <v>0</v>
      </c>
      <c r="BP427" s="269">
        <v>0</v>
      </c>
      <c r="BQ427" s="269">
        <v>0</v>
      </c>
      <c r="BR427" s="269">
        <v>0</v>
      </c>
      <c r="BS427" s="269">
        <v>0</v>
      </c>
      <c r="BT427" s="269">
        <v>0</v>
      </c>
      <c r="BU427" s="269">
        <v>0</v>
      </c>
      <c r="BV427" s="269">
        <v>0</v>
      </c>
      <c r="BW427" s="269">
        <v>0</v>
      </c>
      <c r="BX427" s="269">
        <v>0</v>
      </c>
      <c r="BY427" s="269">
        <v>0</v>
      </c>
      <c r="BZ427" s="269">
        <v>0</v>
      </c>
      <c r="CA427" s="269">
        <v>0</v>
      </c>
      <c r="CB427" s="269">
        <v>0</v>
      </c>
      <c r="CC427" s="270">
        <f t="shared" si="57"/>
        <v>0</v>
      </c>
      <c r="CD427" s="148"/>
      <c r="CE427" s="148"/>
      <c r="CF427" s="148"/>
      <c r="CG427" s="148"/>
      <c r="CH427" s="148"/>
      <c r="CI427" s="148"/>
    </row>
    <row r="428" spans="1:87" s="149" customFormat="1">
      <c r="A428" s="201" t="s">
        <v>1804</v>
      </c>
      <c r="B428" s="264" t="s">
        <v>57</v>
      </c>
      <c r="C428" s="265" t="s">
        <v>58</v>
      </c>
      <c r="D428" s="266">
        <v>53050</v>
      </c>
      <c r="E428" s="265" t="s">
        <v>1179</v>
      </c>
      <c r="F428" s="267" t="s">
        <v>1208</v>
      </c>
      <c r="G428" s="268" t="s">
        <v>1209</v>
      </c>
      <c r="H428" s="269">
        <v>0</v>
      </c>
      <c r="I428" s="269">
        <v>0</v>
      </c>
      <c r="J428" s="269">
        <v>0</v>
      </c>
      <c r="K428" s="269">
        <v>0</v>
      </c>
      <c r="L428" s="269">
        <v>0</v>
      </c>
      <c r="M428" s="269">
        <v>0</v>
      </c>
      <c r="N428" s="269">
        <v>0</v>
      </c>
      <c r="O428" s="269">
        <v>3</v>
      </c>
      <c r="P428" s="269">
        <v>0</v>
      </c>
      <c r="Q428" s="269">
        <v>331190.45</v>
      </c>
      <c r="R428" s="269">
        <v>0</v>
      </c>
      <c r="S428" s="269">
        <v>2</v>
      </c>
      <c r="T428" s="269">
        <v>0</v>
      </c>
      <c r="U428" s="269">
        <v>0</v>
      </c>
      <c r="V428" s="269">
        <v>0</v>
      </c>
      <c r="W428" s="269">
        <v>2</v>
      </c>
      <c r="X428" s="269">
        <v>0</v>
      </c>
      <c r="Y428" s="269">
        <v>0</v>
      </c>
      <c r="Z428" s="269">
        <v>0</v>
      </c>
      <c r="AA428" s="269">
        <v>0</v>
      </c>
      <c r="AB428" s="269">
        <v>0</v>
      </c>
      <c r="AC428" s="269">
        <v>0</v>
      </c>
      <c r="AD428" s="269">
        <v>0</v>
      </c>
      <c r="AE428" s="269">
        <v>0</v>
      </c>
      <c r="AF428" s="269">
        <v>0</v>
      </c>
      <c r="AG428" s="269">
        <v>0</v>
      </c>
      <c r="AH428" s="269">
        <v>0</v>
      </c>
      <c r="AI428" s="269">
        <v>6</v>
      </c>
      <c r="AJ428" s="269">
        <v>0</v>
      </c>
      <c r="AK428" s="269">
        <v>2401</v>
      </c>
      <c r="AL428" s="269">
        <v>0</v>
      </c>
      <c r="AM428" s="269">
        <v>0</v>
      </c>
      <c r="AN428" s="269">
        <v>0</v>
      </c>
      <c r="AO428" s="269">
        <v>0</v>
      </c>
      <c r="AP428" s="269">
        <v>0</v>
      </c>
      <c r="AQ428" s="269">
        <v>0</v>
      </c>
      <c r="AR428" s="269">
        <v>0</v>
      </c>
      <c r="AS428" s="269">
        <v>0</v>
      </c>
      <c r="AT428" s="269">
        <v>0</v>
      </c>
      <c r="AU428" s="269">
        <v>8333.74</v>
      </c>
      <c r="AV428" s="269">
        <v>0</v>
      </c>
      <c r="AW428" s="269">
        <v>0</v>
      </c>
      <c r="AX428" s="269">
        <v>0</v>
      </c>
      <c r="AY428" s="269">
        <v>0</v>
      </c>
      <c r="AZ428" s="269">
        <v>0</v>
      </c>
      <c r="BA428" s="269">
        <v>0</v>
      </c>
      <c r="BB428" s="269">
        <v>0</v>
      </c>
      <c r="BC428" s="269">
        <v>0</v>
      </c>
      <c r="BD428" s="269">
        <v>0</v>
      </c>
      <c r="BE428" s="269">
        <v>3911.04</v>
      </c>
      <c r="BF428" s="269">
        <v>0</v>
      </c>
      <c r="BG428" s="269">
        <v>0</v>
      </c>
      <c r="BH428" s="269">
        <v>24</v>
      </c>
      <c r="BI428" s="269">
        <v>0</v>
      </c>
      <c r="BJ428" s="269">
        <v>0</v>
      </c>
      <c r="BK428" s="269">
        <v>0</v>
      </c>
      <c r="BL428" s="269">
        <v>0</v>
      </c>
      <c r="BM428" s="269">
        <v>0</v>
      </c>
      <c r="BN428" s="269">
        <v>0</v>
      </c>
      <c r="BO428" s="269">
        <v>0</v>
      </c>
      <c r="BP428" s="269">
        <v>0</v>
      </c>
      <c r="BQ428" s="269">
        <v>0</v>
      </c>
      <c r="BR428" s="269">
        <v>0</v>
      </c>
      <c r="BS428" s="269">
        <v>0</v>
      </c>
      <c r="BT428" s="269">
        <v>0</v>
      </c>
      <c r="BU428" s="269">
        <v>2</v>
      </c>
      <c r="BV428" s="269">
        <v>0</v>
      </c>
      <c r="BW428" s="269">
        <v>0</v>
      </c>
      <c r="BX428" s="269">
        <v>0</v>
      </c>
      <c r="BY428" s="269">
        <v>60</v>
      </c>
      <c r="BZ428" s="269">
        <v>0</v>
      </c>
      <c r="CA428" s="269">
        <v>0</v>
      </c>
      <c r="CB428" s="269">
        <v>4</v>
      </c>
      <c r="CC428" s="270">
        <f t="shared" si="57"/>
        <v>345939.23</v>
      </c>
      <c r="CD428" s="148"/>
      <c r="CE428" s="148"/>
      <c r="CF428" s="148"/>
      <c r="CG428" s="148"/>
      <c r="CH428" s="148"/>
      <c r="CI428" s="148"/>
    </row>
    <row r="429" spans="1:87" s="149" customFormat="1">
      <c r="A429" s="201" t="s">
        <v>1804</v>
      </c>
      <c r="B429" s="264" t="s">
        <v>57</v>
      </c>
      <c r="C429" s="265" t="s">
        <v>58</v>
      </c>
      <c r="D429" s="266">
        <v>53050</v>
      </c>
      <c r="E429" s="265" t="s">
        <v>1179</v>
      </c>
      <c r="F429" s="267" t="s">
        <v>1210</v>
      </c>
      <c r="G429" s="268" t="s">
        <v>1211</v>
      </c>
      <c r="H429" s="269">
        <v>1</v>
      </c>
      <c r="I429" s="269">
        <v>0</v>
      </c>
      <c r="J429" s="269">
        <v>0</v>
      </c>
      <c r="K429" s="269">
        <v>0</v>
      </c>
      <c r="L429" s="269">
        <v>0</v>
      </c>
      <c r="M429" s="269">
        <v>0</v>
      </c>
      <c r="N429" s="269">
        <v>0</v>
      </c>
      <c r="O429" s="269">
        <v>0</v>
      </c>
      <c r="P429" s="269">
        <v>0</v>
      </c>
      <c r="Q429" s="269">
        <v>29</v>
      </c>
      <c r="R429" s="269">
        <v>0</v>
      </c>
      <c r="S429" s="269">
        <v>0</v>
      </c>
      <c r="T429" s="269">
        <v>0</v>
      </c>
      <c r="U429" s="269">
        <v>0</v>
      </c>
      <c r="V429" s="269">
        <v>0</v>
      </c>
      <c r="W429" s="269">
        <v>0</v>
      </c>
      <c r="X429" s="269">
        <v>0</v>
      </c>
      <c r="Y429" s="269">
        <v>0</v>
      </c>
      <c r="Z429" s="269">
        <v>0</v>
      </c>
      <c r="AA429" s="269">
        <v>0</v>
      </c>
      <c r="AB429" s="269">
        <v>0</v>
      </c>
      <c r="AC429" s="269">
        <v>0</v>
      </c>
      <c r="AD429" s="269">
        <v>0</v>
      </c>
      <c r="AE429" s="269">
        <v>0</v>
      </c>
      <c r="AF429" s="269">
        <v>0</v>
      </c>
      <c r="AG429" s="269">
        <v>0</v>
      </c>
      <c r="AH429" s="269">
        <v>0</v>
      </c>
      <c r="AI429" s="269">
        <v>0</v>
      </c>
      <c r="AJ429" s="269">
        <v>0</v>
      </c>
      <c r="AK429" s="269">
        <v>0</v>
      </c>
      <c r="AL429" s="269">
        <v>0</v>
      </c>
      <c r="AM429" s="269">
        <v>0</v>
      </c>
      <c r="AN429" s="269">
        <v>0</v>
      </c>
      <c r="AO429" s="269">
        <v>0</v>
      </c>
      <c r="AP429" s="269">
        <v>0</v>
      </c>
      <c r="AQ429" s="269">
        <v>0</v>
      </c>
      <c r="AR429" s="269">
        <v>0</v>
      </c>
      <c r="AS429" s="269">
        <v>0</v>
      </c>
      <c r="AT429" s="269">
        <v>0</v>
      </c>
      <c r="AU429" s="269">
        <v>1</v>
      </c>
      <c r="AV429" s="269">
        <v>0</v>
      </c>
      <c r="AW429" s="269">
        <v>0</v>
      </c>
      <c r="AX429" s="269">
        <v>0</v>
      </c>
      <c r="AY429" s="269">
        <v>0</v>
      </c>
      <c r="AZ429" s="269">
        <v>0</v>
      </c>
      <c r="BA429" s="269">
        <v>0</v>
      </c>
      <c r="BB429" s="269">
        <v>0</v>
      </c>
      <c r="BC429" s="269">
        <v>0</v>
      </c>
      <c r="BD429" s="269">
        <v>0</v>
      </c>
      <c r="BE429" s="269">
        <v>0</v>
      </c>
      <c r="BF429" s="269">
        <v>0</v>
      </c>
      <c r="BG429" s="269">
        <v>0</v>
      </c>
      <c r="BH429" s="269">
        <v>13</v>
      </c>
      <c r="BI429" s="269">
        <v>0</v>
      </c>
      <c r="BJ429" s="269">
        <v>0</v>
      </c>
      <c r="BK429" s="269">
        <v>0</v>
      </c>
      <c r="BL429" s="269">
        <v>0</v>
      </c>
      <c r="BM429" s="269">
        <v>0</v>
      </c>
      <c r="BN429" s="269">
        <v>0</v>
      </c>
      <c r="BO429" s="269">
        <v>0</v>
      </c>
      <c r="BP429" s="269">
        <v>0</v>
      </c>
      <c r="BQ429" s="269">
        <v>0</v>
      </c>
      <c r="BR429" s="269">
        <v>0</v>
      </c>
      <c r="BS429" s="269">
        <v>0</v>
      </c>
      <c r="BT429" s="269">
        <v>0</v>
      </c>
      <c r="BU429" s="269">
        <v>12</v>
      </c>
      <c r="BV429" s="269">
        <v>0</v>
      </c>
      <c r="BW429" s="269">
        <v>0</v>
      </c>
      <c r="BX429" s="269">
        <v>0</v>
      </c>
      <c r="BY429" s="269">
        <v>0</v>
      </c>
      <c r="BZ429" s="269">
        <v>0</v>
      </c>
      <c r="CA429" s="269">
        <v>0</v>
      </c>
      <c r="CB429" s="269">
        <v>0</v>
      </c>
      <c r="CC429" s="270">
        <f t="shared" si="57"/>
        <v>56</v>
      </c>
      <c r="CD429" s="148"/>
      <c r="CE429" s="148"/>
      <c r="CF429" s="148"/>
      <c r="CG429" s="148"/>
      <c r="CH429" s="148"/>
      <c r="CI429" s="148"/>
    </row>
    <row r="430" spans="1:87" s="149" customFormat="1">
      <c r="A430" s="201" t="s">
        <v>1804</v>
      </c>
      <c r="B430" s="264" t="s">
        <v>57</v>
      </c>
      <c r="C430" s="265" t="s">
        <v>58</v>
      </c>
      <c r="D430" s="266">
        <v>53050</v>
      </c>
      <c r="E430" s="265" t="s">
        <v>1179</v>
      </c>
      <c r="F430" s="267" t="s">
        <v>1212</v>
      </c>
      <c r="G430" s="268" t="s">
        <v>1213</v>
      </c>
      <c r="H430" s="269">
        <v>0</v>
      </c>
      <c r="I430" s="269">
        <v>0</v>
      </c>
      <c r="J430" s="269">
        <v>0</v>
      </c>
      <c r="K430" s="269">
        <v>0</v>
      </c>
      <c r="L430" s="269">
        <v>0</v>
      </c>
      <c r="M430" s="269">
        <v>0</v>
      </c>
      <c r="N430" s="269">
        <v>0</v>
      </c>
      <c r="O430" s="269">
        <v>0</v>
      </c>
      <c r="P430" s="269">
        <v>0</v>
      </c>
      <c r="Q430" s="269">
        <v>3</v>
      </c>
      <c r="R430" s="269">
        <v>0</v>
      </c>
      <c r="S430" s="269">
        <v>0</v>
      </c>
      <c r="T430" s="269">
        <v>0</v>
      </c>
      <c r="U430" s="269">
        <v>0</v>
      </c>
      <c r="V430" s="269">
        <v>0</v>
      </c>
      <c r="W430" s="269">
        <v>0</v>
      </c>
      <c r="X430" s="269">
        <v>0</v>
      </c>
      <c r="Y430" s="269">
        <v>0</v>
      </c>
      <c r="Z430" s="269">
        <v>0</v>
      </c>
      <c r="AA430" s="269">
        <v>0</v>
      </c>
      <c r="AB430" s="269">
        <v>0</v>
      </c>
      <c r="AC430" s="269">
        <v>0</v>
      </c>
      <c r="AD430" s="269">
        <v>0</v>
      </c>
      <c r="AE430" s="269">
        <v>0</v>
      </c>
      <c r="AF430" s="269">
        <v>0</v>
      </c>
      <c r="AG430" s="269">
        <v>0</v>
      </c>
      <c r="AH430" s="269">
        <v>0</v>
      </c>
      <c r="AI430" s="269">
        <v>0</v>
      </c>
      <c r="AJ430" s="269">
        <v>0</v>
      </c>
      <c r="AK430" s="269">
        <v>0</v>
      </c>
      <c r="AL430" s="269">
        <v>0</v>
      </c>
      <c r="AM430" s="269">
        <v>0</v>
      </c>
      <c r="AN430" s="269">
        <v>0</v>
      </c>
      <c r="AO430" s="269">
        <v>0</v>
      </c>
      <c r="AP430" s="269">
        <v>0</v>
      </c>
      <c r="AQ430" s="269">
        <v>0</v>
      </c>
      <c r="AR430" s="269">
        <v>0</v>
      </c>
      <c r="AS430" s="269">
        <v>0</v>
      </c>
      <c r="AT430" s="269">
        <v>0</v>
      </c>
      <c r="AU430" s="269">
        <v>0</v>
      </c>
      <c r="AV430" s="269">
        <v>0</v>
      </c>
      <c r="AW430" s="269">
        <v>0</v>
      </c>
      <c r="AX430" s="269">
        <v>0</v>
      </c>
      <c r="AY430" s="269">
        <v>0</v>
      </c>
      <c r="AZ430" s="269">
        <v>0</v>
      </c>
      <c r="BA430" s="269">
        <v>0</v>
      </c>
      <c r="BB430" s="269">
        <v>0</v>
      </c>
      <c r="BC430" s="269">
        <v>0</v>
      </c>
      <c r="BD430" s="269">
        <v>0</v>
      </c>
      <c r="BE430" s="269">
        <v>3</v>
      </c>
      <c r="BF430" s="269">
        <v>0</v>
      </c>
      <c r="BG430" s="269">
        <v>0</v>
      </c>
      <c r="BH430" s="269">
        <v>2</v>
      </c>
      <c r="BI430" s="269">
        <v>0</v>
      </c>
      <c r="BJ430" s="269">
        <v>0</v>
      </c>
      <c r="BK430" s="269">
        <v>0</v>
      </c>
      <c r="BL430" s="269">
        <v>0</v>
      </c>
      <c r="BM430" s="269">
        <v>0</v>
      </c>
      <c r="BN430" s="269">
        <v>0</v>
      </c>
      <c r="BO430" s="269">
        <v>0</v>
      </c>
      <c r="BP430" s="269">
        <v>0</v>
      </c>
      <c r="BQ430" s="269">
        <v>0</v>
      </c>
      <c r="BR430" s="269">
        <v>0</v>
      </c>
      <c r="BS430" s="269">
        <v>0</v>
      </c>
      <c r="BT430" s="269">
        <v>0</v>
      </c>
      <c r="BU430" s="269">
        <v>2</v>
      </c>
      <c r="BV430" s="269">
        <v>0</v>
      </c>
      <c r="BW430" s="269">
        <v>0</v>
      </c>
      <c r="BX430" s="269">
        <v>0</v>
      </c>
      <c r="BY430" s="269">
        <v>0</v>
      </c>
      <c r="BZ430" s="269">
        <v>0</v>
      </c>
      <c r="CA430" s="269">
        <v>0</v>
      </c>
      <c r="CB430" s="269">
        <v>0</v>
      </c>
      <c r="CC430" s="270">
        <f t="shared" si="57"/>
        <v>10</v>
      </c>
      <c r="CD430" s="148"/>
      <c r="CE430" s="148"/>
      <c r="CF430" s="148"/>
      <c r="CG430" s="148"/>
      <c r="CH430" s="148"/>
      <c r="CI430" s="148"/>
    </row>
    <row r="431" spans="1:87" s="149" customFormat="1">
      <c r="A431" s="201" t="s">
        <v>1804</v>
      </c>
      <c r="B431" s="264" t="s">
        <v>57</v>
      </c>
      <c r="C431" s="265" t="s">
        <v>58</v>
      </c>
      <c r="D431" s="266">
        <v>53050</v>
      </c>
      <c r="E431" s="265" t="s">
        <v>1179</v>
      </c>
      <c r="F431" s="267" t="s">
        <v>1214</v>
      </c>
      <c r="G431" s="268" t="s">
        <v>1215</v>
      </c>
      <c r="H431" s="269">
        <v>0</v>
      </c>
      <c r="I431" s="269">
        <v>0</v>
      </c>
      <c r="J431" s="269">
        <v>0</v>
      </c>
      <c r="K431" s="269">
        <v>0</v>
      </c>
      <c r="L431" s="269">
        <v>0</v>
      </c>
      <c r="M431" s="269">
        <v>0</v>
      </c>
      <c r="N431" s="269">
        <v>0</v>
      </c>
      <c r="O431" s="269">
        <v>0</v>
      </c>
      <c r="P431" s="269">
        <v>0</v>
      </c>
      <c r="Q431" s="269">
        <v>400008.4</v>
      </c>
      <c r="R431" s="269">
        <v>0</v>
      </c>
      <c r="S431" s="269">
        <v>0</v>
      </c>
      <c r="T431" s="269">
        <v>0</v>
      </c>
      <c r="U431" s="269">
        <v>0</v>
      </c>
      <c r="V431" s="269">
        <v>0</v>
      </c>
      <c r="W431" s="269">
        <v>0</v>
      </c>
      <c r="X431" s="269">
        <v>0</v>
      </c>
      <c r="Y431" s="269">
        <v>0</v>
      </c>
      <c r="Z431" s="269">
        <v>0</v>
      </c>
      <c r="AA431" s="269">
        <v>0</v>
      </c>
      <c r="AB431" s="269">
        <v>0</v>
      </c>
      <c r="AC431" s="269">
        <v>0</v>
      </c>
      <c r="AD431" s="269">
        <v>0</v>
      </c>
      <c r="AE431" s="269">
        <v>0</v>
      </c>
      <c r="AF431" s="269">
        <v>0</v>
      </c>
      <c r="AG431" s="269">
        <v>0</v>
      </c>
      <c r="AH431" s="269">
        <v>0</v>
      </c>
      <c r="AI431" s="269">
        <v>1</v>
      </c>
      <c r="AJ431" s="269">
        <v>0</v>
      </c>
      <c r="AK431" s="269">
        <v>0</v>
      </c>
      <c r="AL431" s="269">
        <v>0</v>
      </c>
      <c r="AM431" s="269">
        <v>0</v>
      </c>
      <c r="AN431" s="269">
        <v>0</v>
      </c>
      <c r="AO431" s="269">
        <v>0</v>
      </c>
      <c r="AP431" s="269">
        <v>0</v>
      </c>
      <c r="AQ431" s="269">
        <v>0</v>
      </c>
      <c r="AR431" s="269">
        <v>0</v>
      </c>
      <c r="AS431" s="269">
        <v>0</v>
      </c>
      <c r="AT431" s="269">
        <v>0</v>
      </c>
      <c r="AU431" s="269">
        <v>0</v>
      </c>
      <c r="AV431" s="269">
        <v>0</v>
      </c>
      <c r="AW431" s="269">
        <v>0</v>
      </c>
      <c r="AX431" s="269">
        <v>0</v>
      </c>
      <c r="AY431" s="269">
        <v>0</v>
      </c>
      <c r="AZ431" s="269">
        <v>0</v>
      </c>
      <c r="BA431" s="269">
        <v>0</v>
      </c>
      <c r="BB431" s="269">
        <v>0</v>
      </c>
      <c r="BC431" s="269">
        <v>0</v>
      </c>
      <c r="BD431" s="269">
        <v>0</v>
      </c>
      <c r="BE431" s="269">
        <v>0</v>
      </c>
      <c r="BF431" s="269">
        <v>0</v>
      </c>
      <c r="BG431" s="269">
        <v>0</v>
      </c>
      <c r="BH431" s="269">
        <v>0</v>
      </c>
      <c r="BI431" s="269">
        <v>0</v>
      </c>
      <c r="BJ431" s="269">
        <v>0</v>
      </c>
      <c r="BK431" s="269">
        <v>0</v>
      </c>
      <c r="BL431" s="269">
        <v>0</v>
      </c>
      <c r="BM431" s="269">
        <v>0</v>
      </c>
      <c r="BN431" s="269">
        <v>0</v>
      </c>
      <c r="BO431" s="269">
        <v>0</v>
      </c>
      <c r="BP431" s="269">
        <v>0</v>
      </c>
      <c r="BQ431" s="269">
        <v>0</v>
      </c>
      <c r="BR431" s="269">
        <v>0</v>
      </c>
      <c r="BS431" s="269">
        <v>0</v>
      </c>
      <c r="BT431" s="269">
        <v>0</v>
      </c>
      <c r="BU431" s="269">
        <v>1</v>
      </c>
      <c r="BV431" s="269">
        <v>0</v>
      </c>
      <c r="BW431" s="269">
        <v>0</v>
      </c>
      <c r="BX431" s="269">
        <v>0</v>
      </c>
      <c r="BY431" s="269">
        <v>0</v>
      </c>
      <c r="BZ431" s="269">
        <v>0</v>
      </c>
      <c r="CA431" s="269">
        <v>0</v>
      </c>
      <c r="CB431" s="269">
        <v>0</v>
      </c>
      <c r="CC431" s="270">
        <f t="shared" si="57"/>
        <v>400010.4</v>
      </c>
      <c r="CD431" s="148"/>
      <c r="CE431" s="148"/>
      <c r="CF431" s="148"/>
      <c r="CG431" s="148"/>
      <c r="CH431" s="148"/>
      <c r="CI431" s="148"/>
    </row>
    <row r="432" spans="1:87" s="149" customFormat="1">
      <c r="A432" s="201" t="s">
        <v>1804</v>
      </c>
      <c r="B432" s="264" t="s">
        <v>57</v>
      </c>
      <c r="C432" s="265" t="s">
        <v>58</v>
      </c>
      <c r="D432" s="266">
        <v>53050</v>
      </c>
      <c r="E432" s="265" t="s">
        <v>1179</v>
      </c>
      <c r="F432" s="267" t="s">
        <v>1216</v>
      </c>
      <c r="G432" s="268" t="s">
        <v>1217</v>
      </c>
      <c r="H432" s="269">
        <v>100362.68</v>
      </c>
      <c r="I432" s="269">
        <v>0</v>
      </c>
      <c r="J432" s="269">
        <v>0</v>
      </c>
      <c r="K432" s="269">
        <v>0</v>
      </c>
      <c r="L432" s="269">
        <v>0</v>
      </c>
      <c r="M432" s="269">
        <v>0</v>
      </c>
      <c r="N432" s="269">
        <v>251137.52</v>
      </c>
      <c r="O432" s="269">
        <v>94</v>
      </c>
      <c r="P432" s="269">
        <v>45</v>
      </c>
      <c r="Q432" s="269">
        <v>1</v>
      </c>
      <c r="R432" s="269">
        <v>0</v>
      </c>
      <c r="S432" s="269">
        <v>7787.46</v>
      </c>
      <c r="T432" s="269">
        <v>31</v>
      </c>
      <c r="U432" s="269">
        <v>0</v>
      </c>
      <c r="V432" s="269">
        <v>0</v>
      </c>
      <c r="W432" s="269">
        <v>42</v>
      </c>
      <c r="X432" s="269">
        <v>2565.6</v>
      </c>
      <c r="Y432" s="269">
        <v>0</v>
      </c>
      <c r="Z432" s="269">
        <v>0</v>
      </c>
      <c r="AA432" s="269">
        <v>0</v>
      </c>
      <c r="AB432" s="269">
        <v>0</v>
      </c>
      <c r="AC432" s="269">
        <v>0</v>
      </c>
      <c r="AD432" s="269">
        <v>0</v>
      </c>
      <c r="AE432" s="269">
        <v>0</v>
      </c>
      <c r="AF432" s="269">
        <v>0</v>
      </c>
      <c r="AG432" s="269">
        <v>0</v>
      </c>
      <c r="AH432" s="269">
        <v>0</v>
      </c>
      <c r="AI432" s="269">
        <v>164428.20000000001</v>
      </c>
      <c r="AJ432" s="269">
        <v>0</v>
      </c>
      <c r="AK432" s="269">
        <v>17</v>
      </c>
      <c r="AL432" s="269">
        <v>0</v>
      </c>
      <c r="AM432" s="269">
        <v>0</v>
      </c>
      <c r="AN432" s="269">
        <v>0</v>
      </c>
      <c r="AO432" s="269">
        <v>0</v>
      </c>
      <c r="AP432" s="269">
        <v>7015.9</v>
      </c>
      <c r="AQ432" s="269">
        <v>0</v>
      </c>
      <c r="AR432" s="269">
        <v>0</v>
      </c>
      <c r="AS432" s="269">
        <v>0</v>
      </c>
      <c r="AT432" s="269">
        <v>2</v>
      </c>
      <c r="AU432" s="269">
        <v>0</v>
      </c>
      <c r="AV432" s="269">
        <v>0</v>
      </c>
      <c r="AW432" s="269">
        <v>0</v>
      </c>
      <c r="AX432" s="269">
        <v>0</v>
      </c>
      <c r="AY432" s="269">
        <v>0</v>
      </c>
      <c r="AZ432" s="269">
        <v>0</v>
      </c>
      <c r="BA432" s="269">
        <v>0</v>
      </c>
      <c r="BB432" s="269">
        <v>0</v>
      </c>
      <c r="BC432" s="269">
        <v>0</v>
      </c>
      <c r="BD432" s="269">
        <v>9604.75</v>
      </c>
      <c r="BE432" s="269">
        <v>0</v>
      </c>
      <c r="BF432" s="269">
        <v>0</v>
      </c>
      <c r="BG432" s="269">
        <v>0</v>
      </c>
      <c r="BH432" s="269">
        <v>0</v>
      </c>
      <c r="BI432" s="269">
        <v>0</v>
      </c>
      <c r="BJ432" s="269">
        <v>0</v>
      </c>
      <c r="BK432" s="269">
        <v>0</v>
      </c>
      <c r="BL432" s="269">
        <v>0</v>
      </c>
      <c r="BM432" s="269">
        <v>0</v>
      </c>
      <c r="BN432" s="269">
        <v>0</v>
      </c>
      <c r="BO432" s="269">
        <v>0</v>
      </c>
      <c r="BP432" s="269">
        <v>70279.88</v>
      </c>
      <c r="BQ432" s="269">
        <v>0</v>
      </c>
      <c r="BR432" s="269">
        <v>0</v>
      </c>
      <c r="BS432" s="269">
        <v>0</v>
      </c>
      <c r="BT432" s="269">
        <v>0</v>
      </c>
      <c r="BU432" s="269">
        <v>8</v>
      </c>
      <c r="BV432" s="269">
        <v>0</v>
      </c>
      <c r="BW432" s="269">
        <v>0</v>
      </c>
      <c r="BX432" s="269">
        <v>0</v>
      </c>
      <c r="BY432" s="269">
        <v>0</v>
      </c>
      <c r="BZ432" s="269">
        <v>0</v>
      </c>
      <c r="CA432" s="269">
        <v>0</v>
      </c>
      <c r="CB432" s="269">
        <v>7</v>
      </c>
      <c r="CC432" s="270">
        <f t="shared" si="57"/>
        <v>613428.99</v>
      </c>
      <c r="CD432" s="148"/>
      <c r="CE432" s="148"/>
      <c r="CF432" s="148"/>
      <c r="CG432" s="148"/>
      <c r="CH432" s="148"/>
      <c r="CI432" s="148"/>
    </row>
    <row r="433" spans="1:87" s="149" customFormat="1">
      <c r="A433" s="201" t="s">
        <v>1804</v>
      </c>
      <c r="B433" s="264" t="s">
        <v>57</v>
      </c>
      <c r="C433" s="265" t="s">
        <v>58</v>
      </c>
      <c r="D433" s="266">
        <v>53050</v>
      </c>
      <c r="E433" s="265" t="s">
        <v>1179</v>
      </c>
      <c r="F433" s="267" t="s">
        <v>1218</v>
      </c>
      <c r="G433" s="268" t="s">
        <v>1219</v>
      </c>
      <c r="H433" s="269">
        <v>0</v>
      </c>
      <c r="I433" s="269">
        <v>0</v>
      </c>
      <c r="J433" s="269">
        <v>0</v>
      </c>
      <c r="K433" s="269">
        <v>0</v>
      </c>
      <c r="L433" s="269">
        <v>0</v>
      </c>
      <c r="M433" s="269">
        <v>0</v>
      </c>
      <c r="N433" s="269">
        <v>0</v>
      </c>
      <c r="O433" s="269">
        <v>0</v>
      </c>
      <c r="P433" s="269">
        <v>0</v>
      </c>
      <c r="Q433" s="269">
        <v>0</v>
      </c>
      <c r="R433" s="269">
        <v>0</v>
      </c>
      <c r="S433" s="269">
        <v>0</v>
      </c>
      <c r="T433" s="269">
        <v>0</v>
      </c>
      <c r="U433" s="269">
        <v>0</v>
      </c>
      <c r="V433" s="269">
        <v>0</v>
      </c>
      <c r="W433" s="269">
        <v>0</v>
      </c>
      <c r="X433" s="269">
        <v>0</v>
      </c>
      <c r="Y433" s="269">
        <v>0</v>
      </c>
      <c r="Z433" s="269">
        <v>0</v>
      </c>
      <c r="AA433" s="269">
        <v>0</v>
      </c>
      <c r="AB433" s="269">
        <v>0</v>
      </c>
      <c r="AC433" s="269">
        <v>0</v>
      </c>
      <c r="AD433" s="269">
        <v>0</v>
      </c>
      <c r="AE433" s="269">
        <v>0</v>
      </c>
      <c r="AF433" s="269">
        <v>0</v>
      </c>
      <c r="AG433" s="269">
        <v>0</v>
      </c>
      <c r="AH433" s="269">
        <v>0</v>
      </c>
      <c r="AI433" s="269">
        <v>0</v>
      </c>
      <c r="AJ433" s="269">
        <v>0</v>
      </c>
      <c r="AK433" s="269">
        <v>0</v>
      </c>
      <c r="AL433" s="269">
        <v>0</v>
      </c>
      <c r="AM433" s="269">
        <v>0</v>
      </c>
      <c r="AN433" s="269">
        <v>0</v>
      </c>
      <c r="AO433" s="269">
        <v>0</v>
      </c>
      <c r="AP433" s="269">
        <v>0</v>
      </c>
      <c r="AQ433" s="269">
        <v>0</v>
      </c>
      <c r="AR433" s="269">
        <v>0</v>
      </c>
      <c r="AS433" s="269">
        <v>0</v>
      </c>
      <c r="AT433" s="269">
        <v>0</v>
      </c>
      <c r="AU433" s="269">
        <v>0</v>
      </c>
      <c r="AV433" s="269">
        <v>0</v>
      </c>
      <c r="AW433" s="269">
        <v>0</v>
      </c>
      <c r="AX433" s="269">
        <v>0</v>
      </c>
      <c r="AY433" s="269">
        <v>0</v>
      </c>
      <c r="AZ433" s="269">
        <v>0</v>
      </c>
      <c r="BA433" s="269">
        <v>0</v>
      </c>
      <c r="BB433" s="269">
        <v>0</v>
      </c>
      <c r="BC433" s="269">
        <v>0</v>
      </c>
      <c r="BD433" s="269">
        <v>0</v>
      </c>
      <c r="BE433" s="269">
        <v>0</v>
      </c>
      <c r="BF433" s="269">
        <v>0</v>
      </c>
      <c r="BG433" s="269">
        <v>0</v>
      </c>
      <c r="BH433" s="269">
        <v>0</v>
      </c>
      <c r="BI433" s="269">
        <v>0</v>
      </c>
      <c r="BJ433" s="269">
        <v>0</v>
      </c>
      <c r="BK433" s="269">
        <v>0</v>
      </c>
      <c r="BL433" s="269">
        <v>0</v>
      </c>
      <c r="BM433" s="269">
        <v>0</v>
      </c>
      <c r="BN433" s="269">
        <v>0</v>
      </c>
      <c r="BO433" s="269">
        <v>0</v>
      </c>
      <c r="BP433" s="269">
        <v>0</v>
      </c>
      <c r="BQ433" s="269">
        <v>0</v>
      </c>
      <c r="BR433" s="269">
        <v>0</v>
      </c>
      <c r="BS433" s="269">
        <v>0</v>
      </c>
      <c r="BT433" s="269">
        <v>0</v>
      </c>
      <c r="BU433" s="269">
        <v>0</v>
      </c>
      <c r="BV433" s="269">
        <v>0</v>
      </c>
      <c r="BW433" s="269">
        <v>0</v>
      </c>
      <c r="BX433" s="269">
        <v>0</v>
      </c>
      <c r="BY433" s="269">
        <v>0</v>
      </c>
      <c r="BZ433" s="269">
        <v>0</v>
      </c>
      <c r="CA433" s="269">
        <v>0</v>
      </c>
      <c r="CB433" s="269">
        <v>0</v>
      </c>
      <c r="CC433" s="270">
        <f t="shared" si="57"/>
        <v>0</v>
      </c>
      <c r="CD433" s="148"/>
      <c r="CE433" s="148"/>
      <c r="CF433" s="148"/>
      <c r="CG433" s="148"/>
      <c r="CH433" s="148"/>
      <c r="CI433" s="148"/>
    </row>
    <row r="434" spans="1:87" s="149" customFormat="1">
      <c r="A434" s="201" t="s">
        <v>1804</v>
      </c>
      <c r="B434" s="264" t="s">
        <v>57</v>
      </c>
      <c r="C434" s="265" t="s">
        <v>58</v>
      </c>
      <c r="D434" s="266"/>
      <c r="E434" s="265"/>
      <c r="F434" s="267" t="s">
        <v>1220</v>
      </c>
      <c r="G434" s="268" t="s">
        <v>1221</v>
      </c>
      <c r="H434" s="269">
        <v>0</v>
      </c>
      <c r="I434" s="269">
        <v>0</v>
      </c>
      <c r="J434" s="269">
        <v>0</v>
      </c>
      <c r="K434" s="269">
        <v>0</v>
      </c>
      <c r="L434" s="269">
        <v>0</v>
      </c>
      <c r="M434" s="269">
        <v>0</v>
      </c>
      <c r="N434" s="269">
        <v>0</v>
      </c>
      <c r="O434" s="269">
        <v>0</v>
      </c>
      <c r="P434" s="269">
        <v>0</v>
      </c>
      <c r="Q434" s="269">
        <v>0</v>
      </c>
      <c r="R434" s="269">
        <v>0</v>
      </c>
      <c r="S434" s="269">
        <v>0</v>
      </c>
      <c r="T434" s="269">
        <v>0</v>
      </c>
      <c r="U434" s="269">
        <v>0</v>
      </c>
      <c r="V434" s="269">
        <v>0</v>
      </c>
      <c r="W434" s="269">
        <v>0</v>
      </c>
      <c r="X434" s="269">
        <v>0</v>
      </c>
      <c r="Y434" s="269">
        <v>0</v>
      </c>
      <c r="Z434" s="269">
        <v>0</v>
      </c>
      <c r="AA434" s="269">
        <v>0</v>
      </c>
      <c r="AB434" s="269">
        <v>0</v>
      </c>
      <c r="AC434" s="269">
        <v>0</v>
      </c>
      <c r="AD434" s="269">
        <v>0</v>
      </c>
      <c r="AE434" s="269">
        <v>0</v>
      </c>
      <c r="AF434" s="269">
        <v>0</v>
      </c>
      <c r="AG434" s="269">
        <v>0</v>
      </c>
      <c r="AH434" s="269">
        <v>0</v>
      </c>
      <c r="AI434" s="269">
        <v>0</v>
      </c>
      <c r="AJ434" s="269">
        <v>0</v>
      </c>
      <c r="AK434" s="269">
        <v>0</v>
      </c>
      <c r="AL434" s="269">
        <v>0</v>
      </c>
      <c r="AM434" s="269">
        <v>0</v>
      </c>
      <c r="AN434" s="269">
        <v>0</v>
      </c>
      <c r="AO434" s="269">
        <v>0</v>
      </c>
      <c r="AP434" s="269">
        <v>0</v>
      </c>
      <c r="AQ434" s="269">
        <v>0</v>
      </c>
      <c r="AR434" s="269">
        <v>0</v>
      </c>
      <c r="AS434" s="269">
        <v>0</v>
      </c>
      <c r="AT434" s="269">
        <v>0</v>
      </c>
      <c r="AU434" s="269">
        <v>0</v>
      </c>
      <c r="AV434" s="269">
        <v>0</v>
      </c>
      <c r="AW434" s="269">
        <v>0</v>
      </c>
      <c r="AX434" s="269">
        <v>0</v>
      </c>
      <c r="AY434" s="269">
        <v>0</v>
      </c>
      <c r="AZ434" s="269">
        <v>0</v>
      </c>
      <c r="BA434" s="269">
        <v>0</v>
      </c>
      <c r="BB434" s="269">
        <v>0</v>
      </c>
      <c r="BC434" s="269">
        <v>0</v>
      </c>
      <c r="BD434" s="269">
        <v>0</v>
      </c>
      <c r="BE434" s="269">
        <v>0</v>
      </c>
      <c r="BF434" s="269">
        <v>0</v>
      </c>
      <c r="BG434" s="269">
        <v>0</v>
      </c>
      <c r="BH434" s="269">
        <v>0</v>
      </c>
      <c r="BI434" s="269">
        <v>0</v>
      </c>
      <c r="BJ434" s="269">
        <v>0</v>
      </c>
      <c r="BK434" s="269">
        <v>0</v>
      </c>
      <c r="BL434" s="269">
        <v>0</v>
      </c>
      <c r="BM434" s="269">
        <v>0</v>
      </c>
      <c r="BN434" s="269">
        <v>0</v>
      </c>
      <c r="BO434" s="269">
        <v>0</v>
      </c>
      <c r="BP434" s="269">
        <v>0</v>
      </c>
      <c r="BQ434" s="269">
        <v>0</v>
      </c>
      <c r="BR434" s="269">
        <v>0</v>
      </c>
      <c r="BS434" s="269">
        <v>0</v>
      </c>
      <c r="BT434" s="269">
        <v>0</v>
      </c>
      <c r="BU434" s="269">
        <v>0</v>
      </c>
      <c r="BV434" s="269">
        <v>0</v>
      </c>
      <c r="BW434" s="269">
        <v>0</v>
      </c>
      <c r="BX434" s="269">
        <v>0</v>
      </c>
      <c r="BY434" s="269">
        <v>0</v>
      </c>
      <c r="BZ434" s="269">
        <v>0</v>
      </c>
      <c r="CA434" s="269">
        <v>0</v>
      </c>
      <c r="CB434" s="269">
        <v>0</v>
      </c>
      <c r="CC434" s="270">
        <f t="shared" si="57"/>
        <v>0</v>
      </c>
      <c r="CD434" s="148"/>
      <c r="CE434" s="148"/>
      <c r="CF434" s="148"/>
      <c r="CG434" s="148"/>
      <c r="CH434" s="148"/>
      <c r="CI434" s="148"/>
    </row>
    <row r="435" spans="1:87" s="149" customFormat="1">
      <c r="A435" s="201" t="s">
        <v>1804</v>
      </c>
      <c r="B435" s="264" t="s">
        <v>57</v>
      </c>
      <c r="C435" s="265" t="s">
        <v>58</v>
      </c>
      <c r="D435" s="266"/>
      <c r="E435" s="265"/>
      <c r="F435" s="267" t="s">
        <v>1222</v>
      </c>
      <c r="G435" s="268" t="s">
        <v>1223</v>
      </c>
      <c r="H435" s="269">
        <v>0</v>
      </c>
      <c r="I435" s="269">
        <v>0</v>
      </c>
      <c r="J435" s="269">
        <v>0</v>
      </c>
      <c r="K435" s="269">
        <v>0</v>
      </c>
      <c r="L435" s="269">
        <v>0</v>
      </c>
      <c r="M435" s="269">
        <v>0</v>
      </c>
      <c r="N435" s="269">
        <v>0</v>
      </c>
      <c r="O435" s="269">
        <v>0</v>
      </c>
      <c r="P435" s="269">
        <v>0</v>
      </c>
      <c r="Q435" s="269">
        <v>0</v>
      </c>
      <c r="R435" s="269">
        <v>0</v>
      </c>
      <c r="S435" s="269">
        <v>0</v>
      </c>
      <c r="T435" s="269">
        <v>0</v>
      </c>
      <c r="U435" s="269">
        <v>0</v>
      </c>
      <c r="V435" s="269">
        <v>0</v>
      </c>
      <c r="W435" s="269">
        <v>0</v>
      </c>
      <c r="X435" s="269">
        <v>0</v>
      </c>
      <c r="Y435" s="269">
        <v>0</v>
      </c>
      <c r="Z435" s="269">
        <v>0</v>
      </c>
      <c r="AA435" s="269">
        <v>0</v>
      </c>
      <c r="AB435" s="269">
        <v>0</v>
      </c>
      <c r="AC435" s="269">
        <v>0</v>
      </c>
      <c r="AD435" s="269">
        <v>0</v>
      </c>
      <c r="AE435" s="269">
        <v>0</v>
      </c>
      <c r="AF435" s="269">
        <v>0</v>
      </c>
      <c r="AG435" s="269">
        <v>0</v>
      </c>
      <c r="AH435" s="269">
        <v>0</v>
      </c>
      <c r="AI435" s="269">
        <v>0</v>
      </c>
      <c r="AJ435" s="269">
        <v>0</v>
      </c>
      <c r="AK435" s="269">
        <v>0</v>
      </c>
      <c r="AL435" s="269">
        <v>0</v>
      </c>
      <c r="AM435" s="269">
        <v>0</v>
      </c>
      <c r="AN435" s="269">
        <v>0</v>
      </c>
      <c r="AO435" s="269">
        <v>0</v>
      </c>
      <c r="AP435" s="269">
        <v>0</v>
      </c>
      <c r="AQ435" s="269">
        <v>0</v>
      </c>
      <c r="AR435" s="269">
        <v>0</v>
      </c>
      <c r="AS435" s="269">
        <v>0</v>
      </c>
      <c r="AT435" s="269">
        <v>0</v>
      </c>
      <c r="AU435" s="269">
        <v>0</v>
      </c>
      <c r="AV435" s="269">
        <v>0</v>
      </c>
      <c r="AW435" s="269">
        <v>0</v>
      </c>
      <c r="AX435" s="269">
        <v>0</v>
      </c>
      <c r="AY435" s="269">
        <v>0</v>
      </c>
      <c r="AZ435" s="269">
        <v>0</v>
      </c>
      <c r="BA435" s="269">
        <v>0</v>
      </c>
      <c r="BB435" s="269">
        <v>0</v>
      </c>
      <c r="BC435" s="269">
        <v>0</v>
      </c>
      <c r="BD435" s="269">
        <v>0</v>
      </c>
      <c r="BE435" s="269">
        <v>0</v>
      </c>
      <c r="BF435" s="269">
        <v>0</v>
      </c>
      <c r="BG435" s="269">
        <v>0</v>
      </c>
      <c r="BH435" s="269">
        <v>0</v>
      </c>
      <c r="BI435" s="269">
        <v>0</v>
      </c>
      <c r="BJ435" s="269">
        <v>0</v>
      </c>
      <c r="BK435" s="269">
        <v>0</v>
      </c>
      <c r="BL435" s="269">
        <v>0</v>
      </c>
      <c r="BM435" s="269">
        <v>0</v>
      </c>
      <c r="BN435" s="269">
        <v>0</v>
      </c>
      <c r="BO435" s="269">
        <v>0</v>
      </c>
      <c r="BP435" s="269">
        <v>0</v>
      </c>
      <c r="BQ435" s="269">
        <v>0</v>
      </c>
      <c r="BR435" s="269">
        <v>0</v>
      </c>
      <c r="BS435" s="269">
        <v>0</v>
      </c>
      <c r="BT435" s="269">
        <v>0</v>
      </c>
      <c r="BU435" s="269">
        <v>0</v>
      </c>
      <c r="BV435" s="269">
        <v>0</v>
      </c>
      <c r="BW435" s="269">
        <v>0</v>
      </c>
      <c r="BX435" s="269">
        <v>0</v>
      </c>
      <c r="BY435" s="269">
        <v>0</v>
      </c>
      <c r="BZ435" s="269">
        <v>0</v>
      </c>
      <c r="CA435" s="269">
        <v>0</v>
      </c>
      <c r="CB435" s="269">
        <v>0</v>
      </c>
      <c r="CC435" s="270">
        <f t="shared" si="57"/>
        <v>0</v>
      </c>
      <c r="CD435" s="148"/>
      <c r="CE435" s="148"/>
      <c r="CF435" s="148"/>
      <c r="CG435" s="148"/>
      <c r="CH435" s="148"/>
      <c r="CI435" s="148"/>
    </row>
    <row r="436" spans="1:87" s="149" customFormat="1">
      <c r="A436" s="201" t="s">
        <v>1804</v>
      </c>
      <c r="B436" s="264" t="s">
        <v>57</v>
      </c>
      <c r="C436" s="265" t="s">
        <v>58</v>
      </c>
      <c r="D436" s="266"/>
      <c r="E436" s="265"/>
      <c r="F436" s="267" t="s">
        <v>1224</v>
      </c>
      <c r="G436" s="268" t="s">
        <v>1225</v>
      </c>
      <c r="H436" s="269">
        <v>0</v>
      </c>
      <c r="I436" s="269">
        <v>0</v>
      </c>
      <c r="J436" s="269">
        <v>0</v>
      </c>
      <c r="K436" s="269">
        <v>0</v>
      </c>
      <c r="L436" s="269">
        <v>0</v>
      </c>
      <c r="M436" s="269">
        <v>0</v>
      </c>
      <c r="N436" s="269">
        <v>0</v>
      </c>
      <c r="O436" s="269">
        <v>0</v>
      </c>
      <c r="P436" s="269">
        <v>0</v>
      </c>
      <c r="Q436" s="269">
        <v>0</v>
      </c>
      <c r="R436" s="269">
        <v>0</v>
      </c>
      <c r="S436" s="269">
        <v>0</v>
      </c>
      <c r="T436" s="269">
        <v>0</v>
      </c>
      <c r="U436" s="269">
        <v>0</v>
      </c>
      <c r="V436" s="269">
        <v>0</v>
      </c>
      <c r="W436" s="269">
        <v>0</v>
      </c>
      <c r="X436" s="269">
        <v>0</v>
      </c>
      <c r="Y436" s="269">
        <v>0</v>
      </c>
      <c r="Z436" s="269">
        <v>0</v>
      </c>
      <c r="AA436" s="269">
        <v>0</v>
      </c>
      <c r="AB436" s="269">
        <v>0</v>
      </c>
      <c r="AC436" s="269">
        <v>0</v>
      </c>
      <c r="AD436" s="269">
        <v>0</v>
      </c>
      <c r="AE436" s="269">
        <v>0</v>
      </c>
      <c r="AF436" s="269">
        <v>0</v>
      </c>
      <c r="AG436" s="269">
        <v>0</v>
      </c>
      <c r="AH436" s="269">
        <v>0</v>
      </c>
      <c r="AI436" s="269">
        <v>0</v>
      </c>
      <c r="AJ436" s="269">
        <v>0</v>
      </c>
      <c r="AK436" s="269">
        <v>0</v>
      </c>
      <c r="AL436" s="269">
        <v>0</v>
      </c>
      <c r="AM436" s="269">
        <v>0</v>
      </c>
      <c r="AN436" s="269">
        <v>0</v>
      </c>
      <c r="AO436" s="269">
        <v>0</v>
      </c>
      <c r="AP436" s="269">
        <v>0</v>
      </c>
      <c r="AQ436" s="269">
        <v>0</v>
      </c>
      <c r="AR436" s="269">
        <v>0</v>
      </c>
      <c r="AS436" s="269">
        <v>0</v>
      </c>
      <c r="AT436" s="269">
        <v>0</v>
      </c>
      <c r="AU436" s="269">
        <v>0</v>
      </c>
      <c r="AV436" s="269">
        <v>0</v>
      </c>
      <c r="AW436" s="269">
        <v>0</v>
      </c>
      <c r="AX436" s="269">
        <v>0</v>
      </c>
      <c r="AY436" s="269">
        <v>0</v>
      </c>
      <c r="AZ436" s="269">
        <v>0</v>
      </c>
      <c r="BA436" s="269">
        <v>0</v>
      </c>
      <c r="BB436" s="269">
        <v>0</v>
      </c>
      <c r="BC436" s="269">
        <v>0</v>
      </c>
      <c r="BD436" s="269">
        <v>0</v>
      </c>
      <c r="BE436" s="269">
        <v>0</v>
      </c>
      <c r="BF436" s="269">
        <v>0</v>
      </c>
      <c r="BG436" s="269">
        <v>0</v>
      </c>
      <c r="BH436" s="269">
        <v>0</v>
      </c>
      <c r="BI436" s="269">
        <v>0</v>
      </c>
      <c r="BJ436" s="269">
        <v>0</v>
      </c>
      <c r="BK436" s="269">
        <v>0</v>
      </c>
      <c r="BL436" s="269">
        <v>0</v>
      </c>
      <c r="BM436" s="269">
        <v>0</v>
      </c>
      <c r="BN436" s="269">
        <v>0</v>
      </c>
      <c r="BO436" s="269">
        <v>0</v>
      </c>
      <c r="BP436" s="269">
        <v>0</v>
      </c>
      <c r="BQ436" s="269">
        <v>0</v>
      </c>
      <c r="BR436" s="269">
        <v>0</v>
      </c>
      <c r="BS436" s="269">
        <v>0</v>
      </c>
      <c r="BT436" s="269">
        <v>0</v>
      </c>
      <c r="BU436" s="269">
        <v>0</v>
      </c>
      <c r="BV436" s="269">
        <v>0</v>
      </c>
      <c r="BW436" s="269">
        <v>0</v>
      </c>
      <c r="BX436" s="269">
        <v>0</v>
      </c>
      <c r="BY436" s="269">
        <v>0</v>
      </c>
      <c r="BZ436" s="269">
        <v>0</v>
      </c>
      <c r="CA436" s="269">
        <v>0</v>
      </c>
      <c r="CB436" s="269">
        <v>0</v>
      </c>
      <c r="CC436" s="270">
        <f t="shared" si="57"/>
        <v>0</v>
      </c>
      <c r="CD436" s="148"/>
      <c r="CE436" s="148"/>
      <c r="CF436" s="148"/>
      <c r="CG436" s="148"/>
      <c r="CH436" s="148"/>
      <c r="CI436" s="148"/>
    </row>
    <row r="437" spans="1:87" s="149" customFormat="1">
      <c r="A437" s="201" t="s">
        <v>1804</v>
      </c>
      <c r="B437" s="264" t="s">
        <v>57</v>
      </c>
      <c r="C437" s="265" t="s">
        <v>58</v>
      </c>
      <c r="D437" s="266">
        <v>53050</v>
      </c>
      <c r="E437" s="265" t="s">
        <v>1179</v>
      </c>
      <c r="F437" s="267" t="s">
        <v>1240</v>
      </c>
      <c r="G437" s="268" t="s">
        <v>1241</v>
      </c>
      <c r="H437" s="269">
        <v>0</v>
      </c>
      <c r="I437" s="269">
        <v>0</v>
      </c>
      <c r="J437" s="269">
        <v>0</v>
      </c>
      <c r="K437" s="269">
        <v>0</v>
      </c>
      <c r="L437" s="269">
        <v>0</v>
      </c>
      <c r="M437" s="269">
        <v>0</v>
      </c>
      <c r="N437" s="269">
        <v>0</v>
      </c>
      <c r="O437" s="269">
        <v>0</v>
      </c>
      <c r="P437" s="269">
        <v>0</v>
      </c>
      <c r="Q437" s="269">
        <v>0</v>
      </c>
      <c r="R437" s="269">
        <v>0</v>
      </c>
      <c r="S437" s="269">
        <v>0</v>
      </c>
      <c r="T437" s="269">
        <v>0</v>
      </c>
      <c r="U437" s="269">
        <v>0</v>
      </c>
      <c r="V437" s="269">
        <v>0</v>
      </c>
      <c r="W437" s="269">
        <v>0</v>
      </c>
      <c r="X437" s="269">
        <v>0</v>
      </c>
      <c r="Y437" s="269">
        <v>0</v>
      </c>
      <c r="Z437" s="269">
        <v>0</v>
      </c>
      <c r="AA437" s="269">
        <v>0</v>
      </c>
      <c r="AB437" s="269">
        <v>0</v>
      </c>
      <c r="AC437" s="269">
        <v>0</v>
      </c>
      <c r="AD437" s="269">
        <v>0</v>
      </c>
      <c r="AE437" s="269">
        <v>0</v>
      </c>
      <c r="AF437" s="269">
        <v>0</v>
      </c>
      <c r="AG437" s="269">
        <v>0</v>
      </c>
      <c r="AH437" s="269">
        <v>0</v>
      </c>
      <c r="AI437" s="269">
        <v>0</v>
      </c>
      <c r="AJ437" s="269">
        <v>0</v>
      </c>
      <c r="AK437" s="269">
        <v>0</v>
      </c>
      <c r="AL437" s="269">
        <v>0</v>
      </c>
      <c r="AM437" s="269">
        <v>0</v>
      </c>
      <c r="AN437" s="269">
        <v>0</v>
      </c>
      <c r="AO437" s="269">
        <v>0</v>
      </c>
      <c r="AP437" s="269">
        <v>0</v>
      </c>
      <c r="AQ437" s="269">
        <v>0</v>
      </c>
      <c r="AR437" s="269">
        <v>0</v>
      </c>
      <c r="AS437" s="269">
        <v>0</v>
      </c>
      <c r="AT437" s="269">
        <v>0</v>
      </c>
      <c r="AU437" s="269">
        <v>0</v>
      </c>
      <c r="AV437" s="269">
        <v>0</v>
      </c>
      <c r="AW437" s="269">
        <v>0</v>
      </c>
      <c r="AX437" s="269">
        <v>0</v>
      </c>
      <c r="AY437" s="269">
        <v>0</v>
      </c>
      <c r="AZ437" s="269">
        <v>0</v>
      </c>
      <c r="BA437" s="269">
        <v>0</v>
      </c>
      <c r="BB437" s="269">
        <v>0</v>
      </c>
      <c r="BC437" s="269">
        <v>0</v>
      </c>
      <c r="BD437" s="269">
        <v>0</v>
      </c>
      <c r="BE437" s="269">
        <v>0</v>
      </c>
      <c r="BF437" s="269">
        <v>0</v>
      </c>
      <c r="BG437" s="269">
        <v>0</v>
      </c>
      <c r="BH437" s="269">
        <v>0</v>
      </c>
      <c r="BI437" s="269">
        <v>0</v>
      </c>
      <c r="BJ437" s="269">
        <v>0</v>
      </c>
      <c r="BK437" s="269">
        <v>0</v>
      </c>
      <c r="BL437" s="269">
        <v>0</v>
      </c>
      <c r="BM437" s="269">
        <v>0</v>
      </c>
      <c r="BN437" s="269">
        <v>0</v>
      </c>
      <c r="BO437" s="269">
        <v>0</v>
      </c>
      <c r="BP437" s="269">
        <v>0</v>
      </c>
      <c r="BQ437" s="269">
        <v>0</v>
      </c>
      <c r="BR437" s="269">
        <v>0</v>
      </c>
      <c r="BS437" s="269">
        <v>0</v>
      </c>
      <c r="BT437" s="269">
        <v>0</v>
      </c>
      <c r="BU437" s="269">
        <v>0</v>
      </c>
      <c r="BV437" s="269">
        <v>0</v>
      </c>
      <c r="BW437" s="269">
        <v>0</v>
      </c>
      <c r="BX437" s="269">
        <v>0</v>
      </c>
      <c r="BY437" s="269">
        <v>0</v>
      </c>
      <c r="BZ437" s="269">
        <v>0</v>
      </c>
      <c r="CA437" s="269">
        <v>0</v>
      </c>
      <c r="CB437" s="269">
        <v>0</v>
      </c>
      <c r="CC437" s="270">
        <f t="shared" si="57"/>
        <v>0</v>
      </c>
      <c r="CD437" s="148"/>
      <c r="CE437" s="148"/>
      <c r="CF437" s="148"/>
      <c r="CG437" s="148"/>
      <c r="CH437" s="148"/>
      <c r="CI437" s="148"/>
    </row>
    <row r="438" spans="1:87" s="149" customFormat="1">
      <c r="A438" s="201" t="s">
        <v>1804</v>
      </c>
      <c r="B438" s="264" t="s">
        <v>57</v>
      </c>
      <c r="C438" s="265" t="s">
        <v>58</v>
      </c>
      <c r="D438" s="266">
        <v>53050</v>
      </c>
      <c r="E438" s="265" t="s">
        <v>1179</v>
      </c>
      <c r="F438" s="267" t="s">
        <v>1242</v>
      </c>
      <c r="G438" s="268" t="s">
        <v>1243</v>
      </c>
      <c r="H438" s="269">
        <v>2000</v>
      </c>
      <c r="I438" s="269">
        <v>0</v>
      </c>
      <c r="J438" s="269">
        <v>0</v>
      </c>
      <c r="K438" s="269">
        <v>0</v>
      </c>
      <c r="L438" s="269">
        <v>0</v>
      </c>
      <c r="M438" s="269">
        <v>0</v>
      </c>
      <c r="N438" s="269">
        <v>24599675.710000001</v>
      </c>
      <c r="O438" s="269">
        <v>0</v>
      </c>
      <c r="P438" s="269">
        <v>0</v>
      </c>
      <c r="Q438" s="269">
        <v>0</v>
      </c>
      <c r="R438" s="269">
        <v>0</v>
      </c>
      <c r="S438" s="269">
        <v>0</v>
      </c>
      <c r="T438" s="269">
        <v>0</v>
      </c>
      <c r="U438" s="269">
        <v>0</v>
      </c>
      <c r="V438" s="269">
        <v>0</v>
      </c>
      <c r="W438" s="269">
        <v>0</v>
      </c>
      <c r="X438" s="269">
        <v>0</v>
      </c>
      <c r="Y438" s="269">
        <v>0</v>
      </c>
      <c r="Z438" s="269">
        <v>0</v>
      </c>
      <c r="AA438" s="269">
        <v>0</v>
      </c>
      <c r="AB438" s="269">
        <v>0</v>
      </c>
      <c r="AC438" s="269">
        <v>0</v>
      </c>
      <c r="AD438" s="269">
        <v>0</v>
      </c>
      <c r="AE438" s="269">
        <v>0</v>
      </c>
      <c r="AF438" s="269">
        <v>0</v>
      </c>
      <c r="AG438" s="269">
        <v>0</v>
      </c>
      <c r="AH438" s="269">
        <v>0</v>
      </c>
      <c r="AI438" s="269">
        <v>21369827.879999999</v>
      </c>
      <c r="AJ438" s="269">
        <v>0</v>
      </c>
      <c r="AK438" s="269">
        <v>0</v>
      </c>
      <c r="AL438" s="269">
        <v>0</v>
      </c>
      <c r="AM438" s="269">
        <v>0</v>
      </c>
      <c r="AN438" s="269">
        <v>0</v>
      </c>
      <c r="AO438" s="269">
        <v>0</v>
      </c>
      <c r="AP438" s="269">
        <v>0</v>
      </c>
      <c r="AQ438" s="269">
        <v>0</v>
      </c>
      <c r="AR438" s="269">
        <v>0</v>
      </c>
      <c r="AS438" s="269">
        <v>0</v>
      </c>
      <c r="AT438" s="269">
        <v>0</v>
      </c>
      <c r="AU438" s="269">
        <v>0</v>
      </c>
      <c r="AV438" s="269">
        <v>0</v>
      </c>
      <c r="AW438" s="269">
        <v>0</v>
      </c>
      <c r="AX438" s="269">
        <v>0</v>
      </c>
      <c r="AY438" s="269">
        <v>0</v>
      </c>
      <c r="AZ438" s="269">
        <v>0</v>
      </c>
      <c r="BA438" s="269">
        <v>0</v>
      </c>
      <c r="BB438" s="269">
        <v>0</v>
      </c>
      <c r="BC438" s="269">
        <v>0</v>
      </c>
      <c r="BD438" s="269">
        <v>0</v>
      </c>
      <c r="BE438" s="269">
        <v>0</v>
      </c>
      <c r="BF438" s="269">
        <v>0</v>
      </c>
      <c r="BG438" s="269">
        <v>0</v>
      </c>
      <c r="BH438" s="269">
        <v>0</v>
      </c>
      <c r="BI438" s="269">
        <v>0</v>
      </c>
      <c r="BJ438" s="269">
        <v>0</v>
      </c>
      <c r="BK438" s="269">
        <v>0</v>
      </c>
      <c r="BL438" s="269">
        <v>0</v>
      </c>
      <c r="BM438" s="269">
        <v>0</v>
      </c>
      <c r="BN438" s="269">
        <v>0</v>
      </c>
      <c r="BO438" s="269">
        <v>0</v>
      </c>
      <c r="BP438" s="269">
        <v>0</v>
      </c>
      <c r="BQ438" s="269">
        <v>0</v>
      </c>
      <c r="BR438" s="269">
        <v>0</v>
      </c>
      <c r="BS438" s="269">
        <v>600</v>
      </c>
      <c r="BT438" s="269">
        <v>0</v>
      </c>
      <c r="BU438" s="269">
        <v>0</v>
      </c>
      <c r="BV438" s="269">
        <v>0</v>
      </c>
      <c r="BW438" s="269">
        <v>0</v>
      </c>
      <c r="BX438" s="269">
        <v>0</v>
      </c>
      <c r="BY438" s="269">
        <v>0</v>
      </c>
      <c r="BZ438" s="269">
        <v>0</v>
      </c>
      <c r="CA438" s="269">
        <v>0</v>
      </c>
      <c r="CB438" s="269">
        <v>0</v>
      </c>
      <c r="CC438" s="270">
        <f t="shared" si="57"/>
        <v>45972103.590000004</v>
      </c>
      <c r="CD438" s="148"/>
      <c r="CE438" s="148"/>
      <c r="CF438" s="148"/>
      <c r="CG438" s="148"/>
      <c r="CH438" s="148"/>
      <c r="CI438" s="148"/>
    </row>
    <row r="439" spans="1:87" s="149" customFormat="1">
      <c r="A439" s="201" t="s">
        <v>1804</v>
      </c>
      <c r="B439" s="264" t="s">
        <v>57</v>
      </c>
      <c r="C439" s="265" t="s">
        <v>58</v>
      </c>
      <c r="D439" s="266">
        <v>53050</v>
      </c>
      <c r="E439" s="265" t="s">
        <v>1179</v>
      </c>
      <c r="F439" s="267" t="s">
        <v>1244</v>
      </c>
      <c r="G439" s="268" t="s">
        <v>1245</v>
      </c>
      <c r="H439" s="269">
        <v>0</v>
      </c>
      <c r="I439" s="269">
        <v>990000</v>
      </c>
      <c r="J439" s="269">
        <v>1470000</v>
      </c>
      <c r="K439" s="269">
        <v>810000</v>
      </c>
      <c r="L439" s="269">
        <v>390000</v>
      </c>
      <c r="M439" s="269">
        <v>900000</v>
      </c>
      <c r="N439" s="269">
        <v>0</v>
      </c>
      <c r="O439" s="269">
        <v>120000</v>
      </c>
      <c r="P439" s="269">
        <v>0</v>
      </c>
      <c r="Q439" s="269">
        <v>3930000</v>
      </c>
      <c r="R439" s="269">
        <v>0</v>
      </c>
      <c r="S439" s="269">
        <v>60000</v>
      </c>
      <c r="T439" s="269">
        <v>1200000</v>
      </c>
      <c r="U439" s="269">
        <v>840000</v>
      </c>
      <c r="V439" s="269">
        <v>90000</v>
      </c>
      <c r="W439" s="269">
        <v>0</v>
      </c>
      <c r="X439" s="269">
        <v>0</v>
      </c>
      <c r="Y439" s="269">
        <v>180000</v>
      </c>
      <c r="Z439" s="269">
        <v>30000</v>
      </c>
      <c r="AA439" s="269">
        <v>0</v>
      </c>
      <c r="AB439" s="269">
        <v>0</v>
      </c>
      <c r="AC439" s="269">
        <v>900000</v>
      </c>
      <c r="AD439" s="269">
        <v>0</v>
      </c>
      <c r="AE439" s="269">
        <v>0</v>
      </c>
      <c r="AF439" s="269">
        <v>0</v>
      </c>
      <c r="AG439" s="269">
        <v>0</v>
      </c>
      <c r="AH439" s="269">
        <v>0</v>
      </c>
      <c r="AI439" s="269">
        <v>0</v>
      </c>
      <c r="AJ439" s="269">
        <v>0</v>
      </c>
      <c r="AK439" s="269">
        <v>60000</v>
      </c>
      <c r="AL439" s="269">
        <v>60000</v>
      </c>
      <c r="AM439" s="269">
        <v>60000</v>
      </c>
      <c r="AN439" s="269">
        <v>90000</v>
      </c>
      <c r="AO439" s="269">
        <v>0</v>
      </c>
      <c r="AP439" s="269">
        <v>0</v>
      </c>
      <c r="AQ439" s="269">
        <v>60000</v>
      </c>
      <c r="AR439" s="269">
        <v>150000</v>
      </c>
      <c r="AS439" s="269">
        <v>0</v>
      </c>
      <c r="AT439" s="269">
        <v>0</v>
      </c>
      <c r="AU439" s="269">
        <v>690000</v>
      </c>
      <c r="AV439" s="269">
        <v>60000</v>
      </c>
      <c r="AW439" s="269">
        <v>0</v>
      </c>
      <c r="AX439" s="269">
        <v>60000</v>
      </c>
      <c r="AY439" s="269">
        <v>60000</v>
      </c>
      <c r="AZ439" s="269">
        <v>120000</v>
      </c>
      <c r="BA439" s="269">
        <v>90000</v>
      </c>
      <c r="BB439" s="269">
        <v>2569600</v>
      </c>
      <c r="BC439" s="269">
        <v>0</v>
      </c>
      <c r="BD439" s="269">
        <v>60000</v>
      </c>
      <c r="BE439" s="269">
        <v>90000</v>
      </c>
      <c r="BF439" s="269">
        <v>330000</v>
      </c>
      <c r="BG439" s="269">
        <v>0</v>
      </c>
      <c r="BH439" s="269">
        <v>330000</v>
      </c>
      <c r="BI439" s="269">
        <v>300000</v>
      </c>
      <c r="BJ439" s="269">
        <v>300000</v>
      </c>
      <c r="BK439" s="269">
        <v>120000</v>
      </c>
      <c r="BL439" s="269">
        <v>0</v>
      </c>
      <c r="BM439" s="269">
        <v>2490000</v>
      </c>
      <c r="BN439" s="269">
        <v>0</v>
      </c>
      <c r="BO439" s="269">
        <v>0</v>
      </c>
      <c r="BP439" s="269">
        <v>30000</v>
      </c>
      <c r="BQ439" s="269">
        <v>0</v>
      </c>
      <c r="BR439" s="269">
        <v>90000</v>
      </c>
      <c r="BS439" s="269">
        <v>0</v>
      </c>
      <c r="BT439" s="269">
        <v>1920000</v>
      </c>
      <c r="BU439" s="269">
        <v>60000</v>
      </c>
      <c r="BV439" s="269">
        <v>450000</v>
      </c>
      <c r="BW439" s="269">
        <v>270000</v>
      </c>
      <c r="BX439" s="269">
        <v>180000</v>
      </c>
      <c r="BY439" s="269">
        <v>510000</v>
      </c>
      <c r="BZ439" s="269">
        <v>0</v>
      </c>
      <c r="CA439" s="269">
        <v>240000</v>
      </c>
      <c r="CB439" s="269">
        <v>120000</v>
      </c>
      <c r="CC439" s="270">
        <f t="shared" si="57"/>
        <v>23929600</v>
      </c>
      <c r="CD439" s="148"/>
      <c r="CE439" s="148"/>
      <c r="CF439" s="148"/>
      <c r="CG439" s="148"/>
      <c r="CH439" s="148"/>
      <c r="CI439" s="148"/>
    </row>
    <row r="440" spans="1:87" s="149" customFormat="1">
      <c r="A440" s="201" t="s">
        <v>1804</v>
      </c>
      <c r="B440" s="264" t="s">
        <v>57</v>
      </c>
      <c r="C440" s="265" t="s">
        <v>58</v>
      </c>
      <c r="D440" s="266">
        <v>53050</v>
      </c>
      <c r="E440" s="265" t="s">
        <v>1179</v>
      </c>
      <c r="F440" s="267" t="s">
        <v>1246</v>
      </c>
      <c r="G440" s="268" t="s">
        <v>1247</v>
      </c>
      <c r="H440" s="269">
        <v>0</v>
      </c>
      <c r="I440" s="269">
        <v>0</v>
      </c>
      <c r="J440" s="269">
        <v>0</v>
      </c>
      <c r="K440" s="269">
        <v>0</v>
      </c>
      <c r="L440" s="269">
        <v>0</v>
      </c>
      <c r="M440" s="269">
        <v>0</v>
      </c>
      <c r="N440" s="269">
        <v>0</v>
      </c>
      <c r="O440" s="269">
        <v>0</v>
      </c>
      <c r="P440" s="269">
        <v>0</v>
      </c>
      <c r="Q440" s="269">
        <v>0</v>
      </c>
      <c r="R440" s="269">
        <v>0</v>
      </c>
      <c r="S440" s="269">
        <v>0</v>
      </c>
      <c r="T440" s="269">
        <v>0</v>
      </c>
      <c r="U440" s="269">
        <v>0</v>
      </c>
      <c r="V440" s="269">
        <v>0</v>
      </c>
      <c r="W440" s="269">
        <v>0</v>
      </c>
      <c r="X440" s="269">
        <v>0</v>
      </c>
      <c r="Y440" s="269">
        <v>0</v>
      </c>
      <c r="Z440" s="269">
        <v>0</v>
      </c>
      <c r="AA440" s="269">
        <v>0</v>
      </c>
      <c r="AB440" s="269">
        <v>0</v>
      </c>
      <c r="AC440" s="269">
        <v>0</v>
      </c>
      <c r="AD440" s="269">
        <v>0</v>
      </c>
      <c r="AE440" s="269">
        <v>0</v>
      </c>
      <c r="AF440" s="269">
        <v>0</v>
      </c>
      <c r="AG440" s="269">
        <v>0</v>
      </c>
      <c r="AH440" s="269">
        <v>0</v>
      </c>
      <c r="AI440" s="269">
        <v>0</v>
      </c>
      <c r="AJ440" s="269">
        <v>0</v>
      </c>
      <c r="AK440" s="269">
        <v>0</v>
      </c>
      <c r="AL440" s="269">
        <v>0</v>
      </c>
      <c r="AM440" s="269">
        <v>0</v>
      </c>
      <c r="AN440" s="269">
        <v>0</v>
      </c>
      <c r="AO440" s="269">
        <v>0</v>
      </c>
      <c r="AP440" s="269">
        <v>0</v>
      </c>
      <c r="AQ440" s="269">
        <v>0</v>
      </c>
      <c r="AR440" s="269">
        <v>0</v>
      </c>
      <c r="AS440" s="269">
        <v>0</v>
      </c>
      <c r="AT440" s="269">
        <v>0</v>
      </c>
      <c r="AU440" s="269">
        <v>0</v>
      </c>
      <c r="AV440" s="269">
        <v>0</v>
      </c>
      <c r="AW440" s="269">
        <v>0</v>
      </c>
      <c r="AX440" s="269">
        <v>0</v>
      </c>
      <c r="AY440" s="269">
        <v>0</v>
      </c>
      <c r="AZ440" s="269">
        <v>0</v>
      </c>
      <c r="BA440" s="269">
        <v>0</v>
      </c>
      <c r="BB440" s="269">
        <v>0</v>
      </c>
      <c r="BC440" s="269">
        <v>0</v>
      </c>
      <c r="BD440" s="269">
        <v>0</v>
      </c>
      <c r="BE440" s="269">
        <v>0</v>
      </c>
      <c r="BF440" s="269">
        <v>0</v>
      </c>
      <c r="BG440" s="269">
        <v>0</v>
      </c>
      <c r="BH440" s="269">
        <v>0</v>
      </c>
      <c r="BI440" s="269">
        <v>0</v>
      </c>
      <c r="BJ440" s="269">
        <v>0</v>
      </c>
      <c r="BK440" s="269">
        <v>0</v>
      </c>
      <c r="BL440" s="269">
        <v>0</v>
      </c>
      <c r="BM440" s="269">
        <v>0</v>
      </c>
      <c r="BN440" s="269">
        <v>0</v>
      </c>
      <c r="BO440" s="269">
        <v>0</v>
      </c>
      <c r="BP440" s="269">
        <v>0</v>
      </c>
      <c r="BQ440" s="269">
        <v>0</v>
      </c>
      <c r="BR440" s="269">
        <v>0</v>
      </c>
      <c r="BS440" s="269">
        <v>0</v>
      </c>
      <c r="BT440" s="269">
        <v>0</v>
      </c>
      <c r="BU440" s="269">
        <v>0</v>
      </c>
      <c r="BV440" s="269">
        <v>0</v>
      </c>
      <c r="BW440" s="269">
        <v>0</v>
      </c>
      <c r="BX440" s="269">
        <v>0</v>
      </c>
      <c r="BY440" s="269">
        <v>0</v>
      </c>
      <c r="BZ440" s="269">
        <v>0</v>
      </c>
      <c r="CA440" s="269">
        <v>0</v>
      </c>
      <c r="CB440" s="269">
        <v>0</v>
      </c>
      <c r="CC440" s="270">
        <f t="shared" si="57"/>
        <v>0</v>
      </c>
      <c r="CD440" s="148"/>
      <c r="CE440" s="148"/>
      <c r="CF440" s="148"/>
      <c r="CG440" s="148"/>
      <c r="CH440" s="148"/>
      <c r="CI440" s="148"/>
    </row>
    <row r="441" spans="1:87" s="149" customFormat="1">
      <c r="A441" s="201" t="s">
        <v>1805</v>
      </c>
      <c r="B441" s="264" t="s">
        <v>57</v>
      </c>
      <c r="C441" s="265" t="s">
        <v>58</v>
      </c>
      <c r="D441" s="266">
        <v>53050</v>
      </c>
      <c r="E441" s="265" t="s">
        <v>1179</v>
      </c>
      <c r="F441" s="267" t="s">
        <v>1248</v>
      </c>
      <c r="G441" s="268" t="s">
        <v>1249</v>
      </c>
      <c r="H441" s="269">
        <v>751210</v>
      </c>
      <c r="I441" s="269">
        <v>1600</v>
      </c>
      <c r="J441" s="269">
        <v>30000</v>
      </c>
      <c r="K441" s="269">
        <v>16700</v>
      </c>
      <c r="L441" s="269">
        <v>106520.24</v>
      </c>
      <c r="M441" s="269">
        <v>18000</v>
      </c>
      <c r="N441" s="269">
        <v>757088</v>
      </c>
      <c r="O441" s="269">
        <v>40012</v>
      </c>
      <c r="P441" s="269">
        <v>0</v>
      </c>
      <c r="Q441" s="269">
        <v>256111.25</v>
      </c>
      <c r="R441" s="269">
        <v>0</v>
      </c>
      <c r="S441" s="269">
        <v>0.01</v>
      </c>
      <c r="T441" s="269">
        <v>59550.400000000001</v>
      </c>
      <c r="U441" s="269">
        <v>0</v>
      </c>
      <c r="V441" s="269">
        <v>27949</v>
      </c>
      <c r="W441" s="269">
        <v>16900</v>
      </c>
      <c r="X441" s="269">
        <v>419300</v>
      </c>
      <c r="Y441" s="269">
        <v>2500</v>
      </c>
      <c r="Z441" s="269">
        <v>1519569</v>
      </c>
      <c r="AA441" s="269">
        <v>4100</v>
      </c>
      <c r="AB441" s="269">
        <v>91050</v>
      </c>
      <c r="AC441" s="269">
        <v>0</v>
      </c>
      <c r="AD441" s="269">
        <v>2542</v>
      </c>
      <c r="AE441" s="269">
        <v>45107.29</v>
      </c>
      <c r="AF441" s="269">
        <v>0</v>
      </c>
      <c r="AG441" s="269">
        <v>7277</v>
      </c>
      <c r="AH441" s="269">
        <v>30000</v>
      </c>
      <c r="AI441" s="269">
        <v>0</v>
      </c>
      <c r="AJ441" s="269">
        <v>0</v>
      </c>
      <c r="AK441" s="269">
        <v>0</v>
      </c>
      <c r="AL441" s="269">
        <v>35640</v>
      </c>
      <c r="AM441" s="269">
        <v>0</v>
      </c>
      <c r="AN441" s="269">
        <v>0</v>
      </c>
      <c r="AO441" s="269">
        <v>219511.45</v>
      </c>
      <c r="AP441" s="269">
        <v>22000</v>
      </c>
      <c r="AQ441" s="269">
        <v>800</v>
      </c>
      <c r="AR441" s="269">
        <v>16244.94</v>
      </c>
      <c r="AS441" s="269">
        <v>0</v>
      </c>
      <c r="AT441" s="269">
        <v>0</v>
      </c>
      <c r="AU441" s="269">
        <v>274653</v>
      </c>
      <c r="AV441" s="269">
        <v>0</v>
      </c>
      <c r="AW441" s="269">
        <v>0</v>
      </c>
      <c r="AX441" s="269">
        <v>35968</v>
      </c>
      <c r="AY441" s="269">
        <v>49476</v>
      </c>
      <c r="AZ441" s="269">
        <v>0</v>
      </c>
      <c r="BA441" s="269">
        <v>0</v>
      </c>
      <c r="BB441" s="269">
        <v>648727.96</v>
      </c>
      <c r="BC441" s="269">
        <v>233099.1</v>
      </c>
      <c r="BD441" s="269">
        <v>332187.03999999998</v>
      </c>
      <c r="BE441" s="269">
        <v>0</v>
      </c>
      <c r="BF441" s="269">
        <v>8525</v>
      </c>
      <c r="BG441" s="269">
        <v>1615435.13</v>
      </c>
      <c r="BH441" s="269">
        <v>530166</v>
      </c>
      <c r="BI441" s="269">
        <v>29223.19</v>
      </c>
      <c r="BJ441" s="269">
        <v>233207</v>
      </c>
      <c r="BK441" s="269">
        <v>6899</v>
      </c>
      <c r="BL441" s="269">
        <v>0</v>
      </c>
      <c r="BM441" s="269">
        <v>0</v>
      </c>
      <c r="BN441" s="269">
        <v>0</v>
      </c>
      <c r="BO441" s="269">
        <v>0</v>
      </c>
      <c r="BP441" s="269">
        <v>492708.02</v>
      </c>
      <c r="BQ441" s="269">
        <v>0</v>
      </c>
      <c r="BR441" s="269">
        <v>542450</v>
      </c>
      <c r="BS441" s="269">
        <v>0</v>
      </c>
      <c r="BT441" s="269">
        <v>15016838.32</v>
      </c>
      <c r="BU441" s="269">
        <v>28269.71</v>
      </c>
      <c r="BV441" s="269">
        <v>0</v>
      </c>
      <c r="BW441" s="269">
        <v>150500</v>
      </c>
      <c r="BX441" s="269">
        <v>18500</v>
      </c>
      <c r="BY441" s="269">
        <v>48360</v>
      </c>
      <c r="BZ441" s="269">
        <v>21500</v>
      </c>
      <c r="CA441" s="269">
        <v>0</v>
      </c>
      <c r="CB441" s="269">
        <v>0</v>
      </c>
      <c r="CC441" s="270">
        <f t="shared" si="57"/>
        <v>24813975.050000001</v>
      </c>
      <c r="CD441" s="148"/>
      <c r="CE441" s="148"/>
      <c r="CF441" s="148"/>
      <c r="CG441" s="148"/>
      <c r="CH441" s="148"/>
      <c r="CI441" s="148"/>
    </row>
    <row r="442" spans="1:87" s="149" customFormat="1">
      <c r="A442" s="201" t="s">
        <v>1804</v>
      </c>
      <c r="B442" s="264" t="s">
        <v>57</v>
      </c>
      <c r="C442" s="265" t="s">
        <v>58</v>
      </c>
      <c r="D442" s="266">
        <v>53050</v>
      </c>
      <c r="E442" s="265" t="s">
        <v>1179</v>
      </c>
      <c r="F442" s="267" t="s">
        <v>1250</v>
      </c>
      <c r="G442" s="268" t="s">
        <v>1251</v>
      </c>
      <c r="H442" s="269">
        <v>0</v>
      </c>
      <c r="I442" s="269">
        <v>0</v>
      </c>
      <c r="J442" s="269">
        <v>0</v>
      </c>
      <c r="K442" s="269">
        <v>0</v>
      </c>
      <c r="L442" s="269">
        <v>0</v>
      </c>
      <c r="M442" s="269">
        <v>0</v>
      </c>
      <c r="N442" s="269">
        <v>0</v>
      </c>
      <c r="O442" s="269">
        <v>0</v>
      </c>
      <c r="P442" s="269">
        <v>0</v>
      </c>
      <c r="Q442" s="269">
        <v>0</v>
      </c>
      <c r="R442" s="269">
        <v>0</v>
      </c>
      <c r="S442" s="269">
        <v>0</v>
      </c>
      <c r="T442" s="269">
        <v>0</v>
      </c>
      <c r="U442" s="269">
        <v>0</v>
      </c>
      <c r="V442" s="269">
        <v>0</v>
      </c>
      <c r="W442" s="269">
        <v>0</v>
      </c>
      <c r="X442" s="269">
        <v>0</v>
      </c>
      <c r="Y442" s="269">
        <v>0</v>
      </c>
      <c r="Z442" s="269">
        <v>0</v>
      </c>
      <c r="AA442" s="269">
        <v>0</v>
      </c>
      <c r="AB442" s="269">
        <v>0</v>
      </c>
      <c r="AC442" s="269">
        <v>0</v>
      </c>
      <c r="AD442" s="269">
        <v>0</v>
      </c>
      <c r="AE442" s="269">
        <v>0</v>
      </c>
      <c r="AF442" s="269">
        <v>0</v>
      </c>
      <c r="AG442" s="269">
        <v>0</v>
      </c>
      <c r="AH442" s="269">
        <v>0</v>
      </c>
      <c r="AI442" s="269">
        <v>0</v>
      </c>
      <c r="AJ442" s="269">
        <v>0</v>
      </c>
      <c r="AK442" s="269">
        <v>0</v>
      </c>
      <c r="AL442" s="269">
        <v>0</v>
      </c>
      <c r="AM442" s="269">
        <v>0</v>
      </c>
      <c r="AN442" s="269">
        <v>0</v>
      </c>
      <c r="AO442" s="269">
        <v>0</v>
      </c>
      <c r="AP442" s="269">
        <v>0</v>
      </c>
      <c r="AQ442" s="269">
        <v>0</v>
      </c>
      <c r="AR442" s="269">
        <v>0</v>
      </c>
      <c r="AS442" s="269">
        <v>0</v>
      </c>
      <c r="AT442" s="269">
        <v>0</v>
      </c>
      <c r="AU442" s="269">
        <v>0</v>
      </c>
      <c r="AV442" s="269">
        <v>0</v>
      </c>
      <c r="AW442" s="269">
        <v>0</v>
      </c>
      <c r="AX442" s="269">
        <v>0</v>
      </c>
      <c r="AY442" s="269">
        <v>0</v>
      </c>
      <c r="AZ442" s="269">
        <v>0</v>
      </c>
      <c r="BA442" s="269">
        <v>0</v>
      </c>
      <c r="BB442" s="269">
        <v>0</v>
      </c>
      <c r="BC442" s="269">
        <v>0</v>
      </c>
      <c r="BD442" s="269">
        <v>0</v>
      </c>
      <c r="BE442" s="269">
        <v>0</v>
      </c>
      <c r="BF442" s="269">
        <v>0</v>
      </c>
      <c r="BG442" s="269">
        <v>0</v>
      </c>
      <c r="BH442" s="269">
        <v>0</v>
      </c>
      <c r="BI442" s="269">
        <v>0</v>
      </c>
      <c r="BJ442" s="269">
        <v>0</v>
      </c>
      <c r="BK442" s="269">
        <v>0</v>
      </c>
      <c r="BL442" s="269">
        <v>0</v>
      </c>
      <c r="BM442" s="269">
        <v>0</v>
      </c>
      <c r="BN442" s="269">
        <v>0</v>
      </c>
      <c r="BO442" s="269">
        <v>0</v>
      </c>
      <c r="BP442" s="269">
        <v>0</v>
      </c>
      <c r="BQ442" s="269">
        <v>0</v>
      </c>
      <c r="BR442" s="269">
        <v>0</v>
      </c>
      <c r="BS442" s="269">
        <v>0</v>
      </c>
      <c r="BT442" s="269">
        <v>0</v>
      </c>
      <c r="BU442" s="269">
        <v>0</v>
      </c>
      <c r="BV442" s="269">
        <v>0</v>
      </c>
      <c r="BW442" s="269">
        <v>0</v>
      </c>
      <c r="BX442" s="269">
        <v>0</v>
      </c>
      <c r="BY442" s="269">
        <v>0</v>
      </c>
      <c r="BZ442" s="269">
        <v>0</v>
      </c>
      <c r="CA442" s="269">
        <v>0</v>
      </c>
      <c r="CB442" s="269">
        <v>0</v>
      </c>
      <c r="CC442" s="270">
        <f t="shared" si="57"/>
        <v>0</v>
      </c>
      <c r="CD442" s="148"/>
      <c r="CE442" s="148"/>
      <c r="CF442" s="148"/>
      <c r="CG442" s="148"/>
      <c r="CH442" s="148"/>
      <c r="CI442" s="148"/>
    </row>
    <row r="443" spans="1:87" s="149" customFormat="1">
      <c r="A443" s="201" t="s">
        <v>1804</v>
      </c>
      <c r="B443" s="264" t="s">
        <v>57</v>
      </c>
      <c r="C443" s="265" t="s">
        <v>58</v>
      </c>
      <c r="D443" s="266">
        <v>53050</v>
      </c>
      <c r="E443" s="265" t="s">
        <v>1179</v>
      </c>
      <c r="F443" s="267" t="s">
        <v>1252</v>
      </c>
      <c r="G443" s="268" t="s">
        <v>1253</v>
      </c>
      <c r="H443" s="269">
        <v>0</v>
      </c>
      <c r="I443" s="269">
        <v>0</v>
      </c>
      <c r="J443" s="269">
        <v>0</v>
      </c>
      <c r="K443" s="269">
        <v>0</v>
      </c>
      <c r="L443" s="269">
        <v>0</v>
      </c>
      <c r="M443" s="269">
        <v>0</v>
      </c>
      <c r="N443" s="269">
        <v>0</v>
      </c>
      <c r="O443" s="269">
        <v>0</v>
      </c>
      <c r="P443" s="269">
        <v>0</v>
      </c>
      <c r="Q443" s="269">
        <v>0</v>
      </c>
      <c r="R443" s="269">
        <v>0</v>
      </c>
      <c r="S443" s="269">
        <v>0</v>
      </c>
      <c r="T443" s="269">
        <v>0</v>
      </c>
      <c r="U443" s="269">
        <v>0</v>
      </c>
      <c r="V443" s="269">
        <v>0</v>
      </c>
      <c r="W443" s="269">
        <v>0</v>
      </c>
      <c r="X443" s="269">
        <v>0</v>
      </c>
      <c r="Y443" s="269">
        <v>0</v>
      </c>
      <c r="Z443" s="269">
        <v>0</v>
      </c>
      <c r="AA443" s="269">
        <v>0</v>
      </c>
      <c r="AB443" s="269">
        <v>0</v>
      </c>
      <c r="AC443" s="269">
        <v>0</v>
      </c>
      <c r="AD443" s="269">
        <v>0</v>
      </c>
      <c r="AE443" s="269">
        <v>0</v>
      </c>
      <c r="AF443" s="269">
        <v>0</v>
      </c>
      <c r="AG443" s="269">
        <v>0</v>
      </c>
      <c r="AH443" s="269">
        <v>0</v>
      </c>
      <c r="AI443" s="269">
        <v>0</v>
      </c>
      <c r="AJ443" s="269">
        <v>0</v>
      </c>
      <c r="AK443" s="269">
        <v>0</v>
      </c>
      <c r="AL443" s="269">
        <v>0</v>
      </c>
      <c r="AM443" s="269">
        <v>10100</v>
      </c>
      <c r="AN443" s="269">
        <v>0</v>
      </c>
      <c r="AO443" s="269">
        <v>0</v>
      </c>
      <c r="AP443" s="269">
        <v>0</v>
      </c>
      <c r="AQ443" s="269">
        <v>0</v>
      </c>
      <c r="AR443" s="269">
        <v>0</v>
      </c>
      <c r="AS443" s="269">
        <v>0</v>
      </c>
      <c r="AT443" s="269">
        <v>0</v>
      </c>
      <c r="AU443" s="269">
        <v>78418</v>
      </c>
      <c r="AV443" s="269">
        <v>0</v>
      </c>
      <c r="AW443" s="269">
        <v>0</v>
      </c>
      <c r="AX443" s="269">
        <v>0</v>
      </c>
      <c r="AY443" s="269">
        <v>0</v>
      </c>
      <c r="AZ443" s="269">
        <v>0</v>
      </c>
      <c r="BA443" s="269">
        <v>0</v>
      </c>
      <c r="BB443" s="269">
        <v>0</v>
      </c>
      <c r="BC443" s="269">
        <v>0</v>
      </c>
      <c r="BD443" s="269">
        <v>0</v>
      </c>
      <c r="BE443" s="269">
        <v>0</v>
      </c>
      <c r="BF443" s="269">
        <v>0</v>
      </c>
      <c r="BG443" s="269">
        <v>0</v>
      </c>
      <c r="BH443" s="269">
        <v>0</v>
      </c>
      <c r="BI443" s="269">
        <v>0</v>
      </c>
      <c r="BJ443" s="269">
        <v>0</v>
      </c>
      <c r="BK443" s="269">
        <v>0</v>
      </c>
      <c r="BL443" s="269">
        <v>0</v>
      </c>
      <c r="BM443" s="269">
        <v>0</v>
      </c>
      <c r="BN443" s="269">
        <v>0</v>
      </c>
      <c r="BO443" s="269">
        <v>0</v>
      </c>
      <c r="BP443" s="269">
        <v>0</v>
      </c>
      <c r="BQ443" s="269">
        <v>0</v>
      </c>
      <c r="BR443" s="269">
        <v>1177</v>
      </c>
      <c r="BS443" s="269">
        <v>0</v>
      </c>
      <c r="BT443" s="269">
        <v>0</v>
      </c>
      <c r="BU443" s="269">
        <v>75963.240000000005</v>
      </c>
      <c r="BV443" s="269">
        <v>0</v>
      </c>
      <c r="BW443" s="269">
        <v>0</v>
      </c>
      <c r="BX443" s="269">
        <v>0</v>
      </c>
      <c r="BY443" s="269">
        <v>0</v>
      </c>
      <c r="BZ443" s="269">
        <v>0</v>
      </c>
      <c r="CA443" s="269">
        <v>0</v>
      </c>
      <c r="CB443" s="269">
        <v>0</v>
      </c>
      <c r="CC443" s="270">
        <f t="shared" si="57"/>
        <v>165658.23999999999</v>
      </c>
      <c r="CD443" s="148"/>
      <c r="CE443" s="148"/>
      <c r="CF443" s="148"/>
      <c r="CG443" s="148"/>
      <c r="CH443" s="148"/>
      <c r="CI443" s="148"/>
    </row>
    <row r="444" spans="1:87" s="149" customFormat="1">
      <c r="A444" s="201" t="s">
        <v>1804</v>
      </c>
      <c r="B444" s="264" t="s">
        <v>57</v>
      </c>
      <c r="C444" s="265" t="s">
        <v>58</v>
      </c>
      <c r="D444" s="266">
        <v>53050</v>
      </c>
      <c r="E444" s="265" t="s">
        <v>1179</v>
      </c>
      <c r="F444" s="267" t="s">
        <v>1254</v>
      </c>
      <c r="G444" s="268" t="s">
        <v>1255</v>
      </c>
      <c r="H444" s="269">
        <v>0</v>
      </c>
      <c r="I444" s="269">
        <v>0</v>
      </c>
      <c r="J444" s="269">
        <v>0</v>
      </c>
      <c r="K444" s="269">
        <v>0</v>
      </c>
      <c r="L444" s="269">
        <v>0</v>
      </c>
      <c r="M444" s="269">
        <v>0</v>
      </c>
      <c r="N444" s="269">
        <v>0</v>
      </c>
      <c r="O444" s="269">
        <v>0</v>
      </c>
      <c r="P444" s="269">
        <v>0</v>
      </c>
      <c r="Q444" s="269">
        <v>0</v>
      </c>
      <c r="R444" s="269">
        <v>0</v>
      </c>
      <c r="S444" s="269">
        <v>0</v>
      </c>
      <c r="T444" s="269">
        <v>0</v>
      </c>
      <c r="U444" s="269">
        <v>499500</v>
      </c>
      <c r="V444" s="269">
        <v>0</v>
      </c>
      <c r="W444" s="269">
        <v>0</v>
      </c>
      <c r="X444" s="269">
        <v>0</v>
      </c>
      <c r="Y444" s="269">
        <v>0</v>
      </c>
      <c r="Z444" s="269">
        <v>0</v>
      </c>
      <c r="AA444" s="269">
        <v>0</v>
      </c>
      <c r="AB444" s="269">
        <v>0</v>
      </c>
      <c r="AC444" s="269">
        <v>0</v>
      </c>
      <c r="AD444" s="269">
        <v>0</v>
      </c>
      <c r="AE444" s="269">
        <v>0</v>
      </c>
      <c r="AF444" s="269">
        <v>0</v>
      </c>
      <c r="AG444" s="269">
        <v>0</v>
      </c>
      <c r="AH444" s="269">
        <v>0</v>
      </c>
      <c r="AI444" s="269">
        <v>0</v>
      </c>
      <c r="AJ444" s="269">
        <v>0</v>
      </c>
      <c r="AK444" s="269">
        <v>0</v>
      </c>
      <c r="AL444" s="269">
        <v>0</v>
      </c>
      <c r="AM444" s="269">
        <v>0</v>
      </c>
      <c r="AN444" s="269">
        <v>0</v>
      </c>
      <c r="AO444" s="269">
        <v>0</v>
      </c>
      <c r="AP444" s="269">
        <v>1</v>
      </c>
      <c r="AQ444" s="269">
        <v>0</v>
      </c>
      <c r="AR444" s="269">
        <v>1</v>
      </c>
      <c r="AS444" s="269">
        <v>0</v>
      </c>
      <c r="AT444" s="269">
        <v>0</v>
      </c>
      <c r="AU444" s="269">
        <v>0</v>
      </c>
      <c r="AV444" s="269">
        <v>0</v>
      </c>
      <c r="AW444" s="269">
        <v>0</v>
      </c>
      <c r="AX444" s="269">
        <v>0</v>
      </c>
      <c r="AY444" s="269">
        <v>0</v>
      </c>
      <c r="AZ444" s="269">
        <v>0</v>
      </c>
      <c r="BA444" s="269">
        <v>0</v>
      </c>
      <c r="BB444" s="269">
        <v>0</v>
      </c>
      <c r="BC444" s="269">
        <v>0</v>
      </c>
      <c r="BD444" s="269">
        <v>0</v>
      </c>
      <c r="BE444" s="269">
        <v>0</v>
      </c>
      <c r="BF444" s="269">
        <v>0</v>
      </c>
      <c r="BG444" s="269">
        <v>0</v>
      </c>
      <c r="BH444" s="269">
        <v>0</v>
      </c>
      <c r="BI444" s="269">
        <v>0</v>
      </c>
      <c r="BJ444" s="269">
        <v>0</v>
      </c>
      <c r="BK444" s="269">
        <v>0</v>
      </c>
      <c r="BL444" s="269">
        <v>0</v>
      </c>
      <c r="BM444" s="269">
        <v>0</v>
      </c>
      <c r="BN444" s="269">
        <v>0</v>
      </c>
      <c r="BO444" s="269">
        <v>0</v>
      </c>
      <c r="BP444" s="269">
        <v>0</v>
      </c>
      <c r="BQ444" s="269">
        <v>0</v>
      </c>
      <c r="BR444" s="269">
        <v>0</v>
      </c>
      <c r="BS444" s="269">
        <v>0</v>
      </c>
      <c r="BT444" s="269">
        <v>0</v>
      </c>
      <c r="BU444" s="269">
        <v>0</v>
      </c>
      <c r="BV444" s="269">
        <v>0</v>
      </c>
      <c r="BW444" s="269">
        <v>0</v>
      </c>
      <c r="BX444" s="269">
        <v>0</v>
      </c>
      <c r="BY444" s="269">
        <v>0</v>
      </c>
      <c r="BZ444" s="269">
        <v>0</v>
      </c>
      <c r="CA444" s="269">
        <v>0</v>
      </c>
      <c r="CB444" s="269">
        <v>0</v>
      </c>
      <c r="CC444" s="270">
        <f t="shared" si="57"/>
        <v>499502</v>
      </c>
      <c r="CD444" s="148"/>
      <c r="CE444" s="148"/>
      <c r="CF444" s="148"/>
      <c r="CG444" s="148"/>
      <c r="CH444" s="148"/>
      <c r="CI444" s="148"/>
    </row>
    <row r="445" spans="1:87" s="149" customFormat="1">
      <c r="A445" s="201" t="s">
        <v>1804</v>
      </c>
      <c r="B445" s="264" t="s">
        <v>57</v>
      </c>
      <c r="C445" s="265" t="s">
        <v>58</v>
      </c>
      <c r="D445" s="266">
        <v>53050</v>
      </c>
      <c r="E445" s="265" t="s">
        <v>1179</v>
      </c>
      <c r="F445" s="267" t="s">
        <v>1256</v>
      </c>
      <c r="G445" s="268" t="s">
        <v>1257</v>
      </c>
      <c r="H445" s="269">
        <v>0</v>
      </c>
      <c r="I445" s="269">
        <v>0</v>
      </c>
      <c r="J445" s="269">
        <v>0</v>
      </c>
      <c r="K445" s="269">
        <v>0</v>
      </c>
      <c r="L445" s="269">
        <v>0</v>
      </c>
      <c r="M445" s="269">
        <v>0</v>
      </c>
      <c r="N445" s="269">
        <v>0</v>
      </c>
      <c r="O445" s="269">
        <v>0</v>
      </c>
      <c r="P445" s="269">
        <v>0</v>
      </c>
      <c r="Q445" s="269">
        <v>0</v>
      </c>
      <c r="R445" s="269">
        <v>0</v>
      </c>
      <c r="S445" s="269">
        <v>0</v>
      </c>
      <c r="T445" s="269">
        <v>0</v>
      </c>
      <c r="U445" s="269">
        <v>0</v>
      </c>
      <c r="V445" s="269">
        <v>0</v>
      </c>
      <c r="W445" s="269">
        <v>0</v>
      </c>
      <c r="X445" s="269">
        <v>0</v>
      </c>
      <c r="Y445" s="269">
        <v>0</v>
      </c>
      <c r="Z445" s="269">
        <v>0</v>
      </c>
      <c r="AA445" s="269">
        <v>0</v>
      </c>
      <c r="AB445" s="269">
        <v>0</v>
      </c>
      <c r="AC445" s="269">
        <v>0</v>
      </c>
      <c r="AD445" s="269">
        <v>0</v>
      </c>
      <c r="AE445" s="269">
        <v>0</v>
      </c>
      <c r="AF445" s="269">
        <v>0</v>
      </c>
      <c r="AG445" s="269">
        <v>0</v>
      </c>
      <c r="AH445" s="269">
        <v>0</v>
      </c>
      <c r="AI445" s="269">
        <v>0</v>
      </c>
      <c r="AJ445" s="269">
        <v>0</v>
      </c>
      <c r="AK445" s="269">
        <v>0</v>
      </c>
      <c r="AL445" s="269">
        <v>0</v>
      </c>
      <c r="AM445" s="269">
        <v>0</v>
      </c>
      <c r="AN445" s="269">
        <v>0</v>
      </c>
      <c r="AO445" s="269">
        <v>0</v>
      </c>
      <c r="AP445" s="269">
        <v>0</v>
      </c>
      <c r="AQ445" s="269">
        <v>0</v>
      </c>
      <c r="AR445" s="269">
        <v>0</v>
      </c>
      <c r="AS445" s="269">
        <v>0</v>
      </c>
      <c r="AT445" s="269">
        <v>0</v>
      </c>
      <c r="AU445" s="269">
        <v>0</v>
      </c>
      <c r="AV445" s="269">
        <v>0</v>
      </c>
      <c r="AW445" s="269">
        <v>0</v>
      </c>
      <c r="AX445" s="269">
        <v>0</v>
      </c>
      <c r="AY445" s="269">
        <v>0</v>
      </c>
      <c r="AZ445" s="269">
        <v>0</v>
      </c>
      <c r="BA445" s="269">
        <v>0</v>
      </c>
      <c r="BB445" s="269">
        <v>0</v>
      </c>
      <c r="BC445" s="269">
        <v>0</v>
      </c>
      <c r="BD445" s="269">
        <v>0</v>
      </c>
      <c r="BE445" s="269">
        <v>0</v>
      </c>
      <c r="BF445" s="269">
        <v>0</v>
      </c>
      <c r="BG445" s="269">
        <v>0</v>
      </c>
      <c r="BH445" s="269">
        <v>0</v>
      </c>
      <c r="BI445" s="269">
        <v>0</v>
      </c>
      <c r="BJ445" s="269">
        <v>0</v>
      </c>
      <c r="BK445" s="269">
        <v>0</v>
      </c>
      <c r="BL445" s="269">
        <v>0</v>
      </c>
      <c r="BM445" s="269">
        <v>0</v>
      </c>
      <c r="BN445" s="269">
        <v>0</v>
      </c>
      <c r="BO445" s="269">
        <v>380000</v>
      </c>
      <c r="BP445" s="269">
        <v>0</v>
      </c>
      <c r="BQ445" s="269">
        <v>0</v>
      </c>
      <c r="BR445" s="269">
        <v>0</v>
      </c>
      <c r="BS445" s="269">
        <v>0</v>
      </c>
      <c r="BT445" s="269">
        <v>0</v>
      </c>
      <c r="BU445" s="269">
        <v>0</v>
      </c>
      <c r="BV445" s="269">
        <v>0</v>
      </c>
      <c r="BW445" s="269">
        <v>0</v>
      </c>
      <c r="BX445" s="269">
        <v>0</v>
      </c>
      <c r="BY445" s="269">
        <v>0</v>
      </c>
      <c r="BZ445" s="269">
        <v>0</v>
      </c>
      <c r="CA445" s="269">
        <v>0</v>
      </c>
      <c r="CB445" s="269">
        <v>0</v>
      </c>
      <c r="CC445" s="270">
        <f t="shared" si="57"/>
        <v>380000</v>
      </c>
      <c r="CD445" s="148"/>
      <c r="CE445" s="148"/>
      <c r="CF445" s="148"/>
      <c r="CG445" s="148"/>
      <c r="CH445" s="148"/>
      <c r="CI445" s="148"/>
    </row>
    <row r="446" spans="1:87" s="149" customFormat="1">
      <c r="A446" s="201" t="s">
        <v>1804</v>
      </c>
      <c r="B446" s="264" t="s">
        <v>57</v>
      </c>
      <c r="C446" s="265" t="s">
        <v>58</v>
      </c>
      <c r="D446" s="266">
        <v>53050</v>
      </c>
      <c r="E446" s="265" t="s">
        <v>1179</v>
      </c>
      <c r="F446" s="267" t="s">
        <v>1258</v>
      </c>
      <c r="G446" s="268" t="s">
        <v>1259</v>
      </c>
      <c r="H446" s="269">
        <v>0</v>
      </c>
      <c r="I446" s="269">
        <v>0</v>
      </c>
      <c r="J446" s="269">
        <v>0</v>
      </c>
      <c r="K446" s="269">
        <v>0</v>
      </c>
      <c r="L446" s="269">
        <v>3739.38</v>
      </c>
      <c r="M446" s="269">
        <v>0</v>
      </c>
      <c r="N446" s="269">
        <v>0</v>
      </c>
      <c r="O446" s="269">
        <v>0</v>
      </c>
      <c r="P446" s="269">
        <v>0</v>
      </c>
      <c r="Q446" s="269">
        <v>0</v>
      </c>
      <c r="R446" s="269">
        <v>0</v>
      </c>
      <c r="S446" s="269">
        <v>0</v>
      </c>
      <c r="T446" s="269">
        <v>0</v>
      </c>
      <c r="U446" s="269">
        <v>0</v>
      </c>
      <c r="V446" s="269">
        <v>0</v>
      </c>
      <c r="W446" s="269">
        <v>0</v>
      </c>
      <c r="X446" s="269">
        <v>0</v>
      </c>
      <c r="Y446" s="269">
        <v>0</v>
      </c>
      <c r="Z446" s="269">
        <v>0</v>
      </c>
      <c r="AA446" s="269">
        <v>0</v>
      </c>
      <c r="AB446" s="269">
        <v>0</v>
      </c>
      <c r="AC446" s="269">
        <v>0</v>
      </c>
      <c r="AD446" s="269">
        <v>0</v>
      </c>
      <c r="AE446" s="269">
        <v>0</v>
      </c>
      <c r="AF446" s="269">
        <v>0</v>
      </c>
      <c r="AG446" s="269">
        <v>269800</v>
      </c>
      <c r="AH446" s="269">
        <v>0</v>
      </c>
      <c r="AI446" s="269">
        <v>0</v>
      </c>
      <c r="AJ446" s="269">
        <v>0</v>
      </c>
      <c r="AK446" s="269">
        <v>0</v>
      </c>
      <c r="AL446" s="269">
        <v>0</v>
      </c>
      <c r="AM446" s="269">
        <v>0</v>
      </c>
      <c r="AN446" s="269">
        <v>0</v>
      </c>
      <c r="AO446" s="269">
        <v>0</v>
      </c>
      <c r="AP446" s="269">
        <v>0</v>
      </c>
      <c r="AQ446" s="269">
        <v>0</v>
      </c>
      <c r="AR446" s="269">
        <v>0</v>
      </c>
      <c r="AS446" s="269">
        <v>0</v>
      </c>
      <c r="AT446" s="269">
        <v>0</v>
      </c>
      <c r="AU446" s="269">
        <v>0</v>
      </c>
      <c r="AV446" s="269">
        <v>0</v>
      </c>
      <c r="AW446" s="269">
        <v>0</v>
      </c>
      <c r="AX446" s="269">
        <v>0</v>
      </c>
      <c r="AY446" s="269">
        <v>0</v>
      </c>
      <c r="AZ446" s="269">
        <v>10260</v>
      </c>
      <c r="BA446" s="269">
        <v>0</v>
      </c>
      <c r="BB446" s="269">
        <v>0</v>
      </c>
      <c r="BC446" s="269">
        <v>0</v>
      </c>
      <c r="BD446" s="269">
        <v>0</v>
      </c>
      <c r="BE446" s="269">
        <v>0</v>
      </c>
      <c r="BF446" s="269">
        <v>0</v>
      </c>
      <c r="BG446" s="269">
        <v>0</v>
      </c>
      <c r="BH446" s="269">
        <v>0</v>
      </c>
      <c r="BI446" s="269">
        <v>0</v>
      </c>
      <c r="BJ446" s="269">
        <v>0</v>
      </c>
      <c r="BK446" s="269">
        <v>0</v>
      </c>
      <c r="BL446" s="269">
        <v>0</v>
      </c>
      <c r="BM446" s="269">
        <v>0</v>
      </c>
      <c r="BN446" s="269">
        <v>24440</v>
      </c>
      <c r="BO446" s="269">
        <v>894453.31</v>
      </c>
      <c r="BP446" s="269">
        <v>0</v>
      </c>
      <c r="BQ446" s="269">
        <v>0</v>
      </c>
      <c r="BR446" s="269">
        <v>0</v>
      </c>
      <c r="BS446" s="269">
        <v>0</v>
      </c>
      <c r="BT446" s="269">
        <v>0</v>
      </c>
      <c r="BU446" s="269">
        <v>0</v>
      </c>
      <c r="BV446" s="269">
        <v>0</v>
      </c>
      <c r="BW446" s="269">
        <v>0</v>
      </c>
      <c r="BX446" s="269">
        <v>0</v>
      </c>
      <c r="BY446" s="269">
        <v>0</v>
      </c>
      <c r="BZ446" s="269">
        <v>0</v>
      </c>
      <c r="CA446" s="269">
        <v>0</v>
      </c>
      <c r="CB446" s="269">
        <v>0</v>
      </c>
      <c r="CC446" s="270">
        <f t="shared" si="57"/>
        <v>1202692.69</v>
      </c>
      <c r="CD446" s="148"/>
      <c r="CE446" s="148"/>
      <c r="CF446" s="148"/>
      <c r="CG446" s="148"/>
      <c r="CH446" s="148"/>
      <c r="CI446" s="148"/>
    </row>
    <row r="447" spans="1:87" s="149" customFormat="1">
      <c r="A447" s="201" t="s">
        <v>1804</v>
      </c>
      <c r="B447" s="264" t="s">
        <v>57</v>
      </c>
      <c r="C447" s="265" t="s">
        <v>58</v>
      </c>
      <c r="D447" s="266">
        <v>53050</v>
      </c>
      <c r="E447" s="265" t="s">
        <v>1179</v>
      </c>
      <c r="F447" s="267" t="s">
        <v>1260</v>
      </c>
      <c r="G447" s="268" t="s">
        <v>1261</v>
      </c>
      <c r="H447" s="269">
        <v>0</v>
      </c>
      <c r="I447" s="269">
        <v>0</v>
      </c>
      <c r="J447" s="269">
        <v>0</v>
      </c>
      <c r="K447" s="269">
        <v>0</v>
      </c>
      <c r="L447" s="269">
        <v>0</v>
      </c>
      <c r="M447" s="269">
        <v>0</v>
      </c>
      <c r="N447" s="269">
        <v>0</v>
      </c>
      <c r="O447" s="269">
        <v>0</v>
      </c>
      <c r="P447" s="269">
        <v>0</v>
      </c>
      <c r="Q447" s="269">
        <v>0</v>
      </c>
      <c r="R447" s="269">
        <v>0</v>
      </c>
      <c r="S447" s="269">
        <v>0</v>
      </c>
      <c r="T447" s="269">
        <v>0</v>
      </c>
      <c r="U447" s="269">
        <v>0</v>
      </c>
      <c r="V447" s="269">
        <v>0</v>
      </c>
      <c r="W447" s="269">
        <v>0</v>
      </c>
      <c r="X447" s="269">
        <v>0</v>
      </c>
      <c r="Y447" s="269">
        <v>0</v>
      </c>
      <c r="Z447" s="269">
        <v>0</v>
      </c>
      <c r="AA447" s="269">
        <v>0</v>
      </c>
      <c r="AB447" s="269">
        <v>0</v>
      </c>
      <c r="AC447" s="269">
        <v>0</v>
      </c>
      <c r="AD447" s="269">
        <v>0</v>
      </c>
      <c r="AE447" s="269">
        <v>0</v>
      </c>
      <c r="AF447" s="269">
        <v>0</v>
      </c>
      <c r="AG447" s="269">
        <v>0</v>
      </c>
      <c r="AH447" s="269">
        <v>0</v>
      </c>
      <c r="AI447" s="269">
        <v>0</v>
      </c>
      <c r="AJ447" s="269">
        <v>0</v>
      </c>
      <c r="AK447" s="269">
        <v>0</v>
      </c>
      <c r="AL447" s="269">
        <v>0</v>
      </c>
      <c r="AM447" s="269">
        <v>0</v>
      </c>
      <c r="AN447" s="269">
        <v>0</v>
      </c>
      <c r="AO447" s="269">
        <v>0</v>
      </c>
      <c r="AP447" s="269">
        <v>0</v>
      </c>
      <c r="AQ447" s="269">
        <v>0</v>
      </c>
      <c r="AR447" s="269">
        <v>0</v>
      </c>
      <c r="AS447" s="269">
        <v>0</v>
      </c>
      <c r="AT447" s="269">
        <v>0</v>
      </c>
      <c r="AU447" s="269">
        <v>0</v>
      </c>
      <c r="AV447" s="269">
        <v>0</v>
      </c>
      <c r="AW447" s="269">
        <v>0</v>
      </c>
      <c r="AX447" s="269">
        <v>0</v>
      </c>
      <c r="AY447" s="269">
        <v>0</v>
      </c>
      <c r="AZ447" s="269">
        <v>0</v>
      </c>
      <c r="BA447" s="269">
        <v>0</v>
      </c>
      <c r="BB447" s="269">
        <v>0</v>
      </c>
      <c r="BC447" s="269">
        <v>0</v>
      </c>
      <c r="BD447" s="269">
        <v>0</v>
      </c>
      <c r="BE447" s="269">
        <v>0</v>
      </c>
      <c r="BF447" s="269">
        <v>0</v>
      </c>
      <c r="BG447" s="269">
        <v>0</v>
      </c>
      <c r="BH447" s="269">
        <v>0</v>
      </c>
      <c r="BI447" s="269">
        <v>0</v>
      </c>
      <c r="BJ447" s="269">
        <v>0</v>
      </c>
      <c r="BK447" s="269">
        <v>0</v>
      </c>
      <c r="BL447" s="269">
        <v>0</v>
      </c>
      <c r="BM447" s="269">
        <v>0</v>
      </c>
      <c r="BN447" s="269">
        <v>0</v>
      </c>
      <c r="BO447" s="269">
        <v>0</v>
      </c>
      <c r="BP447" s="269">
        <v>0</v>
      </c>
      <c r="BQ447" s="269">
        <v>0</v>
      </c>
      <c r="BR447" s="269">
        <v>0</v>
      </c>
      <c r="BS447" s="269">
        <v>0</v>
      </c>
      <c r="BT447" s="269">
        <v>0</v>
      </c>
      <c r="BU447" s="269">
        <v>0</v>
      </c>
      <c r="BV447" s="269">
        <v>0</v>
      </c>
      <c r="BW447" s="269">
        <v>0</v>
      </c>
      <c r="BX447" s="269">
        <v>0</v>
      </c>
      <c r="BY447" s="269">
        <v>0</v>
      </c>
      <c r="BZ447" s="269">
        <v>0</v>
      </c>
      <c r="CA447" s="269">
        <v>0</v>
      </c>
      <c r="CB447" s="269">
        <v>0</v>
      </c>
      <c r="CC447" s="270">
        <f t="shared" si="57"/>
        <v>0</v>
      </c>
      <c r="CD447" s="148"/>
      <c r="CE447" s="148"/>
      <c r="CF447" s="148"/>
      <c r="CG447" s="148"/>
      <c r="CH447" s="148"/>
      <c r="CI447" s="148"/>
    </row>
    <row r="448" spans="1:87" s="149" customFormat="1">
      <c r="A448" s="201" t="s">
        <v>1804</v>
      </c>
      <c r="B448" s="264" t="s">
        <v>57</v>
      </c>
      <c r="C448" s="265" t="s">
        <v>58</v>
      </c>
      <c r="D448" s="266">
        <v>53050</v>
      </c>
      <c r="E448" s="265" t="s">
        <v>1179</v>
      </c>
      <c r="F448" s="267" t="s">
        <v>1262</v>
      </c>
      <c r="G448" s="268" t="s">
        <v>1263</v>
      </c>
      <c r="H448" s="269">
        <v>0</v>
      </c>
      <c r="I448" s="269">
        <v>0</v>
      </c>
      <c r="J448" s="269">
        <v>0</v>
      </c>
      <c r="K448" s="269">
        <v>0</v>
      </c>
      <c r="L448" s="269">
        <v>0</v>
      </c>
      <c r="M448" s="269">
        <v>0</v>
      </c>
      <c r="N448" s="269">
        <v>0</v>
      </c>
      <c r="O448" s="269">
        <v>0</v>
      </c>
      <c r="P448" s="269">
        <v>0</v>
      </c>
      <c r="Q448" s="269">
        <v>0</v>
      </c>
      <c r="R448" s="269">
        <v>0</v>
      </c>
      <c r="S448" s="269">
        <v>0</v>
      </c>
      <c r="T448" s="269">
        <v>0</v>
      </c>
      <c r="U448" s="269">
        <v>0</v>
      </c>
      <c r="V448" s="269">
        <v>0</v>
      </c>
      <c r="W448" s="269">
        <v>0</v>
      </c>
      <c r="X448" s="269">
        <v>0</v>
      </c>
      <c r="Y448" s="269">
        <v>0</v>
      </c>
      <c r="Z448" s="269">
        <v>0</v>
      </c>
      <c r="AA448" s="269">
        <v>0</v>
      </c>
      <c r="AB448" s="269">
        <v>0</v>
      </c>
      <c r="AC448" s="269">
        <v>0</v>
      </c>
      <c r="AD448" s="269">
        <v>0</v>
      </c>
      <c r="AE448" s="269">
        <v>0</v>
      </c>
      <c r="AF448" s="269">
        <v>0</v>
      </c>
      <c r="AG448" s="269">
        <v>0</v>
      </c>
      <c r="AH448" s="269">
        <v>0</v>
      </c>
      <c r="AI448" s="269">
        <v>0</v>
      </c>
      <c r="AJ448" s="269">
        <v>0</v>
      </c>
      <c r="AK448" s="269">
        <v>0</v>
      </c>
      <c r="AL448" s="269">
        <v>0</v>
      </c>
      <c r="AM448" s="269">
        <v>0</v>
      </c>
      <c r="AN448" s="269">
        <v>0</v>
      </c>
      <c r="AO448" s="269">
        <v>0</v>
      </c>
      <c r="AP448" s="269">
        <v>0</v>
      </c>
      <c r="AQ448" s="269">
        <v>0</v>
      </c>
      <c r="AR448" s="269">
        <v>0</v>
      </c>
      <c r="AS448" s="269">
        <v>0</v>
      </c>
      <c r="AT448" s="269">
        <v>0</v>
      </c>
      <c r="AU448" s="269">
        <v>0</v>
      </c>
      <c r="AV448" s="269">
        <v>0</v>
      </c>
      <c r="AW448" s="269">
        <v>0</v>
      </c>
      <c r="AX448" s="269">
        <v>0</v>
      </c>
      <c r="AY448" s="269">
        <v>0</v>
      </c>
      <c r="AZ448" s="269">
        <v>0</v>
      </c>
      <c r="BA448" s="269">
        <v>0</v>
      </c>
      <c r="BB448" s="269">
        <v>0</v>
      </c>
      <c r="BC448" s="269">
        <v>0</v>
      </c>
      <c r="BD448" s="269">
        <v>61590</v>
      </c>
      <c r="BE448" s="269">
        <v>0</v>
      </c>
      <c r="BF448" s="269">
        <v>0</v>
      </c>
      <c r="BG448" s="269">
        <v>0</v>
      </c>
      <c r="BH448" s="269">
        <v>0</v>
      </c>
      <c r="BI448" s="269">
        <v>0</v>
      </c>
      <c r="BJ448" s="269">
        <v>0</v>
      </c>
      <c r="BK448" s="269">
        <v>0</v>
      </c>
      <c r="BL448" s="269">
        <v>0</v>
      </c>
      <c r="BM448" s="269">
        <v>0</v>
      </c>
      <c r="BN448" s="269">
        <v>0</v>
      </c>
      <c r="BO448" s="269">
        <v>1000</v>
      </c>
      <c r="BP448" s="269">
        <v>0</v>
      </c>
      <c r="BQ448" s="269">
        <v>0</v>
      </c>
      <c r="BR448" s="269">
        <v>0</v>
      </c>
      <c r="BS448" s="269">
        <v>0</v>
      </c>
      <c r="BT448" s="269">
        <v>0</v>
      </c>
      <c r="BU448" s="269">
        <v>0</v>
      </c>
      <c r="BV448" s="269">
        <v>0</v>
      </c>
      <c r="BW448" s="269">
        <v>0</v>
      </c>
      <c r="BX448" s="269">
        <v>0</v>
      </c>
      <c r="BY448" s="269">
        <v>0</v>
      </c>
      <c r="BZ448" s="269">
        <v>0</v>
      </c>
      <c r="CA448" s="269">
        <v>0</v>
      </c>
      <c r="CB448" s="269">
        <v>0</v>
      </c>
      <c r="CC448" s="270">
        <f t="shared" ref="CC448:CC451" si="62">SUM(H448:CB448)</f>
        <v>62590</v>
      </c>
      <c r="CD448" s="148"/>
      <c r="CE448" s="148"/>
      <c r="CF448" s="148"/>
      <c r="CG448" s="148"/>
      <c r="CH448" s="148"/>
      <c r="CI448" s="148"/>
    </row>
    <row r="449" spans="1:87" s="149" customFormat="1">
      <c r="A449" s="201" t="s">
        <v>1804</v>
      </c>
      <c r="B449" s="264" t="s">
        <v>57</v>
      </c>
      <c r="C449" s="265" t="s">
        <v>58</v>
      </c>
      <c r="D449" s="266">
        <v>53050</v>
      </c>
      <c r="E449" s="265" t="s">
        <v>1179</v>
      </c>
      <c r="F449" s="267" t="s">
        <v>1264</v>
      </c>
      <c r="G449" s="268" t="s">
        <v>1752</v>
      </c>
      <c r="H449" s="269">
        <v>0</v>
      </c>
      <c r="I449" s="269">
        <v>0</v>
      </c>
      <c r="J449" s="269">
        <v>0</v>
      </c>
      <c r="K449" s="269">
        <v>0</v>
      </c>
      <c r="L449" s="269">
        <v>0</v>
      </c>
      <c r="M449" s="269">
        <v>0</v>
      </c>
      <c r="N449" s="269">
        <v>0</v>
      </c>
      <c r="O449" s="269">
        <v>0</v>
      </c>
      <c r="P449" s="269">
        <v>0</v>
      </c>
      <c r="Q449" s="269">
        <v>0</v>
      </c>
      <c r="R449" s="269">
        <v>0</v>
      </c>
      <c r="S449" s="269">
        <v>0</v>
      </c>
      <c r="T449" s="269">
        <v>0</v>
      </c>
      <c r="U449" s="269">
        <v>0</v>
      </c>
      <c r="V449" s="269">
        <v>0</v>
      </c>
      <c r="W449" s="269">
        <v>0</v>
      </c>
      <c r="X449" s="269">
        <v>0</v>
      </c>
      <c r="Y449" s="269">
        <v>0</v>
      </c>
      <c r="Z449" s="269">
        <v>0</v>
      </c>
      <c r="AA449" s="269">
        <v>0</v>
      </c>
      <c r="AB449" s="269">
        <v>0</v>
      </c>
      <c r="AC449" s="269">
        <v>0</v>
      </c>
      <c r="AD449" s="269">
        <v>0</v>
      </c>
      <c r="AE449" s="269">
        <v>0</v>
      </c>
      <c r="AF449" s="269">
        <v>0</v>
      </c>
      <c r="AG449" s="269">
        <v>0</v>
      </c>
      <c r="AH449" s="269">
        <v>0</v>
      </c>
      <c r="AI449" s="269">
        <v>0</v>
      </c>
      <c r="AJ449" s="269">
        <v>0</v>
      </c>
      <c r="AK449" s="269">
        <v>0</v>
      </c>
      <c r="AL449" s="269">
        <v>0</v>
      </c>
      <c r="AM449" s="269">
        <v>0</v>
      </c>
      <c r="AN449" s="269">
        <v>0</v>
      </c>
      <c r="AO449" s="269">
        <v>0</v>
      </c>
      <c r="AP449" s="269">
        <v>0</v>
      </c>
      <c r="AQ449" s="269">
        <v>0</v>
      </c>
      <c r="AR449" s="269">
        <v>0</v>
      </c>
      <c r="AS449" s="269">
        <v>0</v>
      </c>
      <c r="AT449" s="269">
        <v>0</v>
      </c>
      <c r="AU449" s="269">
        <v>0</v>
      </c>
      <c r="AV449" s="269">
        <v>0</v>
      </c>
      <c r="AW449" s="269">
        <v>0</v>
      </c>
      <c r="AX449" s="269">
        <v>0</v>
      </c>
      <c r="AY449" s="269">
        <v>0</v>
      </c>
      <c r="AZ449" s="269">
        <v>0</v>
      </c>
      <c r="BA449" s="269">
        <v>0</v>
      </c>
      <c r="BB449" s="269">
        <v>0</v>
      </c>
      <c r="BC449" s="269">
        <v>0</v>
      </c>
      <c r="BD449" s="269">
        <v>0</v>
      </c>
      <c r="BE449" s="269">
        <v>0</v>
      </c>
      <c r="BF449" s="269">
        <v>0</v>
      </c>
      <c r="BG449" s="269">
        <v>0</v>
      </c>
      <c r="BH449" s="269">
        <v>0</v>
      </c>
      <c r="BI449" s="269">
        <v>0</v>
      </c>
      <c r="BJ449" s="269">
        <v>0</v>
      </c>
      <c r="BK449" s="269">
        <v>0</v>
      </c>
      <c r="BL449" s="269">
        <v>0</v>
      </c>
      <c r="BM449" s="269">
        <v>0</v>
      </c>
      <c r="BN449" s="269">
        <v>0</v>
      </c>
      <c r="BO449" s="269">
        <v>0</v>
      </c>
      <c r="BP449" s="269">
        <v>0</v>
      </c>
      <c r="BQ449" s="269">
        <v>0</v>
      </c>
      <c r="BR449" s="269">
        <v>0</v>
      </c>
      <c r="BS449" s="269">
        <v>0</v>
      </c>
      <c r="BT449" s="269">
        <v>0</v>
      </c>
      <c r="BU449" s="269">
        <v>0</v>
      </c>
      <c r="BV449" s="269">
        <v>0</v>
      </c>
      <c r="BW449" s="269">
        <v>0</v>
      </c>
      <c r="BX449" s="269">
        <v>0</v>
      </c>
      <c r="BY449" s="269">
        <v>0</v>
      </c>
      <c r="BZ449" s="269">
        <v>0</v>
      </c>
      <c r="CA449" s="269">
        <v>0</v>
      </c>
      <c r="CB449" s="269">
        <v>0</v>
      </c>
      <c r="CC449" s="270">
        <f t="shared" si="62"/>
        <v>0</v>
      </c>
      <c r="CD449" s="148"/>
      <c r="CE449" s="148"/>
      <c r="CF449" s="148"/>
      <c r="CG449" s="148"/>
      <c r="CH449" s="148"/>
      <c r="CI449" s="148"/>
    </row>
    <row r="450" spans="1:87" s="149" customFormat="1">
      <c r="A450" s="201" t="s">
        <v>1804</v>
      </c>
      <c r="B450" s="264" t="s">
        <v>57</v>
      </c>
      <c r="C450" s="265" t="s">
        <v>58</v>
      </c>
      <c r="D450" s="266">
        <v>53050</v>
      </c>
      <c r="E450" s="265" t="s">
        <v>1179</v>
      </c>
      <c r="F450" s="267" t="s">
        <v>1265</v>
      </c>
      <c r="G450" s="268" t="s">
        <v>1753</v>
      </c>
      <c r="H450" s="269">
        <v>642880</v>
      </c>
      <c r="I450" s="269">
        <v>0</v>
      </c>
      <c r="J450" s="269">
        <v>0</v>
      </c>
      <c r="K450" s="269">
        <v>0</v>
      </c>
      <c r="L450" s="269">
        <v>0</v>
      </c>
      <c r="M450" s="269">
        <v>0</v>
      </c>
      <c r="N450" s="269">
        <v>385540</v>
      </c>
      <c r="O450" s="269">
        <v>1679804.54</v>
      </c>
      <c r="P450" s="269">
        <v>0</v>
      </c>
      <c r="Q450" s="269">
        <v>0</v>
      </c>
      <c r="R450" s="269">
        <v>0</v>
      </c>
      <c r="S450" s="269">
        <v>0</v>
      </c>
      <c r="T450" s="269">
        <v>59000</v>
      </c>
      <c r="U450" s="269">
        <v>0</v>
      </c>
      <c r="V450" s="269">
        <v>0</v>
      </c>
      <c r="W450" s="269">
        <v>0</v>
      </c>
      <c r="X450" s="269">
        <v>0</v>
      </c>
      <c r="Y450" s="269">
        <v>0</v>
      </c>
      <c r="Z450" s="269">
        <v>10879545.279999999</v>
      </c>
      <c r="AA450" s="269">
        <v>0</v>
      </c>
      <c r="AB450" s="269">
        <v>1055038</v>
      </c>
      <c r="AC450" s="269">
        <v>0</v>
      </c>
      <c r="AD450" s="269">
        <v>238400</v>
      </c>
      <c r="AE450" s="269">
        <v>0</v>
      </c>
      <c r="AF450" s="269">
        <v>0</v>
      </c>
      <c r="AG450" s="269">
        <v>219550</v>
      </c>
      <c r="AH450" s="269">
        <v>1731100</v>
      </c>
      <c r="AI450" s="269">
        <v>0</v>
      </c>
      <c r="AJ450" s="269">
        <v>68957.23</v>
      </c>
      <c r="AK450" s="269">
        <v>0</v>
      </c>
      <c r="AL450" s="269">
        <v>0</v>
      </c>
      <c r="AM450" s="269">
        <v>0</v>
      </c>
      <c r="AN450" s="269">
        <v>0</v>
      </c>
      <c r="AO450" s="269">
        <v>0</v>
      </c>
      <c r="AP450" s="269">
        <v>0</v>
      </c>
      <c r="AQ450" s="269">
        <v>0</v>
      </c>
      <c r="AR450" s="269">
        <v>0</v>
      </c>
      <c r="AS450" s="269">
        <v>103600</v>
      </c>
      <c r="AT450" s="269">
        <v>0</v>
      </c>
      <c r="AU450" s="269">
        <v>0</v>
      </c>
      <c r="AV450" s="269">
        <v>0</v>
      </c>
      <c r="AW450" s="269">
        <v>0</v>
      </c>
      <c r="AX450" s="269">
        <v>135344</v>
      </c>
      <c r="AY450" s="269">
        <v>0</v>
      </c>
      <c r="AZ450" s="269">
        <v>0</v>
      </c>
      <c r="BA450" s="269">
        <v>0</v>
      </c>
      <c r="BB450" s="269">
        <v>9034290.8699999992</v>
      </c>
      <c r="BC450" s="269">
        <v>0</v>
      </c>
      <c r="BD450" s="269">
        <v>2848203.74</v>
      </c>
      <c r="BE450" s="269">
        <v>0</v>
      </c>
      <c r="BF450" s="269">
        <v>900000</v>
      </c>
      <c r="BG450" s="269">
        <v>0</v>
      </c>
      <c r="BH450" s="269">
        <v>2406204</v>
      </c>
      <c r="BI450" s="269">
        <v>0</v>
      </c>
      <c r="BJ450" s="269">
        <v>100000</v>
      </c>
      <c r="BK450" s="269">
        <v>49863.92</v>
      </c>
      <c r="BL450" s="269">
        <v>200000</v>
      </c>
      <c r="BM450" s="269">
        <v>13604987.689999999</v>
      </c>
      <c r="BN450" s="269">
        <v>868643.64</v>
      </c>
      <c r="BO450" s="269">
        <v>180000</v>
      </c>
      <c r="BP450" s="269">
        <v>107490</v>
      </c>
      <c r="BQ450" s="269">
        <v>0</v>
      </c>
      <c r="BR450" s="269">
        <v>1040028.97</v>
      </c>
      <c r="BS450" s="269">
        <v>37840</v>
      </c>
      <c r="BT450" s="269">
        <v>0</v>
      </c>
      <c r="BU450" s="269">
        <v>975761.45</v>
      </c>
      <c r="BV450" s="269">
        <v>1590000</v>
      </c>
      <c r="BW450" s="269">
        <v>0</v>
      </c>
      <c r="BX450" s="269">
        <v>379350</v>
      </c>
      <c r="BY450" s="269">
        <v>300000</v>
      </c>
      <c r="BZ450" s="269">
        <v>2127938.44</v>
      </c>
      <c r="CA450" s="269">
        <v>497000</v>
      </c>
      <c r="CB450" s="269">
        <v>0</v>
      </c>
      <c r="CC450" s="270">
        <f t="shared" si="62"/>
        <v>54446361.770000003</v>
      </c>
      <c r="CD450" s="148"/>
      <c r="CE450" s="148"/>
      <c r="CF450" s="148"/>
      <c r="CG450" s="148"/>
      <c r="CH450" s="148"/>
      <c r="CI450" s="148"/>
    </row>
    <row r="451" spans="1:87" s="149" customFormat="1">
      <c r="A451" s="201" t="s">
        <v>1804</v>
      </c>
      <c r="B451" s="264" t="s">
        <v>57</v>
      </c>
      <c r="C451" s="265" t="s">
        <v>58</v>
      </c>
      <c r="D451" s="266">
        <v>53050</v>
      </c>
      <c r="E451" s="265" t="s">
        <v>1179</v>
      </c>
      <c r="F451" s="267" t="s">
        <v>1266</v>
      </c>
      <c r="G451" s="268" t="s">
        <v>1267</v>
      </c>
      <c r="H451" s="269">
        <v>0</v>
      </c>
      <c r="I451" s="269">
        <v>0</v>
      </c>
      <c r="J451" s="269">
        <v>0</v>
      </c>
      <c r="K451" s="269">
        <v>0</v>
      </c>
      <c r="L451" s="269">
        <v>0</v>
      </c>
      <c r="M451" s="269">
        <v>0</v>
      </c>
      <c r="N451" s="269">
        <v>0</v>
      </c>
      <c r="O451" s="269">
        <v>0</v>
      </c>
      <c r="P451" s="269">
        <v>0</v>
      </c>
      <c r="Q451" s="269">
        <v>0</v>
      </c>
      <c r="R451" s="269">
        <v>0</v>
      </c>
      <c r="S451" s="269">
        <v>0</v>
      </c>
      <c r="T451" s="269">
        <v>0</v>
      </c>
      <c r="U451" s="269">
        <v>0</v>
      </c>
      <c r="V451" s="269">
        <v>0</v>
      </c>
      <c r="W451" s="269">
        <v>0</v>
      </c>
      <c r="X451" s="269">
        <v>0</v>
      </c>
      <c r="Y451" s="269">
        <v>0</v>
      </c>
      <c r="Z451" s="269">
        <v>0</v>
      </c>
      <c r="AA451" s="269">
        <v>0</v>
      </c>
      <c r="AB451" s="269">
        <v>0</v>
      </c>
      <c r="AC451" s="269">
        <v>0</v>
      </c>
      <c r="AD451" s="269">
        <v>0</v>
      </c>
      <c r="AE451" s="269">
        <v>0</v>
      </c>
      <c r="AF451" s="269">
        <v>0</v>
      </c>
      <c r="AG451" s="269">
        <v>0</v>
      </c>
      <c r="AH451" s="269">
        <v>0</v>
      </c>
      <c r="AI451" s="269">
        <v>0</v>
      </c>
      <c r="AJ451" s="269">
        <v>0</v>
      </c>
      <c r="AK451" s="269">
        <v>0</v>
      </c>
      <c r="AL451" s="269">
        <v>0</v>
      </c>
      <c r="AM451" s="269">
        <v>0</v>
      </c>
      <c r="AN451" s="269">
        <v>0</v>
      </c>
      <c r="AO451" s="269">
        <v>0</v>
      </c>
      <c r="AP451" s="269">
        <v>0</v>
      </c>
      <c r="AQ451" s="269">
        <v>0</v>
      </c>
      <c r="AR451" s="269">
        <v>0</v>
      </c>
      <c r="AS451" s="269">
        <v>0</v>
      </c>
      <c r="AT451" s="269">
        <v>0</v>
      </c>
      <c r="AU451" s="269">
        <v>0</v>
      </c>
      <c r="AV451" s="269">
        <v>0</v>
      </c>
      <c r="AW451" s="269">
        <v>0</v>
      </c>
      <c r="AX451" s="269">
        <v>0</v>
      </c>
      <c r="AY451" s="269">
        <v>0</v>
      </c>
      <c r="AZ451" s="269">
        <v>0</v>
      </c>
      <c r="BA451" s="269">
        <v>0</v>
      </c>
      <c r="BB451" s="269">
        <v>0</v>
      </c>
      <c r="BC451" s="269">
        <v>0</v>
      </c>
      <c r="BD451" s="269">
        <v>0</v>
      </c>
      <c r="BE451" s="269">
        <v>0</v>
      </c>
      <c r="BF451" s="269">
        <v>0</v>
      </c>
      <c r="BG451" s="269">
        <v>0</v>
      </c>
      <c r="BH451" s="269">
        <v>0</v>
      </c>
      <c r="BI451" s="269">
        <v>0</v>
      </c>
      <c r="BJ451" s="269">
        <v>0</v>
      </c>
      <c r="BK451" s="269">
        <v>0</v>
      </c>
      <c r="BL451" s="269">
        <v>0</v>
      </c>
      <c r="BM451" s="269">
        <v>0</v>
      </c>
      <c r="BN451" s="269">
        <v>0</v>
      </c>
      <c r="BO451" s="269">
        <v>0</v>
      </c>
      <c r="BP451" s="269">
        <v>0</v>
      </c>
      <c r="BQ451" s="269">
        <v>0</v>
      </c>
      <c r="BR451" s="269">
        <v>0</v>
      </c>
      <c r="BS451" s="269">
        <v>0</v>
      </c>
      <c r="BT451" s="269">
        <v>0</v>
      </c>
      <c r="BU451" s="269">
        <v>0</v>
      </c>
      <c r="BV451" s="269">
        <v>0</v>
      </c>
      <c r="BW451" s="269">
        <v>0</v>
      </c>
      <c r="BX451" s="269">
        <v>0</v>
      </c>
      <c r="BY451" s="269">
        <v>0</v>
      </c>
      <c r="BZ451" s="269">
        <v>0</v>
      </c>
      <c r="CA451" s="269">
        <v>0</v>
      </c>
      <c r="CB451" s="269">
        <v>0</v>
      </c>
      <c r="CC451" s="270">
        <f t="shared" si="62"/>
        <v>0</v>
      </c>
      <c r="CD451" s="148"/>
      <c r="CE451" s="148"/>
      <c r="CF451" s="148"/>
      <c r="CG451" s="148"/>
      <c r="CH451" s="148"/>
      <c r="CI451" s="148"/>
    </row>
    <row r="452" spans="1:87" s="282" customFormat="1">
      <c r="A452" s="154"/>
      <c r="B452" s="380" t="s">
        <v>1268</v>
      </c>
      <c r="C452" s="381"/>
      <c r="D452" s="381"/>
      <c r="E452" s="381"/>
      <c r="F452" s="381"/>
      <c r="G452" s="382"/>
      <c r="H452" s="281">
        <f t="shared" ref="H452:BS452" si="63">SUM(H405:H451)</f>
        <v>79132609.340000004</v>
      </c>
      <c r="I452" s="281">
        <f t="shared" si="63"/>
        <v>10041888.52</v>
      </c>
      <c r="J452" s="281">
        <f t="shared" si="63"/>
        <v>24427094.859999999</v>
      </c>
      <c r="K452" s="281">
        <f t="shared" si="63"/>
        <v>22211284.949999999</v>
      </c>
      <c r="L452" s="281">
        <f t="shared" si="63"/>
        <v>16771672.770000001</v>
      </c>
      <c r="M452" s="281">
        <f t="shared" si="63"/>
        <v>10596910.6</v>
      </c>
      <c r="N452" s="281">
        <f t="shared" si="63"/>
        <v>47972511.129999995</v>
      </c>
      <c r="O452" s="281">
        <f t="shared" si="63"/>
        <v>19580807.140000001</v>
      </c>
      <c r="P452" s="281">
        <f t="shared" si="63"/>
        <v>3582096</v>
      </c>
      <c r="Q452" s="281">
        <f t="shared" si="63"/>
        <v>55243342.920000002</v>
      </c>
      <c r="R452" s="281">
        <f t="shared" si="63"/>
        <v>5177160.1499999994</v>
      </c>
      <c r="S452" s="281">
        <f t="shared" si="63"/>
        <v>13734756.720000001</v>
      </c>
      <c r="T452" s="281">
        <f t="shared" si="63"/>
        <v>21764759.649999999</v>
      </c>
      <c r="U452" s="281">
        <f t="shared" si="63"/>
        <v>14059436.16</v>
      </c>
      <c r="V452" s="281">
        <f t="shared" si="63"/>
        <v>1029339.5</v>
      </c>
      <c r="W452" s="281">
        <f t="shared" si="63"/>
        <v>12697860.5</v>
      </c>
      <c r="X452" s="281">
        <f t="shared" si="63"/>
        <v>5171828.2399999993</v>
      </c>
      <c r="Y452" s="281">
        <f t="shared" si="63"/>
        <v>4509737.5</v>
      </c>
      <c r="Z452" s="281">
        <f t="shared" si="63"/>
        <v>33620695.259999998</v>
      </c>
      <c r="AA452" s="281">
        <f t="shared" si="63"/>
        <v>6183157.1699999999</v>
      </c>
      <c r="AB452" s="281">
        <f t="shared" si="63"/>
        <v>7596755.6000000006</v>
      </c>
      <c r="AC452" s="281">
        <f t="shared" si="63"/>
        <v>4541098.9000000004</v>
      </c>
      <c r="AD452" s="281">
        <f t="shared" si="63"/>
        <v>5167483.17</v>
      </c>
      <c r="AE452" s="281">
        <f t="shared" si="63"/>
        <v>16871023.619999997</v>
      </c>
      <c r="AF452" s="281">
        <f t="shared" si="63"/>
        <v>10202783.529999999</v>
      </c>
      <c r="AG452" s="281">
        <f t="shared" si="63"/>
        <v>1164895.26</v>
      </c>
      <c r="AH452" s="281">
        <f t="shared" si="63"/>
        <v>6275420.3200000003</v>
      </c>
      <c r="AI452" s="281">
        <f t="shared" si="63"/>
        <v>30705816.479999997</v>
      </c>
      <c r="AJ452" s="281">
        <f t="shared" si="63"/>
        <v>12672228.26</v>
      </c>
      <c r="AK452" s="281">
        <f t="shared" si="63"/>
        <v>10566073</v>
      </c>
      <c r="AL452" s="281">
        <f t="shared" si="63"/>
        <v>5517868.5</v>
      </c>
      <c r="AM452" s="281">
        <f t="shared" si="63"/>
        <v>6815664.2000000002</v>
      </c>
      <c r="AN452" s="281">
        <f t="shared" si="63"/>
        <v>9838751</v>
      </c>
      <c r="AO452" s="281">
        <f t="shared" si="63"/>
        <v>8927809.4499999993</v>
      </c>
      <c r="AP452" s="281">
        <f t="shared" si="63"/>
        <v>8138781.4000000004</v>
      </c>
      <c r="AQ452" s="281">
        <f t="shared" si="63"/>
        <v>11063201.15</v>
      </c>
      <c r="AR452" s="281">
        <f t="shared" si="63"/>
        <v>9503513.9399999995</v>
      </c>
      <c r="AS452" s="281">
        <f t="shared" si="63"/>
        <v>10043615.449999999</v>
      </c>
      <c r="AT452" s="281">
        <f t="shared" si="63"/>
        <v>5778627</v>
      </c>
      <c r="AU452" s="281">
        <f t="shared" si="63"/>
        <v>11016070.34</v>
      </c>
      <c r="AV452" s="281">
        <f t="shared" si="63"/>
        <v>3894276.62</v>
      </c>
      <c r="AW452" s="281">
        <f t="shared" si="63"/>
        <v>10676898.380000001</v>
      </c>
      <c r="AX452" s="281">
        <f t="shared" si="63"/>
        <v>5451484.8300000001</v>
      </c>
      <c r="AY452" s="281">
        <f t="shared" si="63"/>
        <v>8477227.0099999998</v>
      </c>
      <c r="AZ452" s="281">
        <f t="shared" si="63"/>
        <v>1015732.5</v>
      </c>
      <c r="BA452" s="281">
        <f t="shared" si="63"/>
        <v>2467405.1</v>
      </c>
      <c r="BB452" s="281">
        <f t="shared" si="63"/>
        <v>46171994.379999995</v>
      </c>
      <c r="BC452" s="281">
        <f t="shared" si="63"/>
        <v>9147170.3699999992</v>
      </c>
      <c r="BD452" s="281">
        <f t="shared" si="63"/>
        <v>14774813.929999998</v>
      </c>
      <c r="BE452" s="281">
        <f t="shared" si="63"/>
        <v>8671049.1899999995</v>
      </c>
      <c r="BF452" s="281">
        <f t="shared" si="63"/>
        <v>15841415.25</v>
      </c>
      <c r="BG452" s="281">
        <f t="shared" si="63"/>
        <v>4224131.2299999995</v>
      </c>
      <c r="BH452" s="281">
        <f t="shared" si="63"/>
        <v>19307064.300000001</v>
      </c>
      <c r="BI452" s="281">
        <f t="shared" si="63"/>
        <v>9292628.4799999986</v>
      </c>
      <c r="BJ452" s="281">
        <f t="shared" si="63"/>
        <v>4537379.55</v>
      </c>
      <c r="BK452" s="281">
        <f t="shared" si="63"/>
        <v>3261557.92</v>
      </c>
      <c r="BL452" s="281">
        <f t="shared" si="63"/>
        <v>5383537.2999999998</v>
      </c>
      <c r="BM452" s="281">
        <f t="shared" si="63"/>
        <v>24607674.91</v>
      </c>
      <c r="BN452" s="281">
        <f t="shared" si="63"/>
        <v>15476917.690000001</v>
      </c>
      <c r="BO452" s="281">
        <f t="shared" si="63"/>
        <v>8594383.0099999998</v>
      </c>
      <c r="BP452" s="281">
        <f t="shared" si="63"/>
        <v>9759613.7599999998</v>
      </c>
      <c r="BQ452" s="281">
        <f t="shared" si="63"/>
        <v>12749910.41</v>
      </c>
      <c r="BR452" s="281">
        <f t="shared" si="63"/>
        <v>16112749.689999999</v>
      </c>
      <c r="BS452" s="281">
        <f t="shared" si="63"/>
        <v>3859763.19</v>
      </c>
      <c r="BT452" s="281">
        <f t="shared" ref="BT452:CC452" si="64">SUM(BT405:BT451)</f>
        <v>25942350.890000001</v>
      </c>
      <c r="BU452" s="281">
        <f t="shared" si="64"/>
        <v>6423507.2300000014</v>
      </c>
      <c r="BV452" s="281">
        <f t="shared" si="64"/>
        <v>8420966.5</v>
      </c>
      <c r="BW452" s="281">
        <f t="shared" si="64"/>
        <v>6437798.4299999997</v>
      </c>
      <c r="BX452" s="281">
        <f t="shared" si="64"/>
        <v>18994865.16</v>
      </c>
      <c r="BY452" s="281">
        <f t="shared" si="64"/>
        <v>7003917</v>
      </c>
      <c r="BZ452" s="281">
        <f t="shared" si="64"/>
        <v>9721492.2800000012</v>
      </c>
      <c r="CA452" s="281">
        <f t="shared" si="64"/>
        <v>4636753.0999999996</v>
      </c>
      <c r="CB452" s="281">
        <f t="shared" si="64"/>
        <v>2825702.9</v>
      </c>
      <c r="CC452" s="281">
        <f t="shared" si="64"/>
        <v>954080562.13999999</v>
      </c>
      <c r="CD452" s="154"/>
      <c r="CE452" s="154"/>
      <c r="CF452" s="154"/>
      <c r="CG452" s="154"/>
      <c r="CH452" s="154"/>
      <c r="CI452" s="154"/>
    </row>
    <row r="453" spans="1:87" s="149" customFormat="1" ht="46.5">
      <c r="A453" s="201" t="s">
        <v>1804</v>
      </c>
      <c r="B453" s="264" t="s">
        <v>1812</v>
      </c>
      <c r="C453" s="265" t="s">
        <v>1813</v>
      </c>
      <c r="D453" s="266">
        <v>53050</v>
      </c>
      <c r="E453" s="265" t="s">
        <v>1179</v>
      </c>
      <c r="F453" s="267" t="s">
        <v>1184</v>
      </c>
      <c r="G453" s="268" t="s">
        <v>1185</v>
      </c>
      <c r="H453" s="269">
        <v>0</v>
      </c>
      <c r="I453" s="269">
        <v>0</v>
      </c>
      <c r="J453" s="269">
        <v>0</v>
      </c>
      <c r="K453" s="269">
        <v>0</v>
      </c>
      <c r="L453" s="269">
        <v>0</v>
      </c>
      <c r="M453" s="269">
        <v>0</v>
      </c>
      <c r="N453" s="269">
        <v>17199000</v>
      </c>
      <c r="O453" s="269">
        <v>0</v>
      </c>
      <c r="P453" s="269">
        <v>0</v>
      </c>
      <c r="Q453" s="269">
        <v>0</v>
      </c>
      <c r="R453" s="269">
        <v>0</v>
      </c>
      <c r="S453" s="269">
        <v>0</v>
      </c>
      <c r="T453" s="269">
        <v>0</v>
      </c>
      <c r="U453" s="269">
        <v>0</v>
      </c>
      <c r="V453" s="269">
        <v>0</v>
      </c>
      <c r="W453" s="269">
        <v>0</v>
      </c>
      <c r="X453" s="269">
        <v>0</v>
      </c>
      <c r="Y453" s="269">
        <v>0</v>
      </c>
      <c r="Z453" s="269">
        <v>0</v>
      </c>
      <c r="AA453" s="269">
        <v>0</v>
      </c>
      <c r="AB453" s="269">
        <v>0</v>
      </c>
      <c r="AC453" s="269">
        <v>0</v>
      </c>
      <c r="AD453" s="269">
        <v>0</v>
      </c>
      <c r="AE453" s="269">
        <v>0</v>
      </c>
      <c r="AF453" s="269">
        <v>0</v>
      </c>
      <c r="AG453" s="269">
        <v>0</v>
      </c>
      <c r="AH453" s="269">
        <v>0</v>
      </c>
      <c r="AI453" s="269">
        <v>15729000</v>
      </c>
      <c r="AJ453" s="269">
        <v>0</v>
      </c>
      <c r="AK453" s="269">
        <v>0</v>
      </c>
      <c r="AL453" s="269">
        <v>0</v>
      </c>
      <c r="AM453" s="269">
        <v>0</v>
      </c>
      <c r="AN453" s="269">
        <v>0</v>
      </c>
      <c r="AO453" s="269">
        <v>0</v>
      </c>
      <c r="AP453" s="269">
        <v>0</v>
      </c>
      <c r="AQ453" s="269">
        <v>0</v>
      </c>
      <c r="AR453" s="269">
        <v>0</v>
      </c>
      <c r="AS453" s="269">
        <v>0</v>
      </c>
      <c r="AT453" s="269">
        <v>0</v>
      </c>
      <c r="AU453" s="269">
        <v>0</v>
      </c>
      <c r="AV453" s="269">
        <v>0</v>
      </c>
      <c r="AW453" s="269">
        <v>0</v>
      </c>
      <c r="AX453" s="269">
        <v>0</v>
      </c>
      <c r="AY453" s="269">
        <v>0</v>
      </c>
      <c r="AZ453" s="269">
        <v>0</v>
      </c>
      <c r="BA453" s="269">
        <v>0</v>
      </c>
      <c r="BB453" s="269">
        <v>0</v>
      </c>
      <c r="BC453" s="269">
        <v>0</v>
      </c>
      <c r="BD453" s="269">
        <v>0</v>
      </c>
      <c r="BE453" s="269">
        <v>0</v>
      </c>
      <c r="BF453" s="269">
        <v>0</v>
      </c>
      <c r="BG453" s="269">
        <v>0</v>
      </c>
      <c r="BH453" s="269">
        <v>0</v>
      </c>
      <c r="BI453" s="269">
        <v>0</v>
      </c>
      <c r="BJ453" s="269">
        <v>0</v>
      </c>
      <c r="BK453" s="269">
        <v>0</v>
      </c>
      <c r="BL453" s="269">
        <v>0</v>
      </c>
      <c r="BM453" s="269">
        <v>6762000</v>
      </c>
      <c r="BN453" s="269">
        <v>0</v>
      </c>
      <c r="BO453" s="269">
        <v>0</v>
      </c>
      <c r="BP453" s="269">
        <v>0</v>
      </c>
      <c r="BQ453" s="269">
        <v>0</v>
      </c>
      <c r="BR453" s="269">
        <v>0</v>
      </c>
      <c r="BS453" s="269">
        <v>0</v>
      </c>
      <c r="BT453" s="269">
        <v>145000</v>
      </c>
      <c r="BU453" s="269">
        <v>0</v>
      </c>
      <c r="BV453" s="269">
        <v>0</v>
      </c>
      <c r="BW453" s="269">
        <v>0</v>
      </c>
      <c r="BX453" s="269">
        <v>0</v>
      </c>
      <c r="BY453" s="269">
        <v>0</v>
      </c>
      <c r="BZ453" s="269">
        <v>0</v>
      </c>
      <c r="CA453" s="269">
        <v>0</v>
      </c>
      <c r="CB453" s="269">
        <v>0</v>
      </c>
      <c r="CC453" s="270">
        <f t="shared" ref="CC453:CC460" si="65">SUM(H453:CB453)</f>
        <v>39835000</v>
      </c>
      <c r="CD453" s="148"/>
      <c r="CE453" s="148"/>
      <c r="CF453" s="148"/>
      <c r="CG453" s="148"/>
      <c r="CH453" s="148"/>
      <c r="CI453" s="148"/>
    </row>
    <row r="454" spans="1:87" s="149" customFormat="1" ht="46.5">
      <c r="A454" s="201" t="s">
        <v>1804</v>
      </c>
      <c r="B454" s="264" t="s">
        <v>1812</v>
      </c>
      <c r="C454" s="265" t="s">
        <v>1813</v>
      </c>
      <c r="D454" s="266">
        <v>53050</v>
      </c>
      <c r="E454" s="265" t="s">
        <v>1179</v>
      </c>
      <c r="F454" s="267" t="s">
        <v>1226</v>
      </c>
      <c r="G454" s="268" t="s">
        <v>1227</v>
      </c>
      <c r="H454" s="269">
        <v>0</v>
      </c>
      <c r="I454" s="269">
        <v>0</v>
      </c>
      <c r="J454" s="269">
        <v>0</v>
      </c>
      <c r="K454" s="269">
        <v>0</v>
      </c>
      <c r="L454" s="269">
        <v>0</v>
      </c>
      <c r="M454" s="269">
        <v>0</v>
      </c>
      <c r="N454" s="269">
        <v>0</v>
      </c>
      <c r="O454" s="269">
        <v>0</v>
      </c>
      <c r="P454" s="269">
        <v>0</v>
      </c>
      <c r="Q454" s="269">
        <v>0</v>
      </c>
      <c r="R454" s="269">
        <v>0</v>
      </c>
      <c r="S454" s="269">
        <v>0</v>
      </c>
      <c r="T454" s="269">
        <v>0</v>
      </c>
      <c r="U454" s="269">
        <v>0</v>
      </c>
      <c r="V454" s="269">
        <v>0</v>
      </c>
      <c r="W454" s="269">
        <v>0</v>
      </c>
      <c r="X454" s="269">
        <v>0</v>
      </c>
      <c r="Y454" s="269">
        <v>0</v>
      </c>
      <c r="Z454" s="269">
        <v>0</v>
      </c>
      <c r="AA454" s="269">
        <v>0</v>
      </c>
      <c r="AB454" s="269">
        <v>0</v>
      </c>
      <c r="AC454" s="269">
        <v>0</v>
      </c>
      <c r="AD454" s="269">
        <v>0</v>
      </c>
      <c r="AE454" s="269">
        <v>0</v>
      </c>
      <c r="AF454" s="269">
        <v>0</v>
      </c>
      <c r="AG454" s="269">
        <v>0</v>
      </c>
      <c r="AH454" s="269">
        <v>0</v>
      </c>
      <c r="AI454" s="269">
        <v>56333.18</v>
      </c>
      <c r="AJ454" s="269">
        <v>0</v>
      </c>
      <c r="AK454" s="269">
        <v>0</v>
      </c>
      <c r="AL454" s="269">
        <v>0</v>
      </c>
      <c r="AM454" s="269">
        <v>0</v>
      </c>
      <c r="AN454" s="269">
        <v>0</v>
      </c>
      <c r="AO454" s="269">
        <v>0</v>
      </c>
      <c r="AP454" s="269">
        <v>0</v>
      </c>
      <c r="AQ454" s="269">
        <v>0</v>
      </c>
      <c r="AR454" s="269">
        <v>0</v>
      </c>
      <c r="AS454" s="269">
        <v>0</v>
      </c>
      <c r="AT454" s="269">
        <v>0</v>
      </c>
      <c r="AU454" s="269">
        <v>0</v>
      </c>
      <c r="AV454" s="269">
        <v>0</v>
      </c>
      <c r="AW454" s="269">
        <v>0</v>
      </c>
      <c r="AX454" s="269">
        <v>0</v>
      </c>
      <c r="AY454" s="269">
        <v>0</v>
      </c>
      <c r="AZ454" s="269">
        <v>0</v>
      </c>
      <c r="BA454" s="269">
        <v>0</v>
      </c>
      <c r="BB454" s="269">
        <v>0</v>
      </c>
      <c r="BC454" s="269">
        <v>0</v>
      </c>
      <c r="BD454" s="269">
        <v>0</v>
      </c>
      <c r="BE454" s="269">
        <v>0</v>
      </c>
      <c r="BF454" s="269">
        <v>0</v>
      </c>
      <c r="BG454" s="269">
        <v>0</v>
      </c>
      <c r="BH454" s="269">
        <v>0</v>
      </c>
      <c r="BI454" s="269">
        <v>0</v>
      </c>
      <c r="BJ454" s="269">
        <v>0</v>
      </c>
      <c r="BK454" s="269">
        <v>0</v>
      </c>
      <c r="BL454" s="269">
        <v>0</v>
      </c>
      <c r="BM454" s="269">
        <v>0</v>
      </c>
      <c r="BN454" s="269">
        <v>0</v>
      </c>
      <c r="BO454" s="269">
        <v>0</v>
      </c>
      <c r="BP454" s="269">
        <v>0</v>
      </c>
      <c r="BQ454" s="269">
        <v>0</v>
      </c>
      <c r="BR454" s="269">
        <v>0</v>
      </c>
      <c r="BS454" s="269">
        <v>0</v>
      </c>
      <c r="BT454" s="269">
        <v>0</v>
      </c>
      <c r="BU454" s="269">
        <v>0</v>
      </c>
      <c r="BV454" s="269">
        <v>0</v>
      </c>
      <c r="BW454" s="269">
        <v>0</v>
      </c>
      <c r="BX454" s="269">
        <v>0</v>
      </c>
      <c r="BY454" s="269">
        <v>0</v>
      </c>
      <c r="BZ454" s="269">
        <v>0</v>
      </c>
      <c r="CA454" s="269">
        <v>0</v>
      </c>
      <c r="CB454" s="269">
        <v>0</v>
      </c>
      <c r="CC454" s="270">
        <f t="shared" si="65"/>
        <v>56333.18</v>
      </c>
      <c r="CD454" s="148"/>
      <c r="CE454" s="148"/>
      <c r="CF454" s="148"/>
      <c r="CG454" s="148"/>
      <c r="CH454" s="148"/>
      <c r="CI454" s="148"/>
    </row>
    <row r="455" spans="1:87" s="149" customFormat="1" ht="46.5">
      <c r="A455" s="201" t="s">
        <v>1804</v>
      </c>
      <c r="B455" s="264" t="s">
        <v>1812</v>
      </c>
      <c r="C455" s="265" t="s">
        <v>1813</v>
      </c>
      <c r="D455" s="266"/>
      <c r="E455" s="265"/>
      <c r="F455" s="267" t="s">
        <v>1228</v>
      </c>
      <c r="G455" s="268" t="s">
        <v>1229</v>
      </c>
      <c r="H455" s="269">
        <v>0</v>
      </c>
      <c r="I455" s="269">
        <v>0</v>
      </c>
      <c r="J455" s="269">
        <v>0</v>
      </c>
      <c r="K455" s="269">
        <v>0</v>
      </c>
      <c r="L455" s="269">
        <v>0</v>
      </c>
      <c r="M455" s="269">
        <v>0</v>
      </c>
      <c r="N455" s="269">
        <v>0</v>
      </c>
      <c r="O455" s="269">
        <v>0</v>
      </c>
      <c r="P455" s="269">
        <v>0</v>
      </c>
      <c r="Q455" s="269">
        <v>0</v>
      </c>
      <c r="R455" s="269">
        <v>0</v>
      </c>
      <c r="S455" s="269">
        <v>0</v>
      </c>
      <c r="T455" s="269">
        <v>0</v>
      </c>
      <c r="U455" s="269">
        <v>0</v>
      </c>
      <c r="V455" s="269">
        <v>0</v>
      </c>
      <c r="W455" s="269">
        <v>0</v>
      </c>
      <c r="X455" s="269">
        <v>0</v>
      </c>
      <c r="Y455" s="269">
        <v>0</v>
      </c>
      <c r="Z455" s="269">
        <v>0</v>
      </c>
      <c r="AA455" s="269">
        <v>0</v>
      </c>
      <c r="AB455" s="269">
        <v>0</v>
      </c>
      <c r="AC455" s="269">
        <v>0</v>
      </c>
      <c r="AD455" s="269">
        <v>0</v>
      </c>
      <c r="AE455" s="269">
        <v>0</v>
      </c>
      <c r="AF455" s="269">
        <v>0</v>
      </c>
      <c r="AG455" s="269">
        <v>0</v>
      </c>
      <c r="AH455" s="269">
        <v>0</v>
      </c>
      <c r="AI455" s="269">
        <v>0</v>
      </c>
      <c r="AJ455" s="269">
        <v>0</v>
      </c>
      <c r="AK455" s="269">
        <v>0</v>
      </c>
      <c r="AL455" s="269">
        <v>0</v>
      </c>
      <c r="AM455" s="269">
        <v>0</v>
      </c>
      <c r="AN455" s="269">
        <v>0</v>
      </c>
      <c r="AO455" s="269">
        <v>0</v>
      </c>
      <c r="AP455" s="269">
        <v>0</v>
      </c>
      <c r="AQ455" s="269">
        <v>0</v>
      </c>
      <c r="AR455" s="269">
        <v>0</v>
      </c>
      <c r="AS455" s="269">
        <v>0</v>
      </c>
      <c r="AT455" s="269">
        <v>0</v>
      </c>
      <c r="AU455" s="269">
        <v>0</v>
      </c>
      <c r="AV455" s="269">
        <v>0</v>
      </c>
      <c r="AW455" s="269">
        <v>0</v>
      </c>
      <c r="AX455" s="269">
        <v>0</v>
      </c>
      <c r="AY455" s="269">
        <v>0</v>
      </c>
      <c r="AZ455" s="269">
        <v>0</v>
      </c>
      <c r="BA455" s="269">
        <v>0</v>
      </c>
      <c r="BB455" s="269">
        <v>0</v>
      </c>
      <c r="BC455" s="269">
        <v>0</v>
      </c>
      <c r="BD455" s="269">
        <v>0</v>
      </c>
      <c r="BE455" s="269">
        <v>0</v>
      </c>
      <c r="BF455" s="269">
        <v>0</v>
      </c>
      <c r="BG455" s="269">
        <v>0</v>
      </c>
      <c r="BH455" s="269">
        <v>0</v>
      </c>
      <c r="BI455" s="269">
        <v>0</v>
      </c>
      <c r="BJ455" s="269">
        <v>0</v>
      </c>
      <c r="BK455" s="269">
        <v>0</v>
      </c>
      <c r="BL455" s="269">
        <v>0</v>
      </c>
      <c r="BM455" s="269">
        <v>0</v>
      </c>
      <c r="BN455" s="269">
        <v>0</v>
      </c>
      <c r="BO455" s="269">
        <v>0</v>
      </c>
      <c r="BP455" s="269">
        <v>0</v>
      </c>
      <c r="BQ455" s="269">
        <v>0</v>
      </c>
      <c r="BR455" s="269">
        <v>0</v>
      </c>
      <c r="BS455" s="269">
        <v>0</v>
      </c>
      <c r="BT455" s="269">
        <v>0</v>
      </c>
      <c r="BU455" s="269">
        <v>0</v>
      </c>
      <c r="BV455" s="269">
        <v>0</v>
      </c>
      <c r="BW455" s="269">
        <v>0</v>
      </c>
      <c r="BX455" s="269">
        <v>0</v>
      </c>
      <c r="BY455" s="269">
        <v>0</v>
      </c>
      <c r="BZ455" s="269">
        <v>0</v>
      </c>
      <c r="CA455" s="269">
        <v>0</v>
      </c>
      <c r="CB455" s="269">
        <v>0</v>
      </c>
      <c r="CC455" s="270">
        <f t="shared" si="65"/>
        <v>0</v>
      </c>
      <c r="CD455" s="148"/>
      <c r="CE455" s="148"/>
      <c r="CF455" s="148"/>
      <c r="CG455" s="148"/>
      <c r="CH455" s="148"/>
      <c r="CI455" s="148"/>
    </row>
    <row r="456" spans="1:87" s="149" customFormat="1" ht="46.5">
      <c r="A456" s="201" t="s">
        <v>1804</v>
      </c>
      <c r="B456" s="264" t="s">
        <v>1812</v>
      </c>
      <c r="C456" s="265" t="s">
        <v>1813</v>
      </c>
      <c r="D456" s="266"/>
      <c r="E456" s="265"/>
      <c r="F456" s="267" t="s">
        <v>1230</v>
      </c>
      <c r="G456" s="268" t="s">
        <v>1231</v>
      </c>
      <c r="H456" s="269">
        <v>0</v>
      </c>
      <c r="I456" s="269">
        <v>0</v>
      </c>
      <c r="J456" s="269">
        <v>0</v>
      </c>
      <c r="K456" s="269">
        <v>0</v>
      </c>
      <c r="L456" s="269">
        <v>0</v>
      </c>
      <c r="M456" s="269">
        <v>0</v>
      </c>
      <c r="N456" s="269">
        <v>0</v>
      </c>
      <c r="O456" s="269">
        <v>0</v>
      </c>
      <c r="P456" s="269">
        <v>0</v>
      </c>
      <c r="Q456" s="269">
        <v>0</v>
      </c>
      <c r="R456" s="269">
        <v>0</v>
      </c>
      <c r="S456" s="269">
        <v>0</v>
      </c>
      <c r="T456" s="269">
        <v>0</v>
      </c>
      <c r="U456" s="269">
        <v>0</v>
      </c>
      <c r="V456" s="269">
        <v>0</v>
      </c>
      <c r="W456" s="269">
        <v>0</v>
      </c>
      <c r="X456" s="269">
        <v>0</v>
      </c>
      <c r="Y456" s="269">
        <v>0</v>
      </c>
      <c r="Z456" s="269">
        <v>0</v>
      </c>
      <c r="AA456" s="269">
        <v>0</v>
      </c>
      <c r="AB456" s="269">
        <v>0</v>
      </c>
      <c r="AC456" s="269">
        <v>0</v>
      </c>
      <c r="AD456" s="269">
        <v>0</v>
      </c>
      <c r="AE456" s="269">
        <v>0</v>
      </c>
      <c r="AF456" s="269">
        <v>0</v>
      </c>
      <c r="AG456" s="269">
        <v>0</v>
      </c>
      <c r="AH456" s="269">
        <v>0</v>
      </c>
      <c r="AI456" s="269">
        <v>0</v>
      </c>
      <c r="AJ456" s="269">
        <v>0</v>
      </c>
      <c r="AK456" s="269">
        <v>0</v>
      </c>
      <c r="AL456" s="269">
        <v>0</v>
      </c>
      <c r="AM456" s="269">
        <v>0</v>
      </c>
      <c r="AN456" s="269">
        <v>0</v>
      </c>
      <c r="AO456" s="269">
        <v>0</v>
      </c>
      <c r="AP456" s="269">
        <v>0</v>
      </c>
      <c r="AQ456" s="269">
        <v>0</v>
      </c>
      <c r="AR456" s="269">
        <v>0</v>
      </c>
      <c r="AS456" s="269">
        <v>0</v>
      </c>
      <c r="AT456" s="269">
        <v>0</v>
      </c>
      <c r="AU456" s="269">
        <v>0</v>
      </c>
      <c r="AV456" s="269">
        <v>0</v>
      </c>
      <c r="AW456" s="269">
        <v>0</v>
      </c>
      <c r="AX456" s="269">
        <v>0</v>
      </c>
      <c r="AY456" s="269">
        <v>0</v>
      </c>
      <c r="AZ456" s="269">
        <v>0</v>
      </c>
      <c r="BA456" s="269">
        <v>0</v>
      </c>
      <c r="BB456" s="269">
        <v>0</v>
      </c>
      <c r="BC456" s="269">
        <v>0</v>
      </c>
      <c r="BD456" s="269">
        <v>0</v>
      </c>
      <c r="BE456" s="269">
        <v>0</v>
      </c>
      <c r="BF456" s="269">
        <v>0</v>
      </c>
      <c r="BG456" s="269">
        <v>0</v>
      </c>
      <c r="BH456" s="269">
        <v>0</v>
      </c>
      <c r="BI456" s="269">
        <v>0</v>
      </c>
      <c r="BJ456" s="269">
        <v>0</v>
      </c>
      <c r="BK456" s="269">
        <v>0</v>
      </c>
      <c r="BL456" s="269">
        <v>0</v>
      </c>
      <c r="BM456" s="269">
        <v>0</v>
      </c>
      <c r="BN456" s="269">
        <v>0</v>
      </c>
      <c r="BO456" s="269">
        <v>0</v>
      </c>
      <c r="BP456" s="269">
        <v>0</v>
      </c>
      <c r="BQ456" s="269">
        <v>0</v>
      </c>
      <c r="BR456" s="269">
        <v>0</v>
      </c>
      <c r="BS456" s="269">
        <v>0</v>
      </c>
      <c r="BT456" s="269">
        <v>0</v>
      </c>
      <c r="BU456" s="269">
        <v>0</v>
      </c>
      <c r="BV456" s="269">
        <v>0</v>
      </c>
      <c r="BW456" s="269">
        <v>0</v>
      </c>
      <c r="BX456" s="269">
        <v>0</v>
      </c>
      <c r="BY456" s="269">
        <v>0</v>
      </c>
      <c r="BZ456" s="269">
        <v>0</v>
      </c>
      <c r="CA456" s="269">
        <v>0</v>
      </c>
      <c r="CB456" s="269">
        <v>0</v>
      </c>
      <c r="CC456" s="270">
        <f t="shared" si="65"/>
        <v>0</v>
      </c>
      <c r="CD456" s="148"/>
      <c r="CE456" s="148"/>
      <c r="CF456" s="148"/>
      <c r="CG456" s="148"/>
      <c r="CH456" s="148"/>
      <c r="CI456" s="148"/>
    </row>
    <row r="457" spans="1:87" s="149" customFormat="1" ht="46.5">
      <c r="A457" s="201" t="s">
        <v>1804</v>
      </c>
      <c r="B457" s="264" t="s">
        <v>1812</v>
      </c>
      <c r="C457" s="265" t="s">
        <v>1813</v>
      </c>
      <c r="D457" s="266">
        <v>53050</v>
      </c>
      <c r="E457" s="265" t="s">
        <v>1179</v>
      </c>
      <c r="F457" s="267" t="s">
        <v>1232</v>
      </c>
      <c r="G457" s="268" t="s">
        <v>1233</v>
      </c>
      <c r="H457" s="269">
        <v>2636777.63</v>
      </c>
      <c r="I457" s="269">
        <v>0</v>
      </c>
      <c r="J457" s="269">
        <v>0</v>
      </c>
      <c r="K457" s="269">
        <v>0</v>
      </c>
      <c r="L457" s="269">
        <v>0</v>
      </c>
      <c r="M457" s="269">
        <v>0</v>
      </c>
      <c r="N457" s="269">
        <v>71633.11</v>
      </c>
      <c r="O457" s="269">
        <v>0</v>
      </c>
      <c r="P457" s="269">
        <v>0</v>
      </c>
      <c r="Q457" s="269">
        <v>0</v>
      </c>
      <c r="R457" s="269">
        <v>0</v>
      </c>
      <c r="S457" s="269">
        <v>0</v>
      </c>
      <c r="T457" s="269">
        <v>0</v>
      </c>
      <c r="U457" s="269">
        <v>0</v>
      </c>
      <c r="V457" s="269">
        <v>0</v>
      </c>
      <c r="W457" s="269">
        <v>0</v>
      </c>
      <c r="X457" s="269">
        <v>0</v>
      </c>
      <c r="Y457" s="269">
        <v>0</v>
      </c>
      <c r="Z457" s="269">
        <v>0</v>
      </c>
      <c r="AA457" s="269">
        <v>0</v>
      </c>
      <c r="AB457" s="269">
        <v>0</v>
      </c>
      <c r="AC457" s="269">
        <v>0</v>
      </c>
      <c r="AD457" s="269">
        <v>0</v>
      </c>
      <c r="AE457" s="269">
        <v>0</v>
      </c>
      <c r="AF457" s="269">
        <v>0</v>
      </c>
      <c r="AG457" s="269">
        <v>0</v>
      </c>
      <c r="AH457" s="269">
        <v>0</v>
      </c>
      <c r="AI457" s="269">
        <v>1338920.3700000001</v>
      </c>
      <c r="AJ457" s="269">
        <v>0</v>
      </c>
      <c r="AK457" s="269">
        <v>0</v>
      </c>
      <c r="AL457" s="269">
        <v>0</v>
      </c>
      <c r="AM457" s="269">
        <v>0</v>
      </c>
      <c r="AN457" s="269">
        <v>0</v>
      </c>
      <c r="AO457" s="269">
        <v>0</v>
      </c>
      <c r="AP457" s="269">
        <v>0</v>
      </c>
      <c r="AQ457" s="269">
        <v>0</v>
      </c>
      <c r="AR457" s="269">
        <v>0</v>
      </c>
      <c r="AS457" s="269">
        <v>0</v>
      </c>
      <c r="AT457" s="269">
        <v>0</v>
      </c>
      <c r="AU457" s="269">
        <v>8153033.5199999996</v>
      </c>
      <c r="AV457" s="269">
        <v>0</v>
      </c>
      <c r="AW457" s="269">
        <v>0</v>
      </c>
      <c r="AX457" s="269">
        <v>0</v>
      </c>
      <c r="AY457" s="269">
        <v>0</v>
      </c>
      <c r="AZ457" s="269">
        <v>0</v>
      </c>
      <c r="BA457" s="269">
        <v>0</v>
      </c>
      <c r="BB457" s="269">
        <v>1710485.51</v>
      </c>
      <c r="BC457" s="269">
        <v>0</v>
      </c>
      <c r="BD457" s="269">
        <v>0</v>
      </c>
      <c r="BE457" s="269">
        <v>0</v>
      </c>
      <c r="BF457" s="269">
        <v>0</v>
      </c>
      <c r="BG457" s="269">
        <v>0</v>
      </c>
      <c r="BH457" s="269">
        <v>0</v>
      </c>
      <c r="BI457" s="269">
        <v>0</v>
      </c>
      <c r="BJ457" s="269">
        <v>0</v>
      </c>
      <c r="BK457" s="269">
        <v>0</v>
      </c>
      <c r="BL457" s="269">
        <v>0</v>
      </c>
      <c r="BM457" s="269">
        <v>4060910.07</v>
      </c>
      <c r="BN457" s="269">
        <v>0</v>
      </c>
      <c r="BO457" s="269">
        <v>0</v>
      </c>
      <c r="BP457" s="269">
        <v>0</v>
      </c>
      <c r="BQ457" s="269">
        <v>0</v>
      </c>
      <c r="BR457" s="269">
        <v>0</v>
      </c>
      <c r="BS457" s="269">
        <v>0</v>
      </c>
      <c r="BT457" s="269">
        <v>1161499.45</v>
      </c>
      <c r="BU457" s="269">
        <v>0</v>
      </c>
      <c r="BV457" s="269">
        <v>0</v>
      </c>
      <c r="BW457" s="269">
        <v>0</v>
      </c>
      <c r="BX457" s="269">
        <v>0</v>
      </c>
      <c r="BY457" s="269">
        <v>0</v>
      </c>
      <c r="BZ457" s="269">
        <v>0</v>
      </c>
      <c r="CA457" s="269">
        <v>0</v>
      </c>
      <c r="CB457" s="269">
        <v>0</v>
      </c>
      <c r="CC457" s="270">
        <f t="shared" si="65"/>
        <v>19133259.659999996</v>
      </c>
      <c r="CD457" s="148"/>
      <c r="CE457" s="148"/>
      <c r="CF457" s="148"/>
      <c r="CG457" s="148"/>
      <c r="CH457" s="148"/>
      <c r="CI457" s="148"/>
    </row>
    <row r="458" spans="1:87" s="149" customFormat="1" ht="46.5">
      <c r="A458" s="201" t="s">
        <v>1804</v>
      </c>
      <c r="B458" s="264" t="s">
        <v>1812</v>
      </c>
      <c r="C458" s="265" t="s">
        <v>1813</v>
      </c>
      <c r="D458" s="266"/>
      <c r="E458" s="265"/>
      <c r="F458" s="267" t="s">
        <v>1234</v>
      </c>
      <c r="G458" s="268" t="s">
        <v>1235</v>
      </c>
      <c r="H458" s="269">
        <v>0</v>
      </c>
      <c r="I458" s="269">
        <v>0</v>
      </c>
      <c r="J458" s="269">
        <v>0</v>
      </c>
      <c r="K458" s="269">
        <v>0</v>
      </c>
      <c r="L458" s="269">
        <v>0</v>
      </c>
      <c r="M458" s="269">
        <v>0</v>
      </c>
      <c r="N458" s="269">
        <v>834740308.60000002</v>
      </c>
      <c r="O458" s="269">
        <v>0</v>
      </c>
      <c r="P458" s="269">
        <v>0</v>
      </c>
      <c r="Q458" s="269">
        <v>0</v>
      </c>
      <c r="R458" s="269">
        <v>0</v>
      </c>
      <c r="S458" s="269">
        <v>0</v>
      </c>
      <c r="T458" s="269">
        <v>0</v>
      </c>
      <c r="U458" s="269">
        <v>0</v>
      </c>
      <c r="V458" s="269">
        <v>0</v>
      </c>
      <c r="W458" s="269">
        <v>0</v>
      </c>
      <c r="X458" s="269">
        <v>0</v>
      </c>
      <c r="Y458" s="269">
        <v>0</v>
      </c>
      <c r="Z458" s="269">
        <v>0</v>
      </c>
      <c r="AA458" s="269">
        <v>0</v>
      </c>
      <c r="AB458" s="269">
        <v>0</v>
      </c>
      <c r="AC458" s="269">
        <v>0</v>
      </c>
      <c r="AD458" s="269">
        <v>0</v>
      </c>
      <c r="AE458" s="269">
        <v>0</v>
      </c>
      <c r="AF458" s="269">
        <v>0</v>
      </c>
      <c r="AG458" s="269">
        <v>0</v>
      </c>
      <c r="AH458" s="269">
        <v>0</v>
      </c>
      <c r="AI458" s="269">
        <v>0</v>
      </c>
      <c r="AJ458" s="269">
        <v>0</v>
      </c>
      <c r="AK458" s="269">
        <v>0</v>
      </c>
      <c r="AL458" s="269">
        <v>0</v>
      </c>
      <c r="AM458" s="269">
        <v>0</v>
      </c>
      <c r="AN458" s="269">
        <v>0</v>
      </c>
      <c r="AO458" s="269">
        <v>0</v>
      </c>
      <c r="AP458" s="269">
        <v>0</v>
      </c>
      <c r="AQ458" s="269">
        <v>0</v>
      </c>
      <c r="AR458" s="269">
        <v>0</v>
      </c>
      <c r="AS458" s="269">
        <v>0</v>
      </c>
      <c r="AT458" s="269">
        <v>0</v>
      </c>
      <c r="AU458" s="269">
        <v>0</v>
      </c>
      <c r="AV458" s="269">
        <v>0</v>
      </c>
      <c r="AW458" s="269">
        <v>0</v>
      </c>
      <c r="AX458" s="269">
        <v>0</v>
      </c>
      <c r="AY458" s="269">
        <v>0</v>
      </c>
      <c r="AZ458" s="269">
        <v>0</v>
      </c>
      <c r="BA458" s="269">
        <v>0</v>
      </c>
      <c r="BB458" s="269">
        <v>372007649.55000001</v>
      </c>
      <c r="BC458" s="269">
        <v>0</v>
      </c>
      <c r="BD458" s="269">
        <v>0</v>
      </c>
      <c r="BE458" s="269">
        <v>0</v>
      </c>
      <c r="BF458" s="269">
        <v>0</v>
      </c>
      <c r="BG458" s="269">
        <v>0</v>
      </c>
      <c r="BH458" s="269">
        <v>0</v>
      </c>
      <c r="BI458" s="269">
        <v>0</v>
      </c>
      <c r="BJ458" s="269">
        <v>0</v>
      </c>
      <c r="BK458" s="269">
        <v>0</v>
      </c>
      <c r="BL458" s="269">
        <v>0</v>
      </c>
      <c r="BM458" s="269">
        <v>4296364</v>
      </c>
      <c r="BN458" s="269">
        <v>0</v>
      </c>
      <c r="BO458" s="269">
        <v>0</v>
      </c>
      <c r="BP458" s="269">
        <v>0</v>
      </c>
      <c r="BQ458" s="269">
        <v>0</v>
      </c>
      <c r="BR458" s="269">
        <v>0</v>
      </c>
      <c r="BS458" s="269">
        <v>0</v>
      </c>
      <c r="BT458" s="269">
        <v>0</v>
      </c>
      <c r="BU458" s="269">
        <v>0</v>
      </c>
      <c r="BV458" s="269">
        <v>0</v>
      </c>
      <c r="BW458" s="269">
        <v>0</v>
      </c>
      <c r="BX458" s="269">
        <v>0</v>
      </c>
      <c r="BY458" s="269">
        <v>0</v>
      </c>
      <c r="BZ458" s="269">
        <v>0</v>
      </c>
      <c r="CA458" s="269">
        <v>0</v>
      </c>
      <c r="CB458" s="269">
        <v>0</v>
      </c>
      <c r="CC458" s="270">
        <f t="shared" si="65"/>
        <v>1211044322.1500001</v>
      </c>
      <c r="CD458" s="148"/>
      <c r="CE458" s="148"/>
      <c r="CF458" s="148"/>
      <c r="CG458" s="148"/>
      <c r="CH458" s="148"/>
      <c r="CI458" s="148"/>
    </row>
    <row r="459" spans="1:87" s="149" customFormat="1" ht="46.5">
      <c r="A459" s="201" t="s">
        <v>1804</v>
      </c>
      <c r="B459" s="264" t="s">
        <v>1812</v>
      </c>
      <c r="C459" s="265" t="s">
        <v>1813</v>
      </c>
      <c r="D459" s="266">
        <v>53050</v>
      </c>
      <c r="E459" s="265" t="s">
        <v>1179</v>
      </c>
      <c r="F459" s="267" t="s">
        <v>1236</v>
      </c>
      <c r="G459" s="268" t="s">
        <v>1237</v>
      </c>
      <c r="H459" s="269">
        <v>0</v>
      </c>
      <c r="I459" s="269">
        <v>0</v>
      </c>
      <c r="J459" s="269">
        <v>0</v>
      </c>
      <c r="K459" s="269">
        <v>0</v>
      </c>
      <c r="L459" s="269">
        <v>0</v>
      </c>
      <c r="M459" s="269">
        <v>0</v>
      </c>
      <c r="N459" s="269">
        <v>0</v>
      </c>
      <c r="O459" s="269">
        <v>0</v>
      </c>
      <c r="P459" s="269">
        <v>0</v>
      </c>
      <c r="Q459" s="269">
        <v>0</v>
      </c>
      <c r="R459" s="269">
        <v>0</v>
      </c>
      <c r="S459" s="269">
        <v>0</v>
      </c>
      <c r="T459" s="269">
        <v>0</v>
      </c>
      <c r="U459" s="269">
        <v>0</v>
      </c>
      <c r="V459" s="269">
        <v>0</v>
      </c>
      <c r="W459" s="269">
        <v>0</v>
      </c>
      <c r="X459" s="269">
        <v>0</v>
      </c>
      <c r="Y459" s="269">
        <v>0</v>
      </c>
      <c r="Z459" s="269">
        <v>0</v>
      </c>
      <c r="AA459" s="269">
        <v>0</v>
      </c>
      <c r="AB459" s="269">
        <v>0</v>
      </c>
      <c r="AC459" s="269">
        <v>0</v>
      </c>
      <c r="AD459" s="269">
        <v>0</v>
      </c>
      <c r="AE459" s="269">
        <v>0</v>
      </c>
      <c r="AF459" s="269">
        <v>0</v>
      </c>
      <c r="AG459" s="269">
        <v>0</v>
      </c>
      <c r="AH459" s="269">
        <v>0</v>
      </c>
      <c r="AI459" s="269">
        <v>0</v>
      </c>
      <c r="AJ459" s="269">
        <v>0</v>
      </c>
      <c r="AK459" s="269">
        <v>0</v>
      </c>
      <c r="AL459" s="269">
        <v>0</v>
      </c>
      <c r="AM459" s="269">
        <v>0</v>
      </c>
      <c r="AN459" s="269">
        <v>0</v>
      </c>
      <c r="AO459" s="269">
        <v>0</v>
      </c>
      <c r="AP459" s="269">
        <v>0</v>
      </c>
      <c r="AQ459" s="269">
        <v>0</v>
      </c>
      <c r="AR459" s="269">
        <v>0</v>
      </c>
      <c r="AS459" s="269">
        <v>0</v>
      </c>
      <c r="AT459" s="269">
        <v>0</v>
      </c>
      <c r="AU459" s="269">
        <v>0</v>
      </c>
      <c r="AV459" s="269">
        <v>0</v>
      </c>
      <c r="AW459" s="269">
        <v>0</v>
      </c>
      <c r="AX459" s="269">
        <v>0</v>
      </c>
      <c r="AY459" s="269">
        <v>0</v>
      </c>
      <c r="AZ459" s="269">
        <v>0</v>
      </c>
      <c r="BA459" s="269">
        <v>0</v>
      </c>
      <c r="BB459" s="269">
        <v>0</v>
      </c>
      <c r="BC459" s="269">
        <v>0</v>
      </c>
      <c r="BD459" s="269">
        <v>0</v>
      </c>
      <c r="BE459" s="269">
        <v>0</v>
      </c>
      <c r="BF459" s="269">
        <v>0</v>
      </c>
      <c r="BG459" s="269">
        <v>0</v>
      </c>
      <c r="BH459" s="269">
        <v>0</v>
      </c>
      <c r="BI459" s="269">
        <v>0</v>
      </c>
      <c r="BJ459" s="269">
        <v>0</v>
      </c>
      <c r="BK459" s="269">
        <v>0</v>
      </c>
      <c r="BL459" s="269">
        <v>0</v>
      </c>
      <c r="BM459" s="269">
        <v>0</v>
      </c>
      <c r="BN459" s="269">
        <v>0</v>
      </c>
      <c r="BO459" s="269">
        <v>0</v>
      </c>
      <c r="BP459" s="269">
        <v>0</v>
      </c>
      <c r="BQ459" s="269">
        <v>0</v>
      </c>
      <c r="BR459" s="269">
        <v>0</v>
      </c>
      <c r="BS459" s="269">
        <v>0</v>
      </c>
      <c r="BT459" s="269">
        <v>0</v>
      </c>
      <c r="BU459" s="269">
        <v>0</v>
      </c>
      <c r="BV459" s="269">
        <v>0</v>
      </c>
      <c r="BW459" s="269">
        <v>0</v>
      </c>
      <c r="BX459" s="269">
        <v>0</v>
      </c>
      <c r="BY459" s="269">
        <v>0</v>
      </c>
      <c r="BZ459" s="269">
        <v>0</v>
      </c>
      <c r="CA459" s="269">
        <v>0</v>
      </c>
      <c r="CB459" s="269">
        <v>0</v>
      </c>
      <c r="CC459" s="270">
        <f t="shared" si="65"/>
        <v>0</v>
      </c>
      <c r="CD459" s="148"/>
      <c r="CE459" s="148"/>
      <c r="CF459" s="148"/>
      <c r="CG459" s="148"/>
      <c r="CH459" s="148"/>
      <c r="CI459" s="148"/>
    </row>
    <row r="460" spans="1:87" s="149" customFormat="1" ht="46.5">
      <c r="A460" s="201" t="s">
        <v>1804</v>
      </c>
      <c r="B460" s="264" t="s">
        <v>1812</v>
      </c>
      <c r="C460" s="265" t="s">
        <v>1813</v>
      </c>
      <c r="D460" s="266">
        <v>53050</v>
      </c>
      <c r="E460" s="265" t="s">
        <v>1179</v>
      </c>
      <c r="F460" s="267" t="s">
        <v>1238</v>
      </c>
      <c r="G460" s="268" t="s">
        <v>1239</v>
      </c>
      <c r="H460" s="269">
        <v>0</v>
      </c>
      <c r="I460" s="269">
        <v>0</v>
      </c>
      <c r="J460" s="269">
        <v>0</v>
      </c>
      <c r="K460" s="269">
        <v>0</v>
      </c>
      <c r="L460" s="269">
        <v>0</v>
      </c>
      <c r="M460" s="269">
        <v>0</v>
      </c>
      <c r="N460" s="269">
        <v>0</v>
      </c>
      <c r="O460" s="269">
        <v>0</v>
      </c>
      <c r="P460" s="269">
        <v>0</v>
      </c>
      <c r="Q460" s="269">
        <v>0</v>
      </c>
      <c r="R460" s="269">
        <v>0</v>
      </c>
      <c r="S460" s="269">
        <v>0</v>
      </c>
      <c r="T460" s="269">
        <v>0</v>
      </c>
      <c r="U460" s="269">
        <v>0</v>
      </c>
      <c r="V460" s="269">
        <v>0</v>
      </c>
      <c r="W460" s="269">
        <v>0</v>
      </c>
      <c r="X460" s="269">
        <v>0</v>
      </c>
      <c r="Y460" s="269">
        <v>0</v>
      </c>
      <c r="Z460" s="269">
        <v>0</v>
      </c>
      <c r="AA460" s="269">
        <v>0</v>
      </c>
      <c r="AB460" s="269">
        <v>0</v>
      </c>
      <c r="AC460" s="269">
        <v>0</v>
      </c>
      <c r="AD460" s="269">
        <v>0</v>
      </c>
      <c r="AE460" s="269">
        <v>0</v>
      </c>
      <c r="AF460" s="269">
        <v>0</v>
      </c>
      <c r="AG460" s="269">
        <v>0</v>
      </c>
      <c r="AH460" s="269">
        <v>0</v>
      </c>
      <c r="AI460" s="269">
        <v>0</v>
      </c>
      <c r="AJ460" s="269">
        <v>0</v>
      </c>
      <c r="AK460" s="269">
        <v>0</v>
      </c>
      <c r="AL460" s="269">
        <v>0</v>
      </c>
      <c r="AM460" s="269">
        <v>0</v>
      </c>
      <c r="AN460" s="269">
        <v>0</v>
      </c>
      <c r="AO460" s="269">
        <v>0</v>
      </c>
      <c r="AP460" s="269">
        <v>0</v>
      </c>
      <c r="AQ460" s="269">
        <v>0</v>
      </c>
      <c r="AR460" s="269">
        <v>0</v>
      </c>
      <c r="AS460" s="269">
        <v>0</v>
      </c>
      <c r="AT460" s="269">
        <v>0</v>
      </c>
      <c r="AU460" s="269">
        <v>0</v>
      </c>
      <c r="AV460" s="269">
        <v>0</v>
      </c>
      <c r="AW460" s="269">
        <v>0</v>
      </c>
      <c r="AX460" s="269">
        <v>0</v>
      </c>
      <c r="AY460" s="269">
        <v>0</v>
      </c>
      <c r="AZ460" s="269">
        <v>0</v>
      </c>
      <c r="BA460" s="269">
        <v>0</v>
      </c>
      <c r="BB460" s="269">
        <v>0</v>
      </c>
      <c r="BC460" s="269">
        <v>0</v>
      </c>
      <c r="BD460" s="269">
        <v>0</v>
      </c>
      <c r="BE460" s="269">
        <v>0</v>
      </c>
      <c r="BF460" s="269">
        <v>0</v>
      </c>
      <c r="BG460" s="269">
        <v>0</v>
      </c>
      <c r="BH460" s="269">
        <v>0</v>
      </c>
      <c r="BI460" s="269">
        <v>0</v>
      </c>
      <c r="BJ460" s="269">
        <v>0</v>
      </c>
      <c r="BK460" s="269">
        <v>0</v>
      </c>
      <c r="BL460" s="269">
        <v>0</v>
      </c>
      <c r="BM460" s="269">
        <v>0</v>
      </c>
      <c r="BN460" s="269">
        <v>0</v>
      </c>
      <c r="BO460" s="269">
        <v>0</v>
      </c>
      <c r="BP460" s="269">
        <v>0</v>
      </c>
      <c r="BQ460" s="269">
        <v>0</v>
      </c>
      <c r="BR460" s="269">
        <v>0</v>
      </c>
      <c r="BS460" s="269">
        <v>0</v>
      </c>
      <c r="BT460" s="269">
        <v>10000</v>
      </c>
      <c r="BU460" s="269">
        <v>0</v>
      </c>
      <c r="BV460" s="269">
        <v>0</v>
      </c>
      <c r="BW460" s="269">
        <v>0</v>
      </c>
      <c r="BX460" s="269">
        <v>0</v>
      </c>
      <c r="BY460" s="269">
        <v>0</v>
      </c>
      <c r="BZ460" s="269">
        <v>0</v>
      </c>
      <c r="CA460" s="269">
        <v>0</v>
      </c>
      <c r="CB460" s="269">
        <v>0</v>
      </c>
      <c r="CC460" s="270">
        <f t="shared" si="65"/>
        <v>10000</v>
      </c>
      <c r="CD460" s="148"/>
      <c r="CE460" s="148"/>
      <c r="CF460" s="148"/>
      <c r="CG460" s="148"/>
      <c r="CH460" s="148"/>
      <c r="CI460" s="148"/>
    </row>
    <row r="461" spans="1:87" s="282" customFormat="1">
      <c r="A461" s="154"/>
      <c r="B461" s="380" t="s">
        <v>1827</v>
      </c>
      <c r="C461" s="381"/>
      <c r="D461" s="381"/>
      <c r="E461" s="381"/>
      <c r="F461" s="381"/>
      <c r="G461" s="382"/>
      <c r="H461" s="281">
        <f>SUM(H453:H460)</f>
        <v>2636777.63</v>
      </c>
      <c r="I461" s="281">
        <f t="shared" ref="I461:BT461" si="66">SUM(I453:I460)</f>
        <v>0</v>
      </c>
      <c r="J461" s="281">
        <f t="shared" si="66"/>
        <v>0</v>
      </c>
      <c r="K461" s="281">
        <f t="shared" si="66"/>
        <v>0</v>
      </c>
      <c r="L461" s="281">
        <f t="shared" si="66"/>
        <v>0</v>
      </c>
      <c r="M461" s="281">
        <f t="shared" si="66"/>
        <v>0</v>
      </c>
      <c r="N461" s="281">
        <f t="shared" si="66"/>
        <v>852010941.71000004</v>
      </c>
      <c r="O461" s="281">
        <f t="shared" si="66"/>
        <v>0</v>
      </c>
      <c r="P461" s="281">
        <f t="shared" si="66"/>
        <v>0</v>
      </c>
      <c r="Q461" s="281">
        <f t="shared" si="66"/>
        <v>0</v>
      </c>
      <c r="R461" s="281">
        <f t="shared" si="66"/>
        <v>0</v>
      </c>
      <c r="S461" s="281">
        <f t="shared" si="66"/>
        <v>0</v>
      </c>
      <c r="T461" s="281">
        <f t="shared" si="66"/>
        <v>0</v>
      </c>
      <c r="U461" s="281">
        <f t="shared" si="66"/>
        <v>0</v>
      </c>
      <c r="V461" s="281">
        <f t="shared" si="66"/>
        <v>0</v>
      </c>
      <c r="W461" s="281">
        <f t="shared" si="66"/>
        <v>0</v>
      </c>
      <c r="X461" s="281">
        <f t="shared" si="66"/>
        <v>0</v>
      </c>
      <c r="Y461" s="281">
        <f t="shared" si="66"/>
        <v>0</v>
      </c>
      <c r="Z461" s="281">
        <f t="shared" si="66"/>
        <v>0</v>
      </c>
      <c r="AA461" s="281">
        <f t="shared" si="66"/>
        <v>0</v>
      </c>
      <c r="AB461" s="281">
        <f t="shared" si="66"/>
        <v>0</v>
      </c>
      <c r="AC461" s="281">
        <f t="shared" si="66"/>
        <v>0</v>
      </c>
      <c r="AD461" s="281">
        <f t="shared" si="66"/>
        <v>0</v>
      </c>
      <c r="AE461" s="281">
        <f t="shared" si="66"/>
        <v>0</v>
      </c>
      <c r="AF461" s="281">
        <f t="shared" si="66"/>
        <v>0</v>
      </c>
      <c r="AG461" s="281">
        <f t="shared" si="66"/>
        <v>0</v>
      </c>
      <c r="AH461" s="281">
        <f t="shared" si="66"/>
        <v>0</v>
      </c>
      <c r="AI461" s="281">
        <f t="shared" si="66"/>
        <v>17124253.550000001</v>
      </c>
      <c r="AJ461" s="281">
        <f t="shared" si="66"/>
        <v>0</v>
      </c>
      <c r="AK461" s="281">
        <f t="shared" si="66"/>
        <v>0</v>
      </c>
      <c r="AL461" s="281">
        <f t="shared" si="66"/>
        <v>0</v>
      </c>
      <c r="AM461" s="281">
        <f t="shared" si="66"/>
        <v>0</v>
      </c>
      <c r="AN461" s="281">
        <f t="shared" si="66"/>
        <v>0</v>
      </c>
      <c r="AO461" s="281">
        <f t="shared" si="66"/>
        <v>0</v>
      </c>
      <c r="AP461" s="281">
        <f t="shared" si="66"/>
        <v>0</v>
      </c>
      <c r="AQ461" s="281">
        <f t="shared" si="66"/>
        <v>0</v>
      </c>
      <c r="AR461" s="281">
        <f t="shared" si="66"/>
        <v>0</v>
      </c>
      <c r="AS461" s="281">
        <f t="shared" si="66"/>
        <v>0</v>
      </c>
      <c r="AT461" s="281">
        <f t="shared" si="66"/>
        <v>0</v>
      </c>
      <c r="AU461" s="281">
        <f t="shared" si="66"/>
        <v>8153033.5199999996</v>
      </c>
      <c r="AV461" s="281">
        <f t="shared" si="66"/>
        <v>0</v>
      </c>
      <c r="AW461" s="281">
        <f t="shared" si="66"/>
        <v>0</v>
      </c>
      <c r="AX461" s="281">
        <f t="shared" si="66"/>
        <v>0</v>
      </c>
      <c r="AY461" s="281">
        <f t="shared" si="66"/>
        <v>0</v>
      </c>
      <c r="AZ461" s="281">
        <f t="shared" si="66"/>
        <v>0</v>
      </c>
      <c r="BA461" s="281">
        <f t="shared" si="66"/>
        <v>0</v>
      </c>
      <c r="BB461" s="281">
        <f t="shared" si="66"/>
        <v>373718135.06</v>
      </c>
      <c r="BC461" s="281">
        <f t="shared" si="66"/>
        <v>0</v>
      </c>
      <c r="BD461" s="281">
        <f t="shared" si="66"/>
        <v>0</v>
      </c>
      <c r="BE461" s="281">
        <f t="shared" si="66"/>
        <v>0</v>
      </c>
      <c r="BF461" s="281">
        <f t="shared" si="66"/>
        <v>0</v>
      </c>
      <c r="BG461" s="281">
        <f t="shared" si="66"/>
        <v>0</v>
      </c>
      <c r="BH461" s="281">
        <f t="shared" si="66"/>
        <v>0</v>
      </c>
      <c r="BI461" s="281">
        <f t="shared" si="66"/>
        <v>0</v>
      </c>
      <c r="BJ461" s="281">
        <f t="shared" si="66"/>
        <v>0</v>
      </c>
      <c r="BK461" s="281">
        <f t="shared" si="66"/>
        <v>0</v>
      </c>
      <c r="BL461" s="281">
        <f t="shared" si="66"/>
        <v>0</v>
      </c>
      <c r="BM461" s="281">
        <f t="shared" si="66"/>
        <v>15119274.07</v>
      </c>
      <c r="BN461" s="281">
        <f t="shared" si="66"/>
        <v>0</v>
      </c>
      <c r="BO461" s="281">
        <f t="shared" si="66"/>
        <v>0</v>
      </c>
      <c r="BP461" s="281">
        <f t="shared" si="66"/>
        <v>0</v>
      </c>
      <c r="BQ461" s="281">
        <f t="shared" si="66"/>
        <v>0</v>
      </c>
      <c r="BR461" s="281">
        <f t="shared" si="66"/>
        <v>0</v>
      </c>
      <c r="BS461" s="281">
        <f t="shared" si="66"/>
        <v>0</v>
      </c>
      <c r="BT461" s="281">
        <f t="shared" si="66"/>
        <v>1316499.45</v>
      </c>
      <c r="BU461" s="281">
        <f t="shared" ref="BU461:CC461" si="67">SUM(BU453:BU460)</f>
        <v>0</v>
      </c>
      <c r="BV461" s="281">
        <f t="shared" si="67"/>
        <v>0</v>
      </c>
      <c r="BW461" s="281">
        <f t="shared" si="67"/>
        <v>0</v>
      </c>
      <c r="BX461" s="281">
        <f t="shared" si="67"/>
        <v>0</v>
      </c>
      <c r="BY461" s="281">
        <f t="shared" si="67"/>
        <v>0</v>
      </c>
      <c r="BZ461" s="281">
        <f t="shared" si="67"/>
        <v>0</v>
      </c>
      <c r="CA461" s="281">
        <f t="shared" si="67"/>
        <v>0</v>
      </c>
      <c r="CB461" s="281">
        <f t="shared" si="67"/>
        <v>0</v>
      </c>
      <c r="CC461" s="281">
        <f t="shared" si="67"/>
        <v>1270078914.99</v>
      </c>
      <c r="CD461" s="154"/>
      <c r="CE461" s="154"/>
      <c r="CF461" s="154"/>
      <c r="CG461" s="154"/>
      <c r="CH461" s="154"/>
      <c r="CI461" s="154"/>
    </row>
    <row r="462" spans="1:87" s="155" customFormat="1">
      <c r="A462" s="154"/>
      <c r="B462" s="383" t="s">
        <v>1269</v>
      </c>
      <c r="C462" s="384"/>
      <c r="D462" s="384"/>
      <c r="E462" s="384"/>
      <c r="F462" s="384"/>
      <c r="G462" s="385"/>
      <c r="H462" s="281">
        <f>SUM(H461+H452,H404,H388,H338,H324,H318,H276,H245,H218,H211,H189,H187,H185,H181)</f>
        <v>1114487749.8099999</v>
      </c>
      <c r="I462" s="281">
        <f t="shared" ref="I462:BT462" si="68">SUM(I461+I452,I404,I388,I338,I324,I318,I276,I245,I218,I211,I189,I187,I185,I181)</f>
        <v>279724575.53999996</v>
      </c>
      <c r="J462" s="281">
        <f t="shared" si="68"/>
        <v>492477818.01999998</v>
      </c>
      <c r="K462" s="281">
        <f t="shared" si="68"/>
        <v>153670308.73999998</v>
      </c>
      <c r="L462" s="281">
        <f t="shared" si="68"/>
        <v>130625115.10000001</v>
      </c>
      <c r="M462" s="281">
        <f t="shared" si="68"/>
        <v>54142108.440000013</v>
      </c>
      <c r="N462" s="281">
        <f t="shared" si="68"/>
        <v>3083981101.0599999</v>
      </c>
      <c r="O462" s="281">
        <f t="shared" si="68"/>
        <v>262023611.90000001</v>
      </c>
      <c r="P462" s="281">
        <f t="shared" si="68"/>
        <v>73188721.859999999</v>
      </c>
      <c r="Q462" s="281">
        <f t="shared" si="68"/>
        <v>647193689.41999996</v>
      </c>
      <c r="R462" s="281">
        <f t="shared" si="68"/>
        <v>65156527.979999997</v>
      </c>
      <c r="S462" s="281">
        <f t="shared" si="68"/>
        <v>176605429.64000002</v>
      </c>
      <c r="T462" s="281">
        <f t="shared" si="68"/>
        <v>366665595.26000005</v>
      </c>
      <c r="U462" s="281">
        <f t="shared" si="68"/>
        <v>317170806.13999999</v>
      </c>
      <c r="V462" s="281">
        <f t="shared" si="68"/>
        <v>30796610.479999997</v>
      </c>
      <c r="W462" s="281">
        <f t="shared" si="68"/>
        <v>120413981.4285</v>
      </c>
      <c r="X462" s="281">
        <f t="shared" si="68"/>
        <v>94513222.010000005</v>
      </c>
      <c r="Y462" s="281">
        <f t="shared" si="68"/>
        <v>60146141.909999996</v>
      </c>
      <c r="Z462" s="281">
        <f t="shared" si="68"/>
        <v>1310455192.8299999</v>
      </c>
      <c r="AA462" s="281">
        <f t="shared" si="68"/>
        <v>248211054.41</v>
      </c>
      <c r="AB462" s="281">
        <f t="shared" si="68"/>
        <v>126021478.48999999</v>
      </c>
      <c r="AC462" s="281">
        <f t="shared" si="68"/>
        <v>323968693.26000005</v>
      </c>
      <c r="AD462" s="281">
        <f t="shared" si="68"/>
        <v>86720833.049999997</v>
      </c>
      <c r="AE462" s="281">
        <f t="shared" si="68"/>
        <v>118442058.52</v>
      </c>
      <c r="AF462" s="281">
        <f t="shared" si="68"/>
        <v>115485010.91</v>
      </c>
      <c r="AG462" s="281">
        <f t="shared" si="68"/>
        <v>46448009.550000004</v>
      </c>
      <c r="AH462" s="281">
        <f t="shared" si="68"/>
        <v>53517372.75</v>
      </c>
      <c r="AI462" s="281">
        <f t="shared" si="68"/>
        <v>1604081403.04</v>
      </c>
      <c r="AJ462" s="281">
        <f t="shared" si="68"/>
        <v>100642733.44</v>
      </c>
      <c r="AK462" s="281">
        <f t="shared" si="68"/>
        <v>59332245.366000004</v>
      </c>
      <c r="AL462" s="281">
        <f t="shared" si="68"/>
        <v>54677237.779999994</v>
      </c>
      <c r="AM462" s="281">
        <f t="shared" si="68"/>
        <v>52377061.540000007</v>
      </c>
      <c r="AN462" s="281">
        <f t="shared" si="68"/>
        <v>90548915.780000001</v>
      </c>
      <c r="AO462" s="281">
        <f t="shared" si="68"/>
        <v>73500755.329999998</v>
      </c>
      <c r="AP462" s="281">
        <f t="shared" si="68"/>
        <v>72140675.039999992</v>
      </c>
      <c r="AQ462" s="281">
        <f t="shared" si="68"/>
        <v>116280545.82000001</v>
      </c>
      <c r="AR462" s="281">
        <f t="shared" si="68"/>
        <v>67084257.270000003</v>
      </c>
      <c r="AS462" s="281">
        <f t="shared" si="68"/>
        <v>71093956.350000009</v>
      </c>
      <c r="AT462" s="281">
        <f t="shared" si="68"/>
        <v>61335089.240000002</v>
      </c>
      <c r="AU462" s="281">
        <f t="shared" si="68"/>
        <v>522632109.79999995</v>
      </c>
      <c r="AV462" s="281">
        <f t="shared" si="68"/>
        <v>72655310.599999994</v>
      </c>
      <c r="AW462" s="281">
        <f t="shared" si="68"/>
        <v>71433203.549999997</v>
      </c>
      <c r="AX462" s="281">
        <f t="shared" si="68"/>
        <v>67704128.350000009</v>
      </c>
      <c r="AY462" s="281">
        <f t="shared" si="68"/>
        <v>64820036.320000008</v>
      </c>
      <c r="AZ462" s="281">
        <f t="shared" si="68"/>
        <v>24651980.059999999</v>
      </c>
      <c r="BA462" s="281">
        <f t="shared" si="68"/>
        <v>41768747.449999996</v>
      </c>
      <c r="BB462" s="281">
        <f t="shared" si="68"/>
        <v>1476648796.5100002</v>
      </c>
      <c r="BC462" s="281">
        <f t="shared" si="68"/>
        <v>87329633.969999999</v>
      </c>
      <c r="BD462" s="281">
        <f t="shared" si="68"/>
        <v>102651511.75</v>
      </c>
      <c r="BE462" s="281">
        <f t="shared" si="68"/>
        <v>143400789.28999999</v>
      </c>
      <c r="BF462" s="281">
        <f t="shared" si="68"/>
        <v>130737725.19</v>
      </c>
      <c r="BG462" s="281">
        <f t="shared" si="68"/>
        <v>100965675.15000001</v>
      </c>
      <c r="BH462" s="281">
        <f t="shared" si="68"/>
        <v>217480727.69330001</v>
      </c>
      <c r="BI462" s="281">
        <f t="shared" si="68"/>
        <v>146026259.07000002</v>
      </c>
      <c r="BJ462" s="281">
        <f t="shared" si="68"/>
        <v>88646575.859999999</v>
      </c>
      <c r="BK462" s="281">
        <f t="shared" si="68"/>
        <v>38453142.990000002</v>
      </c>
      <c r="BL462" s="281">
        <f t="shared" si="68"/>
        <v>28102468.049999997</v>
      </c>
      <c r="BM462" s="281">
        <f t="shared" si="68"/>
        <v>979495689.75999999</v>
      </c>
      <c r="BN462" s="281">
        <f t="shared" si="68"/>
        <v>355310413.38999999</v>
      </c>
      <c r="BO462" s="281">
        <f t="shared" si="68"/>
        <v>82072123.560000002</v>
      </c>
      <c r="BP462" s="281">
        <f t="shared" si="68"/>
        <v>57756076.649999999</v>
      </c>
      <c r="BQ462" s="281">
        <f t="shared" si="68"/>
        <v>78755980.799999997</v>
      </c>
      <c r="BR462" s="281">
        <f t="shared" si="68"/>
        <v>118270327.01000001</v>
      </c>
      <c r="BS462" s="281">
        <f t="shared" si="68"/>
        <v>51282487.629999988</v>
      </c>
      <c r="BT462" s="281">
        <f t="shared" si="68"/>
        <v>662693895.02999997</v>
      </c>
      <c r="BU462" s="281">
        <f t="shared" ref="BU462:CC462" si="69">SUM(BU461+BU452,BU404,BU388,BU338,BU324,BU318,BU276,BU245,BU218,BU211,BU189,BU187,BU185,BU181)</f>
        <v>66336352.93</v>
      </c>
      <c r="BV462" s="281">
        <f t="shared" si="69"/>
        <v>69569607.910000011</v>
      </c>
      <c r="BW462" s="281">
        <f t="shared" si="69"/>
        <v>104098874.72</v>
      </c>
      <c r="BX462" s="281">
        <f t="shared" si="69"/>
        <v>119039110.58</v>
      </c>
      <c r="BY462" s="281">
        <f t="shared" si="69"/>
        <v>228383271.13999999</v>
      </c>
      <c r="BZ462" s="281">
        <f t="shared" si="69"/>
        <v>77234934.280000001</v>
      </c>
      <c r="CA462" s="281">
        <f t="shared" si="69"/>
        <v>41711164.219999999</v>
      </c>
      <c r="CB462" s="281">
        <f t="shared" si="69"/>
        <v>37837775.299999997</v>
      </c>
      <c r="CC462" s="281">
        <f t="shared" si="69"/>
        <v>18927412625.067802</v>
      </c>
      <c r="CD462" s="154"/>
      <c r="CE462" s="154"/>
      <c r="CF462" s="154"/>
      <c r="CG462" s="154"/>
      <c r="CH462" s="154"/>
      <c r="CI462" s="154"/>
    </row>
    <row r="463" spans="1:87" s="155" customFormat="1">
      <c r="A463" s="154"/>
      <c r="B463" s="152" t="s">
        <v>61</v>
      </c>
      <c r="C463" s="377" t="s">
        <v>62</v>
      </c>
      <c r="D463" s="378"/>
      <c r="E463" s="378"/>
      <c r="F463" s="378"/>
      <c r="G463" s="202"/>
      <c r="H463" s="281">
        <f t="shared" ref="H463:BS463" si="70">SUM(H179-H462)</f>
        <v>44935640.190000296</v>
      </c>
      <c r="I463" s="281">
        <f t="shared" si="70"/>
        <v>21379526.710000038</v>
      </c>
      <c r="J463" s="281">
        <f t="shared" si="70"/>
        <v>-53310992.129999995</v>
      </c>
      <c r="K463" s="281">
        <f t="shared" si="70"/>
        <v>-2322517.719999969</v>
      </c>
      <c r="L463" s="281">
        <f t="shared" si="70"/>
        <v>-6912511.950000003</v>
      </c>
      <c r="M463" s="281">
        <f t="shared" si="70"/>
        <v>5514089.7399999797</v>
      </c>
      <c r="N463" s="281">
        <f t="shared" si="70"/>
        <v>-90357263.419999599</v>
      </c>
      <c r="O463" s="281">
        <f t="shared" si="70"/>
        <v>5078621.9699999988</v>
      </c>
      <c r="P463" s="281">
        <f t="shared" si="70"/>
        <v>-2223452.0699999928</v>
      </c>
      <c r="Q463" s="281">
        <f t="shared" si="70"/>
        <v>-22011894.860000014</v>
      </c>
      <c r="R463" s="281">
        <f t="shared" si="70"/>
        <v>-323223.04999998957</v>
      </c>
      <c r="S463" s="281">
        <f t="shared" si="70"/>
        <v>-1654940.2100000083</v>
      </c>
      <c r="T463" s="281">
        <f t="shared" si="70"/>
        <v>19439900.079999983</v>
      </c>
      <c r="U463" s="281">
        <f t="shared" si="70"/>
        <v>-12504805.459999919</v>
      </c>
      <c r="V463" s="281">
        <f t="shared" si="70"/>
        <v>5603110.9100000113</v>
      </c>
      <c r="W463" s="281">
        <f t="shared" si="70"/>
        <v>21862061.371500015</v>
      </c>
      <c r="X463" s="281">
        <f t="shared" si="70"/>
        <v>18861640.700000003</v>
      </c>
      <c r="Y463" s="281">
        <f t="shared" si="70"/>
        <v>-568502.6400000006</v>
      </c>
      <c r="Z463" s="281">
        <f t="shared" si="70"/>
        <v>-80072354.339999914</v>
      </c>
      <c r="AA463" s="281">
        <f t="shared" si="70"/>
        <v>55498418.939999968</v>
      </c>
      <c r="AB463" s="281">
        <f t="shared" si="70"/>
        <v>-4706713.5899999887</v>
      </c>
      <c r="AC463" s="281">
        <f t="shared" si="70"/>
        <v>23791150.24999994</v>
      </c>
      <c r="AD463" s="281">
        <f t="shared" si="70"/>
        <v>5094900.6000000089</v>
      </c>
      <c r="AE463" s="281">
        <f t="shared" si="70"/>
        <v>7676056.2599999756</v>
      </c>
      <c r="AF463" s="281">
        <f t="shared" si="70"/>
        <v>24585258.319999993</v>
      </c>
      <c r="AG463" s="281">
        <f t="shared" si="70"/>
        <v>9087456.109999992</v>
      </c>
      <c r="AH463" s="281">
        <f t="shared" si="70"/>
        <v>14424034.280000001</v>
      </c>
      <c r="AI463" s="281">
        <f t="shared" si="70"/>
        <v>-69980573.009999514</v>
      </c>
      <c r="AJ463" s="281">
        <f t="shared" si="70"/>
        <v>-7173403.1376000047</v>
      </c>
      <c r="AK463" s="281">
        <f t="shared" si="70"/>
        <v>4657825.7239999995</v>
      </c>
      <c r="AL463" s="281">
        <f t="shared" si="70"/>
        <v>4754618.2500000075</v>
      </c>
      <c r="AM463" s="281">
        <f t="shared" si="70"/>
        <v>7250971.4699999914</v>
      </c>
      <c r="AN463" s="281">
        <f t="shared" si="70"/>
        <v>5723010.4299999923</v>
      </c>
      <c r="AO463" s="281">
        <f t="shared" si="70"/>
        <v>7061384.0699999928</v>
      </c>
      <c r="AP463" s="281">
        <f t="shared" si="70"/>
        <v>3938037.5400000215</v>
      </c>
      <c r="AQ463" s="281">
        <f t="shared" si="70"/>
        <v>7417189.4099999964</v>
      </c>
      <c r="AR463" s="281">
        <f t="shared" si="70"/>
        <v>2634403.9299999848</v>
      </c>
      <c r="AS463" s="281">
        <f t="shared" si="70"/>
        <v>2411570.919999972</v>
      </c>
      <c r="AT463" s="281">
        <f t="shared" si="70"/>
        <v>10736852.419999994</v>
      </c>
      <c r="AU463" s="281">
        <f t="shared" si="70"/>
        <v>42640161.440000176</v>
      </c>
      <c r="AV463" s="281">
        <f t="shared" si="70"/>
        <v>1886917.5700000077</v>
      </c>
      <c r="AW463" s="281">
        <f t="shared" si="70"/>
        <v>2537452.9100000113</v>
      </c>
      <c r="AX463" s="281">
        <f t="shared" si="70"/>
        <v>2323859.5300000012</v>
      </c>
      <c r="AY463" s="281">
        <f t="shared" si="70"/>
        <v>-64144.20000000298</v>
      </c>
      <c r="AZ463" s="281">
        <f t="shared" si="70"/>
        <v>8855758.4400000013</v>
      </c>
      <c r="BA463" s="281">
        <f t="shared" si="70"/>
        <v>7359065.3899999931</v>
      </c>
      <c r="BB463" s="281">
        <f t="shared" si="70"/>
        <v>-73188415.740000248</v>
      </c>
      <c r="BC463" s="281">
        <f t="shared" si="70"/>
        <v>7916492.9800000042</v>
      </c>
      <c r="BD463" s="281">
        <f t="shared" si="70"/>
        <v>4118272.8600000143</v>
      </c>
      <c r="BE463" s="281">
        <f t="shared" si="70"/>
        <v>-1640838.599999994</v>
      </c>
      <c r="BF463" s="281">
        <f t="shared" si="70"/>
        <v>15003354.930000007</v>
      </c>
      <c r="BG463" s="281">
        <f t="shared" si="70"/>
        <v>6417107.1400000155</v>
      </c>
      <c r="BH463" s="281">
        <f t="shared" si="70"/>
        <v>-1391247.3434000313</v>
      </c>
      <c r="BI463" s="281">
        <f t="shared" si="70"/>
        <v>14302052.059999973</v>
      </c>
      <c r="BJ463" s="281">
        <f t="shared" si="70"/>
        <v>15222731.279999986</v>
      </c>
      <c r="BK463" s="281">
        <f t="shared" si="70"/>
        <v>437891.99000000209</v>
      </c>
      <c r="BL463" s="281">
        <f t="shared" si="70"/>
        <v>1951833.2700000033</v>
      </c>
      <c r="BM463" s="281">
        <f t="shared" si="70"/>
        <v>135737504.19000006</v>
      </c>
      <c r="BN463" s="281">
        <f t="shared" si="70"/>
        <v>32353903.680000007</v>
      </c>
      <c r="BO463" s="281">
        <f t="shared" si="70"/>
        <v>8256160.2199999988</v>
      </c>
      <c r="BP463" s="281">
        <f t="shared" si="70"/>
        <v>3298177.8399999812</v>
      </c>
      <c r="BQ463" s="281">
        <f t="shared" si="70"/>
        <v>8718681.2600000054</v>
      </c>
      <c r="BR463" s="281">
        <f t="shared" si="70"/>
        <v>4812780.1599999815</v>
      </c>
      <c r="BS463" s="281">
        <f t="shared" si="70"/>
        <v>5679830.1900000349</v>
      </c>
      <c r="BT463" s="281">
        <f t="shared" ref="BT463:CC463" si="71">SUM(BT179-BT462)</f>
        <v>43117755.50999999</v>
      </c>
      <c r="BU463" s="281">
        <f t="shared" si="71"/>
        <v>6929237.2100000158</v>
      </c>
      <c r="BV463" s="281">
        <f t="shared" si="71"/>
        <v>11463022.049999997</v>
      </c>
      <c r="BW463" s="281">
        <f t="shared" si="71"/>
        <v>15438829.230000004</v>
      </c>
      <c r="BX463" s="281">
        <f t="shared" si="71"/>
        <v>20822754.13000001</v>
      </c>
      <c r="BY463" s="281">
        <f t="shared" si="71"/>
        <v>34536678.900000066</v>
      </c>
      <c r="BZ463" s="281">
        <f t="shared" si="71"/>
        <v>11733348.729999989</v>
      </c>
      <c r="CA463" s="281">
        <f t="shared" si="71"/>
        <v>9418714.4100000039</v>
      </c>
      <c r="CB463" s="281">
        <f t="shared" si="71"/>
        <v>1700073.0099999979</v>
      </c>
      <c r="CC463" s="281">
        <f t="shared" si="71"/>
        <v>397892315.63450241</v>
      </c>
      <c r="CD463" s="154"/>
      <c r="CE463" s="154"/>
      <c r="CF463" s="154"/>
      <c r="CG463" s="154"/>
      <c r="CH463" s="154"/>
      <c r="CI463" s="154"/>
    </row>
    <row r="464" spans="1:87" s="155" customFormat="1">
      <c r="A464" s="154"/>
      <c r="B464" s="205" t="s">
        <v>63</v>
      </c>
      <c r="C464" s="377" t="s">
        <v>147</v>
      </c>
      <c r="D464" s="378"/>
      <c r="E464" s="378"/>
      <c r="F464" s="379"/>
      <c r="G464" s="316"/>
      <c r="H464" s="281">
        <f t="shared" ref="H464:BS464" si="72">SUM(H463-H178+H388)</f>
        <v>70287715.100000307</v>
      </c>
      <c r="I464" s="281">
        <f t="shared" si="72"/>
        <v>37685002.38000004</v>
      </c>
      <c r="J464" s="281">
        <f t="shared" si="72"/>
        <v>-37892448.599999994</v>
      </c>
      <c r="K464" s="281">
        <f t="shared" si="72"/>
        <v>1794409.0500000305</v>
      </c>
      <c r="L464" s="281">
        <f t="shared" si="72"/>
        <v>-3321386.4000000022</v>
      </c>
      <c r="M464" s="281">
        <f t="shared" si="72"/>
        <v>8286099.4999999804</v>
      </c>
      <c r="N464" s="281">
        <f t="shared" si="72"/>
        <v>-123987464.72999963</v>
      </c>
      <c r="O464" s="281">
        <f t="shared" si="72"/>
        <v>27880314.980000004</v>
      </c>
      <c r="P464" s="281">
        <f t="shared" si="72"/>
        <v>-2840139.4099999927</v>
      </c>
      <c r="Q464" s="281">
        <f t="shared" si="72"/>
        <v>-1348214.9300000221</v>
      </c>
      <c r="R464" s="281">
        <f t="shared" si="72"/>
        <v>1222879.0400000112</v>
      </c>
      <c r="S464" s="281">
        <f t="shared" si="72"/>
        <v>5175646.4499999909</v>
      </c>
      <c r="T464" s="281">
        <f t="shared" si="72"/>
        <v>41497364.209999986</v>
      </c>
      <c r="U464" s="281">
        <f t="shared" si="72"/>
        <v>-2072779.3099999204</v>
      </c>
      <c r="V464" s="281">
        <f t="shared" si="72"/>
        <v>6983363.3500000108</v>
      </c>
      <c r="W464" s="281">
        <f t="shared" si="72"/>
        <v>22100411.420000017</v>
      </c>
      <c r="X464" s="281">
        <f t="shared" si="72"/>
        <v>21153345.850000005</v>
      </c>
      <c r="Y464" s="281">
        <f t="shared" si="72"/>
        <v>3605409.4599999995</v>
      </c>
      <c r="Z464" s="281">
        <f t="shared" si="72"/>
        <v>-15945293.049999923</v>
      </c>
      <c r="AA464" s="281">
        <f t="shared" si="72"/>
        <v>14678540.929999966</v>
      </c>
      <c r="AB464" s="281">
        <f t="shared" si="72"/>
        <v>6252225.9900000123</v>
      </c>
      <c r="AC464" s="281">
        <f t="shared" si="72"/>
        <v>47869801.369999945</v>
      </c>
      <c r="AD464" s="281">
        <f t="shared" si="72"/>
        <v>3639059.1500000088</v>
      </c>
      <c r="AE464" s="281">
        <f t="shared" si="72"/>
        <v>9326175.4399999753</v>
      </c>
      <c r="AF464" s="281">
        <f t="shared" si="72"/>
        <v>25251219.609999992</v>
      </c>
      <c r="AG464" s="281">
        <f t="shared" si="72"/>
        <v>7031611.4599999916</v>
      </c>
      <c r="AH464" s="281">
        <f t="shared" si="72"/>
        <v>14395637.33</v>
      </c>
      <c r="AI464" s="281">
        <f t="shared" si="72"/>
        <v>-25853855.79999952</v>
      </c>
      <c r="AJ464" s="281">
        <f t="shared" si="72"/>
        <v>-3805285.1176000061</v>
      </c>
      <c r="AK464" s="281">
        <f t="shared" si="72"/>
        <v>6818591.9340000004</v>
      </c>
      <c r="AL464" s="281">
        <f t="shared" si="72"/>
        <v>5940944.4900000077</v>
      </c>
      <c r="AM464" s="281">
        <f t="shared" si="72"/>
        <v>7188666.609999991</v>
      </c>
      <c r="AN464" s="281">
        <f t="shared" si="72"/>
        <v>8139710.8299999926</v>
      </c>
      <c r="AO464" s="281">
        <f t="shared" si="72"/>
        <v>7137243.6599999927</v>
      </c>
      <c r="AP464" s="281">
        <f t="shared" si="72"/>
        <v>6593959.930000023</v>
      </c>
      <c r="AQ464" s="281">
        <f t="shared" si="72"/>
        <v>6729308.4499999974</v>
      </c>
      <c r="AR464" s="281">
        <f t="shared" si="72"/>
        <v>3184608.5899999845</v>
      </c>
      <c r="AS464" s="281">
        <f t="shared" si="72"/>
        <v>3942837.0099999723</v>
      </c>
      <c r="AT464" s="281">
        <f t="shared" si="72"/>
        <v>9878700.6599999927</v>
      </c>
      <c r="AU464" s="281">
        <f t="shared" si="72"/>
        <v>41580173.900000177</v>
      </c>
      <c r="AV464" s="281">
        <f t="shared" si="72"/>
        <v>3665250.7400000072</v>
      </c>
      <c r="AW464" s="281">
        <f t="shared" si="72"/>
        <v>4399571.1500000115</v>
      </c>
      <c r="AX464" s="281">
        <f t="shared" si="72"/>
        <v>3837325.2500000009</v>
      </c>
      <c r="AY464" s="281">
        <f t="shared" si="72"/>
        <v>1347784.0999999968</v>
      </c>
      <c r="AZ464" s="281">
        <f t="shared" si="72"/>
        <v>8003825.5200000014</v>
      </c>
      <c r="BA464" s="281">
        <f t="shared" si="72"/>
        <v>9777923.6999999937</v>
      </c>
      <c r="BB464" s="281">
        <f t="shared" si="72"/>
        <v>-15472425.640000254</v>
      </c>
      <c r="BC464" s="281">
        <f t="shared" si="72"/>
        <v>11404311.300000004</v>
      </c>
      <c r="BD464" s="281">
        <f t="shared" si="72"/>
        <v>6140942.4000000134</v>
      </c>
      <c r="BE464" s="281">
        <f t="shared" si="72"/>
        <v>3567125.5700000077</v>
      </c>
      <c r="BF464" s="281">
        <f t="shared" si="72"/>
        <v>16726262.000000007</v>
      </c>
      <c r="BG464" s="281">
        <f t="shared" si="72"/>
        <v>7096563.5200000163</v>
      </c>
      <c r="BH464" s="281">
        <f t="shared" si="72"/>
        <v>10936484.970999971</v>
      </c>
      <c r="BI464" s="281">
        <f t="shared" si="72"/>
        <v>18384741.589999974</v>
      </c>
      <c r="BJ464" s="281">
        <f t="shared" si="72"/>
        <v>15195852.449999984</v>
      </c>
      <c r="BK464" s="281">
        <f t="shared" si="72"/>
        <v>904637.6100000022</v>
      </c>
      <c r="BL464" s="281">
        <f t="shared" si="72"/>
        <v>3585836.5700000026</v>
      </c>
      <c r="BM464" s="281">
        <f t="shared" si="72"/>
        <v>186978602.20000005</v>
      </c>
      <c r="BN464" s="281">
        <f t="shared" si="72"/>
        <v>51557233.840000004</v>
      </c>
      <c r="BO464" s="281">
        <f t="shared" si="72"/>
        <v>8940071.1699999981</v>
      </c>
      <c r="BP464" s="281">
        <f t="shared" si="72"/>
        <v>4596684.059999981</v>
      </c>
      <c r="BQ464" s="281">
        <f t="shared" si="72"/>
        <v>6623323.730000006</v>
      </c>
      <c r="BR464" s="281">
        <f t="shared" si="72"/>
        <v>6961626.809999981</v>
      </c>
      <c r="BS464" s="281">
        <f t="shared" si="72"/>
        <v>7568427.9500000346</v>
      </c>
      <c r="BT464" s="281">
        <f t="shared" ref="BT464:CC464" si="73">SUM(BT463-BT178+BT388)</f>
        <v>64267375.850000001</v>
      </c>
      <c r="BU464" s="281">
        <f t="shared" si="73"/>
        <v>7722996.2800000161</v>
      </c>
      <c r="BV464" s="281">
        <f t="shared" si="73"/>
        <v>13905185.939999998</v>
      </c>
      <c r="BW464" s="281">
        <f t="shared" si="73"/>
        <v>22312755.870000005</v>
      </c>
      <c r="BX464" s="281">
        <f t="shared" si="73"/>
        <v>22042535.390000012</v>
      </c>
      <c r="BY464" s="281">
        <f t="shared" si="73"/>
        <v>38992486.63000007</v>
      </c>
      <c r="BZ464" s="281">
        <f t="shared" si="73"/>
        <v>13016829.87999999</v>
      </c>
      <c r="CA464" s="281">
        <f t="shared" si="73"/>
        <v>12725206.730000004</v>
      </c>
      <c r="CB464" s="281">
        <f t="shared" si="73"/>
        <v>7257830.5499999989</v>
      </c>
      <c r="CC464" s="281">
        <f t="shared" si="73"/>
        <v>855047272.46740246</v>
      </c>
      <c r="CD464" s="154"/>
      <c r="CE464" s="154"/>
      <c r="CF464" s="154"/>
      <c r="CG464" s="154"/>
      <c r="CH464" s="154"/>
      <c r="CI464" s="154"/>
    </row>
    <row r="465" spans="1:87" s="149" customFormat="1">
      <c r="A465" s="215"/>
      <c r="B465" s="363" t="s">
        <v>1270</v>
      </c>
      <c r="C465" s="364"/>
      <c r="D465" s="364"/>
      <c r="E465" s="364"/>
      <c r="F465" s="364"/>
      <c r="G465" s="365"/>
      <c r="H465" s="269">
        <v>0</v>
      </c>
      <c r="I465" s="269">
        <v>0</v>
      </c>
      <c r="J465" s="269">
        <v>0</v>
      </c>
      <c r="K465" s="269">
        <v>0</v>
      </c>
      <c r="L465" s="269">
        <v>0</v>
      </c>
      <c r="M465" s="269">
        <v>0</v>
      </c>
      <c r="N465" s="269">
        <v>0</v>
      </c>
      <c r="O465" s="269">
        <v>0</v>
      </c>
      <c r="P465" s="269">
        <v>0</v>
      </c>
      <c r="Q465" s="269">
        <v>0</v>
      </c>
      <c r="R465" s="269">
        <v>0</v>
      </c>
      <c r="S465" s="269">
        <v>0</v>
      </c>
      <c r="T465" s="269">
        <v>0</v>
      </c>
      <c r="U465" s="269">
        <v>0</v>
      </c>
      <c r="V465" s="269">
        <v>0</v>
      </c>
      <c r="W465" s="269">
        <v>0</v>
      </c>
      <c r="X465" s="269">
        <v>0</v>
      </c>
      <c r="Y465" s="269">
        <v>0</v>
      </c>
      <c r="Z465" s="269">
        <v>0</v>
      </c>
      <c r="AA465" s="269">
        <v>0</v>
      </c>
      <c r="AB465" s="269">
        <v>0</v>
      </c>
      <c r="AC465" s="269">
        <v>0</v>
      </c>
      <c r="AD465" s="269">
        <v>0</v>
      </c>
      <c r="AE465" s="269">
        <v>0</v>
      </c>
      <c r="AF465" s="269">
        <v>0</v>
      </c>
      <c r="AG465" s="269">
        <v>0</v>
      </c>
      <c r="AH465" s="269">
        <v>0</v>
      </c>
      <c r="AI465" s="269">
        <v>0</v>
      </c>
      <c r="AJ465" s="269">
        <v>0</v>
      </c>
      <c r="AK465" s="269">
        <v>0</v>
      </c>
      <c r="AL465" s="269">
        <v>0</v>
      </c>
      <c r="AM465" s="269">
        <v>0</v>
      </c>
      <c r="AN465" s="269">
        <v>0</v>
      </c>
      <c r="AO465" s="269">
        <v>0</v>
      </c>
      <c r="AP465" s="269">
        <v>0</v>
      </c>
      <c r="AQ465" s="269">
        <v>0</v>
      </c>
      <c r="AR465" s="269">
        <v>0</v>
      </c>
      <c r="AS465" s="269">
        <v>0</v>
      </c>
      <c r="AT465" s="269">
        <v>0</v>
      </c>
      <c r="AU465" s="269">
        <v>0</v>
      </c>
      <c r="AV465" s="269">
        <v>0</v>
      </c>
      <c r="AW465" s="269">
        <v>0</v>
      </c>
      <c r="AX465" s="269">
        <v>0</v>
      </c>
      <c r="AY465" s="269">
        <v>0</v>
      </c>
      <c r="AZ465" s="269">
        <v>0</v>
      </c>
      <c r="BA465" s="269">
        <v>0</v>
      </c>
      <c r="BB465" s="269">
        <v>0</v>
      </c>
      <c r="BC465" s="269">
        <v>0</v>
      </c>
      <c r="BD465" s="269">
        <v>0</v>
      </c>
      <c r="BE465" s="269">
        <v>0</v>
      </c>
      <c r="BF465" s="269">
        <v>0</v>
      </c>
      <c r="BG465" s="269">
        <v>0</v>
      </c>
      <c r="BH465" s="269">
        <v>0</v>
      </c>
      <c r="BI465" s="269">
        <v>0</v>
      </c>
      <c r="BJ465" s="269">
        <v>0</v>
      </c>
      <c r="BK465" s="269">
        <v>0</v>
      </c>
      <c r="BL465" s="269">
        <v>0</v>
      </c>
      <c r="BM465" s="269">
        <v>0</v>
      </c>
      <c r="BN465" s="269">
        <v>0</v>
      </c>
      <c r="BO465" s="269">
        <v>0</v>
      </c>
      <c r="BP465" s="269">
        <v>0</v>
      </c>
      <c r="BQ465" s="269">
        <v>0</v>
      </c>
      <c r="BR465" s="269">
        <v>0</v>
      </c>
      <c r="BS465" s="269">
        <v>0</v>
      </c>
      <c r="BT465" s="269">
        <v>0</v>
      </c>
      <c r="BU465" s="269">
        <v>0</v>
      </c>
      <c r="BV465" s="269">
        <v>0</v>
      </c>
      <c r="BW465" s="269">
        <v>0</v>
      </c>
      <c r="BX465" s="269">
        <v>0</v>
      </c>
      <c r="BY465" s="269">
        <v>0</v>
      </c>
      <c r="BZ465" s="269">
        <v>0</v>
      </c>
      <c r="CA465" s="269">
        <v>0</v>
      </c>
      <c r="CB465" s="269">
        <v>0</v>
      </c>
      <c r="CC465" s="270"/>
      <c r="CD465" s="148"/>
      <c r="CE465" s="148"/>
      <c r="CF465" s="148"/>
      <c r="CG465" s="148"/>
      <c r="CH465" s="148"/>
      <c r="CI465" s="148"/>
    </row>
    <row r="466" spans="1:87" s="149" customFormat="1">
      <c r="A466" s="215"/>
      <c r="B466" s="295" t="s">
        <v>65</v>
      </c>
      <c r="C466" s="366" t="s">
        <v>66</v>
      </c>
      <c r="D466" s="367"/>
      <c r="E466" s="367"/>
      <c r="F466" s="367"/>
      <c r="G466" s="368"/>
      <c r="H466" s="269">
        <v>0</v>
      </c>
      <c r="I466" s="269">
        <v>0</v>
      </c>
      <c r="J466" s="269">
        <v>0</v>
      </c>
      <c r="K466" s="269">
        <v>0</v>
      </c>
      <c r="L466" s="269">
        <v>0</v>
      </c>
      <c r="M466" s="269">
        <v>0</v>
      </c>
      <c r="N466" s="269">
        <v>0</v>
      </c>
      <c r="O466" s="269">
        <v>0</v>
      </c>
      <c r="P466" s="269">
        <v>0</v>
      </c>
      <c r="Q466" s="269">
        <v>0</v>
      </c>
      <c r="R466" s="269">
        <v>0</v>
      </c>
      <c r="S466" s="269">
        <v>0</v>
      </c>
      <c r="T466" s="269">
        <v>0</v>
      </c>
      <c r="U466" s="269">
        <v>0</v>
      </c>
      <c r="V466" s="269">
        <v>0</v>
      </c>
      <c r="W466" s="269">
        <v>0</v>
      </c>
      <c r="X466" s="269">
        <v>0</v>
      </c>
      <c r="Y466" s="269">
        <v>0</v>
      </c>
      <c r="Z466" s="269">
        <v>0</v>
      </c>
      <c r="AA466" s="269">
        <v>0</v>
      </c>
      <c r="AB466" s="269">
        <v>0</v>
      </c>
      <c r="AC466" s="269">
        <v>0</v>
      </c>
      <c r="AD466" s="269">
        <v>0</v>
      </c>
      <c r="AE466" s="269">
        <v>0</v>
      </c>
      <c r="AF466" s="269">
        <v>0</v>
      </c>
      <c r="AG466" s="269">
        <v>0</v>
      </c>
      <c r="AH466" s="269">
        <v>0</v>
      </c>
      <c r="AI466" s="269">
        <v>0</v>
      </c>
      <c r="AJ466" s="269">
        <v>0</v>
      </c>
      <c r="AK466" s="269">
        <v>0</v>
      </c>
      <c r="AL466" s="269">
        <v>0</v>
      </c>
      <c r="AM466" s="269">
        <v>0</v>
      </c>
      <c r="AN466" s="269">
        <v>0</v>
      </c>
      <c r="AO466" s="269">
        <v>0</v>
      </c>
      <c r="AP466" s="269">
        <v>0</v>
      </c>
      <c r="AQ466" s="269">
        <v>0</v>
      </c>
      <c r="AR466" s="269">
        <v>0</v>
      </c>
      <c r="AS466" s="269">
        <v>0</v>
      </c>
      <c r="AT466" s="269">
        <v>0</v>
      </c>
      <c r="AU466" s="269">
        <v>0</v>
      </c>
      <c r="AV466" s="269">
        <v>0</v>
      </c>
      <c r="AW466" s="269">
        <v>0</v>
      </c>
      <c r="AX466" s="269">
        <v>0</v>
      </c>
      <c r="AY466" s="269">
        <v>0</v>
      </c>
      <c r="AZ466" s="269">
        <v>0</v>
      </c>
      <c r="BA466" s="269">
        <v>0</v>
      </c>
      <c r="BB466" s="269">
        <v>0</v>
      </c>
      <c r="BC466" s="269">
        <v>0</v>
      </c>
      <c r="BD466" s="269">
        <v>0</v>
      </c>
      <c r="BE466" s="269">
        <v>0</v>
      </c>
      <c r="BF466" s="269">
        <v>0</v>
      </c>
      <c r="BG466" s="269">
        <v>0</v>
      </c>
      <c r="BH466" s="269">
        <v>0</v>
      </c>
      <c r="BI466" s="269">
        <v>0</v>
      </c>
      <c r="BJ466" s="269">
        <v>0</v>
      </c>
      <c r="BK466" s="269">
        <v>0</v>
      </c>
      <c r="BL466" s="269">
        <v>0</v>
      </c>
      <c r="BM466" s="269">
        <v>0</v>
      </c>
      <c r="BN466" s="269">
        <v>0</v>
      </c>
      <c r="BO466" s="269">
        <v>0</v>
      </c>
      <c r="BP466" s="269">
        <v>0</v>
      </c>
      <c r="BQ466" s="269">
        <v>0</v>
      </c>
      <c r="BR466" s="269">
        <v>0</v>
      </c>
      <c r="BS466" s="269">
        <v>0</v>
      </c>
      <c r="BT466" s="269">
        <v>0</v>
      </c>
      <c r="BU466" s="269">
        <v>0</v>
      </c>
      <c r="BV466" s="269">
        <v>0</v>
      </c>
      <c r="BW466" s="269">
        <v>0</v>
      </c>
      <c r="BX466" s="269">
        <v>0</v>
      </c>
      <c r="BY466" s="269">
        <v>0</v>
      </c>
      <c r="BZ466" s="269">
        <v>0</v>
      </c>
      <c r="CA466" s="269">
        <v>0</v>
      </c>
      <c r="CB466" s="269">
        <v>0</v>
      </c>
      <c r="CC466" s="270"/>
      <c r="CD466" s="148"/>
      <c r="CE466" s="148"/>
      <c r="CF466" s="148"/>
      <c r="CG466" s="148"/>
      <c r="CH466" s="148"/>
      <c r="CI466" s="148"/>
    </row>
    <row r="467" spans="1:87" s="149" customFormat="1">
      <c r="A467" s="215"/>
      <c r="B467" s="295"/>
      <c r="C467" s="366" t="s">
        <v>67</v>
      </c>
      <c r="D467" s="367"/>
      <c r="E467" s="367"/>
      <c r="F467" s="367"/>
      <c r="G467" s="368"/>
      <c r="H467" s="269">
        <v>0</v>
      </c>
      <c r="I467" s="269">
        <v>0</v>
      </c>
      <c r="J467" s="269">
        <v>0</v>
      </c>
      <c r="K467" s="269">
        <v>0</v>
      </c>
      <c r="L467" s="269">
        <v>0</v>
      </c>
      <c r="M467" s="269">
        <v>0</v>
      </c>
      <c r="N467" s="269">
        <v>0</v>
      </c>
      <c r="O467" s="269">
        <v>0</v>
      </c>
      <c r="P467" s="269">
        <v>0</v>
      </c>
      <c r="Q467" s="269">
        <v>0</v>
      </c>
      <c r="R467" s="269">
        <v>0</v>
      </c>
      <c r="S467" s="269">
        <v>0</v>
      </c>
      <c r="T467" s="269">
        <v>0</v>
      </c>
      <c r="U467" s="269">
        <v>0</v>
      </c>
      <c r="V467" s="269">
        <v>0</v>
      </c>
      <c r="W467" s="269">
        <v>0</v>
      </c>
      <c r="X467" s="269">
        <v>0</v>
      </c>
      <c r="Y467" s="269">
        <v>0</v>
      </c>
      <c r="Z467" s="269">
        <v>0</v>
      </c>
      <c r="AA467" s="269">
        <v>0</v>
      </c>
      <c r="AB467" s="269">
        <v>0</v>
      </c>
      <c r="AC467" s="269">
        <v>0</v>
      </c>
      <c r="AD467" s="269">
        <v>0</v>
      </c>
      <c r="AE467" s="269">
        <v>0</v>
      </c>
      <c r="AF467" s="269">
        <v>0</v>
      </c>
      <c r="AG467" s="269">
        <v>0</v>
      </c>
      <c r="AH467" s="269">
        <v>0</v>
      </c>
      <c r="AI467" s="269">
        <v>0</v>
      </c>
      <c r="AJ467" s="269">
        <v>0</v>
      </c>
      <c r="AK467" s="269">
        <v>0</v>
      </c>
      <c r="AL467" s="269">
        <v>0</v>
      </c>
      <c r="AM467" s="269">
        <v>0</v>
      </c>
      <c r="AN467" s="269">
        <v>0</v>
      </c>
      <c r="AO467" s="269">
        <v>0</v>
      </c>
      <c r="AP467" s="269">
        <v>0</v>
      </c>
      <c r="AQ467" s="269">
        <v>0</v>
      </c>
      <c r="AR467" s="269">
        <v>0</v>
      </c>
      <c r="AS467" s="269">
        <v>0</v>
      </c>
      <c r="AT467" s="269">
        <v>0</v>
      </c>
      <c r="AU467" s="269">
        <v>0</v>
      </c>
      <c r="AV467" s="269">
        <v>0</v>
      </c>
      <c r="AW467" s="269">
        <v>0</v>
      </c>
      <c r="AX467" s="269">
        <v>0</v>
      </c>
      <c r="AY467" s="269">
        <v>0</v>
      </c>
      <c r="AZ467" s="269">
        <v>0</v>
      </c>
      <c r="BA467" s="269">
        <v>0</v>
      </c>
      <c r="BB467" s="269">
        <v>0</v>
      </c>
      <c r="BC467" s="269">
        <v>0</v>
      </c>
      <c r="BD467" s="269">
        <v>0</v>
      </c>
      <c r="BE467" s="269">
        <v>0</v>
      </c>
      <c r="BF467" s="269">
        <v>0</v>
      </c>
      <c r="BG467" s="269">
        <v>0</v>
      </c>
      <c r="BH467" s="269">
        <v>0</v>
      </c>
      <c r="BI467" s="269">
        <v>0</v>
      </c>
      <c r="BJ467" s="269">
        <v>0</v>
      </c>
      <c r="BK467" s="269">
        <v>0</v>
      </c>
      <c r="BL467" s="269">
        <v>0</v>
      </c>
      <c r="BM467" s="269">
        <v>0</v>
      </c>
      <c r="BN467" s="269">
        <v>0</v>
      </c>
      <c r="BO467" s="269">
        <v>0</v>
      </c>
      <c r="BP467" s="269">
        <v>0</v>
      </c>
      <c r="BQ467" s="269">
        <v>0</v>
      </c>
      <c r="BR467" s="269">
        <v>0</v>
      </c>
      <c r="BS467" s="269">
        <v>0</v>
      </c>
      <c r="BT467" s="269">
        <v>0</v>
      </c>
      <c r="BU467" s="269">
        <v>0</v>
      </c>
      <c r="BV467" s="269">
        <v>0</v>
      </c>
      <c r="BW467" s="269">
        <v>0</v>
      </c>
      <c r="BX467" s="269">
        <v>0</v>
      </c>
      <c r="BY467" s="269">
        <v>0</v>
      </c>
      <c r="BZ467" s="269">
        <v>0</v>
      </c>
      <c r="CA467" s="269">
        <v>0</v>
      </c>
      <c r="CB467" s="269">
        <v>0</v>
      </c>
      <c r="CC467" s="270"/>
      <c r="CD467" s="148"/>
      <c r="CE467" s="148"/>
      <c r="CF467" s="148"/>
      <c r="CG467" s="148"/>
      <c r="CH467" s="148"/>
      <c r="CI467" s="148"/>
    </row>
    <row r="468" spans="1:87" s="149" customFormat="1">
      <c r="A468" s="215"/>
      <c r="B468" s="295"/>
      <c r="C468" s="366" t="s">
        <v>68</v>
      </c>
      <c r="D468" s="367"/>
      <c r="E468" s="367"/>
      <c r="F468" s="367"/>
      <c r="G468" s="368"/>
      <c r="H468" s="269">
        <v>0</v>
      </c>
      <c r="I468" s="269">
        <v>0</v>
      </c>
      <c r="J468" s="269">
        <v>0</v>
      </c>
      <c r="K468" s="269">
        <v>0</v>
      </c>
      <c r="L468" s="269">
        <v>0</v>
      </c>
      <c r="M468" s="269">
        <v>0</v>
      </c>
      <c r="N468" s="269">
        <v>0</v>
      </c>
      <c r="O468" s="269">
        <v>0</v>
      </c>
      <c r="P468" s="269">
        <v>0</v>
      </c>
      <c r="Q468" s="269">
        <v>0</v>
      </c>
      <c r="R468" s="269">
        <v>0</v>
      </c>
      <c r="S468" s="269">
        <v>0</v>
      </c>
      <c r="T468" s="269">
        <v>0</v>
      </c>
      <c r="U468" s="269">
        <v>0</v>
      </c>
      <c r="V468" s="269">
        <v>0</v>
      </c>
      <c r="W468" s="269">
        <v>0</v>
      </c>
      <c r="X468" s="269">
        <v>0</v>
      </c>
      <c r="Y468" s="269">
        <v>0</v>
      </c>
      <c r="Z468" s="269">
        <v>0</v>
      </c>
      <c r="AA468" s="269">
        <v>0</v>
      </c>
      <c r="AB468" s="269">
        <v>0</v>
      </c>
      <c r="AC468" s="269">
        <v>0</v>
      </c>
      <c r="AD468" s="269">
        <v>0</v>
      </c>
      <c r="AE468" s="269">
        <v>0</v>
      </c>
      <c r="AF468" s="269">
        <v>0</v>
      </c>
      <c r="AG468" s="269">
        <v>0</v>
      </c>
      <c r="AH468" s="269">
        <v>0</v>
      </c>
      <c r="AI468" s="269">
        <v>0</v>
      </c>
      <c r="AJ468" s="269">
        <v>0</v>
      </c>
      <c r="AK468" s="269">
        <v>0</v>
      </c>
      <c r="AL468" s="269">
        <v>0</v>
      </c>
      <c r="AM468" s="269">
        <v>0</v>
      </c>
      <c r="AN468" s="269">
        <v>0</v>
      </c>
      <c r="AO468" s="269">
        <v>0</v>
      </c>
      <c r="AP468" s="269">
        <v>0</v>
      </c>
      <c r="AQ468" s="269">
        <v>0</v>
      </c>
      <c r="AR468" s="269">
        <v>0</v>
      </c>
      <c r="AS468" s="269">
        <v>0</v>
      </c>
      <c r="AT468" s="269">
        <v>0</v>
      </c>
      <c r="AU468" s="269">
        <v>0</v>
      </c>
      <c r="AV468" s="269">
        <v>0</v>
      </c>
      <c r="AW468" s="269">
        <v>0</v>
      </c>
      <c r="AX468" s="269">
        <v>0</v>
      </c>
      <c r="AY468" s="269">
        <v>0</v>
      </c>
      <c r="AZ468" s="269">
        <v>0</v>
      </c>
      <c r="BA468" s="269">
        <v>0</v>
      </c>
      <c r="BB468" s="269">
        <v>0</v>
      </c>
      <c r="BC468" s="269">
        <v>0</v>
      </c>
      <c r="BD468" s="269">
        <v>0</v>
      </c>
      <c r="BE468" s="269">
        <v>0</v>
      </c>
      <c r="BF468" s="269">
        <v>0</v>
      </c>
      <c r="BG468" s="269">
        <v>0</v>
      </c>
      <c r="BH468" s="269">
        <v>0</v>
      </c>
      <c r="BI468" s="269">
        <v>0</v>
      </c>
      <c r="BJ468" s="269">
        <v>0</v>
      </c>
      <c r="BK468" s="269">
        <v>0</v>
      </c>
      <c r="BL468" s="269">
        <v>0</v>
      </c>
      <c r="BM468" s="269">
        <v>0</v>
      </c>
      <c r="BN468" s="269">
        <v>0</v>
      </c>
      <c r="BO468" s="269">
        <v>0</v>
      </c>
      <c r="BP468" s="269">
        <v>0</v>
      </c>
      <c r="BQ468" s="269">
        <v>0</v>
      </c>
      <c r="BR468" s="269">
        <v>0</v>
      </c>
      <c r="BS468" s="269">
        <v>0</v>
      </c>
      <c r="BT468" s="269">
        <v>0</v>
      </c>
      <c r="BU468" s="269">
        <v>0</v>
      </c>
      <c r="BV468" s="269">
        <v>0</v>
      </c>
      <c r="BW468" s="269">
        <v>0</v>
      </c>
      <c r="BX468" s="269">
        <v>0</v>
      </c>
      <c r="BY468" s="269">
        <v>0</v>
      </c>
      <c r="BZ468" s="269">
        <v>0</v>
      </c>
      <c r="CA468" s="269">
        <v>0</v>
      </c>
      <c r="CB468" s="269">
        <v>0</v>
      </c>
      <c r="CC468" s="270"/>
      <c r="CD468" s="148"/>
      <c r="CE468" s="148"/>
      <c r="CF468" s="148"/>
      <c r="CG468" s="148"/>
      <c r="CH468" s="148"/>
      <c r="CI468" s="148"/>
    </row>
    <row r="469" spans="1:87" s="149" customFormat="1">
      <c r="A469" s="215"/>
      <c r="B469" s="295" t="s">
        <v>69</v>
      </c>
      <c r="C469" s="369" t="s">
        <v>1271</v>
      </c>
      <c r="D469" s="150"/>
      <c r="E469" s="150"/>
      <c r="F469" s="296" t="s">
        <v>1272</v>
      </c>
      <c r="G469" s="297" t="s">
        <v>1273</v>
      </c>
      <c r="H469" s="269">
        <v>0</v>
      </c>
      <c r="I469" s="269">
        <v>0</v>
      </c>
      <c r="J469" s="269">
        <v>149557.67000000001</v>
      </c>
      <c r="K469" s="269">
        <v>0</v>
      </c>
      <c r="L469" s="269">
        <v>1020</v>
      </c>
      <c r="M469" s="269">
        <v>7049</v>
      </c>
      <c r="N469" s="269">
        <v>0</v>
      </c>
      <c r="O469" s="269">
        <v>0</v>
      </c>
      <c r="P469" s="269">
        <v>0</v>
      </c>
      <c r="Q469" s="269">
        <v>111798</v>
      </c>
      <c r="R469" s="269">
        <v>0</v>
      </c>
      <c r="S469" s="269">
        <v>0</v>
      </c>
      <c r="T469" s="269">
        <v>0</v>
      </c>
      <c r="U469" s="269">
        <v>0</v>
      </c>
      <c r="V469" s="269">
        <v>0</v>
      </c>
      <c r="W469" s="269">
        <v>0</v>
      </c>
      <c r="X469" s="269">
        <v>0</v>
      </c>
      <c r="Y469" s="269">
        <v>0</v>
      </c>
      <c r="Z469" s="269">
        <v>0</v>
      </c>
      <c r="AA469" s="269">
        <v>0</v>
      </c>
      <c r="AB469" s="269">
        <v>6855</v>
      </c>
      <c r="AC469" s="269">
        <v>49629</v>
      </c>
      <c r="AD469" s="269">
        <v>10076</v>
      </c>
      <c r="AE469" s="269">
        <v>45643.6</v>
      </c>
      <c r="AF469" s="269">
        <v>19023.75</v>
      </c>
      <c r="AG469" s="269">
        <v>1849</v>
      </c>
      <c r="AH469" s="269">
        <v>26272</v>
      </c>
      <c r="AI469" s="269">
        <v>401442.7</v>
      </c>
      <c r="AJ469" s="269">
        <v>0</v>
      </c>
      <c r="AK469" s="269">
        <v>6260</v>
      </c>
      <c r="AL469" s="269">
        <v>0</v>
      </c>
      <c r="AM469" s="269">
        <v>0</v>
      </c>
      <c r="AN469" s="269">
        <v>0</v>
      </c>
      <c r="AO469" s="269">
        <v>0</v>
      </c>
      <c r="AP469" s="269">
        <v>0</v>
      </c>
      <c r="AQ469" s="269">
        <v>9350</v>
      </c>
      <c r="AR469" s="269">
        <v>0</v>
      </c>
      <c r="AS469" s="269">
        <v>0</v>
      </c>
      <c r="AT469" s="269">
        <v>0</v>
      </c>
      <c r="AU469" s="269">
        <v>0</v>
      </c>
      <c r="AV469" s="269">
        <v>0</v>
      </c>
      <c r="AW469" s="269">
        <v>0</v>
      </c>
      <c r="AX469" s="269">
        <v>0</v>
      </c>
      <c r="AY469" s="269">
        <v>30</v>
      </c>
      <c r="AZ469" s="269">
        <v>0</v>
      </c>
      <c r="BA469" s="269">
        <v>1825</v>
      </c>
      <c r="BB469" s="269">
        <v>0</v>
      </c>
      <c r="BC469" s="269">
        <v>0</v>
      </c>
      <c r="BD469" s="269">
        <v>0</v>
      </c>
      <c r="BE469" s="269">
        <v>0</v>
      </c>
      <c r="BF469" s="269">
        <v>0</v>
      </c>
      <c r="BG469" s="269">
        <v>0</v>
      </c>
      <c r="BH469" s="269">
        <v>0</v>
      </c>
      <c r="BI469" s="269">
        <v>0</v>
      </c>
      <c r="BJ469" s="269">
        <v>0</v>
      </c>
      <c r="BK469" s="269">
        <v>0</v>
      </c>
      <c r="BL469" s="269">
        <v>0</v>
      </c>
      <c r="BM469" s="269">
        <v>231514.5</v>
      </c>
      <c r="BN469" s="269">
        <v>0</v>
      </c>
      <c r="BO469" s="269">
        <v>0</v>
      </c>
      <c r="BP469" s="269">
        <v>0</v>
      </c>
      <c r="BQ469" s="269">
        <v>0</v>
      </c>
      <c r="BR469" s="269">
        <v>36875</v>
      </c>
      <c r="BS469" s="269">
        <v>5878</v>
      </c>
      <c r="BT469" s="269">
        <v>65346</v>
      </c>
      <c r="BU469" s="269">
        <v>0</v>
      </c>
      <c r="BV469" s="269">
        <v>0</v>
      </c>
      <c r="BW469" s="269">
        <v>66791.320000000007</v>
      </c>
      <c r="BX469" s="269">
        <v>2170</v>
      </c>
      <c r="BY469" s="269">
        <v>0</v>
      </c>
      <c r="BZ469" s="269">
        <v>0</v>
      </c>
      <c r="CA469" s="269">
        <v>0</v>
      </c>
      <c r="CB469" s="269">
        <v>0</v>
      </c>
      <c r="CC469" s="270">
        <f>SUM(H469:CB469)</f>
        <v>1256255.54</v>
      </c>
      <c r="CD469" s="148"/>
      <c r="CE469" s="148"/>
      <c r="CF469" s="148"/>
      <c r="CG469" s="148"/>
      <c r="CH469" s="148"/>
      <c r="CI469" s="148"/>
    </row>
    <row r="470" spans="1:87" s="149" customFormat="1">
      <c r="A470" s="215"/>
      <c r="B470" s="295"/>
      <c r="C470" s="370"/>
      <c r="D470" s="150"/>
      <c r="E470" s="150"/>
      <c r="F470" s="296" t="s">
        <v>1274</v>
      </c>
      <c r="G470" s="297" t="s">
        <v>1275</v>
      </c>
      <c r="H470" s="269">
        <v>0</v>
      </c>
      <c r="I470" s="269">
        <v>0</v>
      </c>
      <c r="J470" s="269">
        <v>0</v>
      </c>
      <c r="K470" s="269">
        <v>0</v>
      </c>
      <c r="L470" s="269">
        <v>0</v>
      </c>
      <c r="M470" s="269">
        <v>0</v>
      </c>
      <c r="N470" s="269">
        <v>0</v>
      </c>
      <c r="O470" s="269">
        <v>0</v>
      </c>
      <c r="P470" s="269">
        <v>0</v>
      </c>
      <c r="Q470" s="269">
        <v>0</v>
      </c>
      <c r="R470" s="269">
        <v>0</v>
      </c>
      <c r="S470" s="269">
        <v>0</v>
      </c>
      <c r="T470" s="269">
        <v>0</v>
      </c>
      <c r="U470" s="269">
        <v>0</v>
      </c>
      <c r="V470" s="269">
        <v>0</v>
      </c>
      <c r="W470" s="269">
        <v>0</v>
      </c>
      <c r="X470" s="269">
        <v>0</v>
      </c>
      <c r="Y470" s="269">
        <v>0</v>
      </c>
      <c r="Z470" s="269">
        <v>0</v>
      </c>
      <c r="AA470" s="269">
        <v>0</v>
      </c>
      <c r="AB470" s="269">
        <v>0</v>
      </c>
      <c r="AC470" s="269">
        <v>0</v>
      </c>
      <c r="AD470" s="269">
        <v>0</v>
      </c>
      <c r="AE470" s="269">
        <v>0</v>
      </c>
      <c r="AF470" s="269">
        <v>0</v>
      </c>
      <c r="AG470" s="269">
        <v>0</v>
      </c>
      <c r="AH470" s="269">
        <v>0</v>
      </c>
      <c r="AI470" s="269">
        <v>0</v>
      </c>
      <c r="AJ470" s="269">
        <v>0</v>
      </c>
      <c r="AK470" s="269">
        <v>0</v>
      </c>
      <c r="AL470" s="269">
        <v>0</v>
      </c>
      <c r="AM470" s="269">
        <v>0</v>
      </c>
      <c r="AN470" s="269">
        <v>0</v>
      </c>
      <c r="AO470" s="269">
        <v>0</v>
      </c>
      <c r="AP470" s="269">
        <v>0</v>
      </c>
      <c r="AQ470" s="269">
        <v>0</v>
      </c>
      <c r="AR470" s="269">
        <v>0</v>
      </c>
      <c r="AS470" s="269">
        <v>0</v>
      </c>
      <c r="AT470" s="269">
        <v>0</v>
      </c>
      <c r="AU470" s="269">
        <v>0</v>
      </c>
      <c r="AV470" s="269">
        <v>0</v>
      </c>
      <c r="AW470" s="269">
        <v>0</v>
      </c>
      <c r="AX470" s="269">
        <v>0</v>
      </c>
      <c r="AY470" s="269">
        <v>0</v>
      </c>
      <c r="AZ470" s="269">
        <v>0</v>
      </c>
      <c r="BA470" s="269">
        <v>0</v>
      </c>
      <c r="BB470" s="269">
        <v>0</v>
      </c>
      <c r="BC470" s="269">
        <v>0</v>
      </c>
      <c r="BD470" s="269">
        <v>0</v>
      </c>
      <c r="BE470" s="269">
        <v>0</v>
      </c>
      <c r="BF470" s="269">
        <v>0</v>
      </c>
      <c r="BG470" s="269">
        <v>0</v>
      </c>
      <c r="BH470" s="269">
        <v>0</v>
      </c>
      <c r="BI470" s="269">
        <v>0</v>
      </c>
      <c r="BJ470" s="269">
        <v>0</v>
      </c>
      <c r="BK470" s="269">
        <v>0</v>
      </c>
      <c r="BL470" s="269">
        <v>0</v>
      </c>
      <c r="BM470" s="269">
        <v>0</v>
      </c>
      <c r="BN470" s="269">
        <v>0</v>
      </c>
      <c r="BO470" s="269">
        <v>0</v>
      </c>
      <c r="BP470" s="269">
        <v>0</v>
      </c>
      <c r="BQ470" s="269">
        <v>0</v>
      </c>
      <c r="BR470" s="269">
        <v>0</v>
      </c>
      <c r="BS470" s="269">
        <v>0</v>
      </c>
      <c r="BT470" s="269">
        <v>0</v>
      </c>
      <c r="BU470" s="269">
        <v>0</v>
      </c>
      <c r="BV470" s="269">
        <v>0</v>
      </c>
      <c r="BW470" s="269">
        <v>0</v>
      </c>
      <c r="BX470" s="269">
        <v>0</v>
      </c>
      <c r="BY470" s="269">
        <v>0</v>
      </c>
      <c r="BZ470" s="269">
        <v>0</v>
      </c>
      <c r="CA470" s="269">
        <v>0</v>
      </c>
      <c r="CB470" s="269">
        <v>0</v>
      </c>
      <c r="CC470" s="270">
        <f t="shared" ref="CC470:CC533" si="74">SUM(H470:CB470)</f>
        <v>0</v>
      </c>
      <c r="CD470" s="148"/>
      <c r="CE470" s="148"/>
      <c r="CF470" s="148"/>
      <c r="CG470" s="148"/>
      <c r="CH470" s="148"/>
      <c r="CI470" s="148"/>
    </row>
    <row r="471" spans="1:87" s="149" customFormat="1">
      <c r="A471" s="215"/>
      <c r="B471" s="295"/>
      <c r="C471" s="150"/>
      <c r="D471" s="150"/>
      <c r="E471" s="150"/>
      <c r="F471" s="296" t="s">
        <v>1276</v>
      </c>
      <c r="G471" s="297" t="s">
        <v>1277</v>
      </c>
      <c r="H471" s="269">
        <v>0</v>
      </c>
      <c r="I471" s="269">
        <v>0</v>
      </c>
      <c r="J471" s="269">
        <v>0</v>
      </c>
      <c r="K471" s="269">
        <v>0</v>
      </c>
      <c r="L471" s="269">
        <v>0</v>
      </c>
      <c r="M471" s="269">
        <v>0</v>
      </c>
      <c r="N471" s="269">
        <v>0</v>
      </c>
      <c r="O471" s="269">
        <v>0</v>
      </c>
      <c r="P471" s="269">
        <v>0</v>
      </c>
      <c r="Q471" s="269">
        <v>0</v>
      </c>
      <c r="R471" s="269">
        <v>0</v>
      </c>
      <c r="S471" s="269">
        <v>0</v>
      </c>
      <c r="T471" s="269">
        <v>0</v>
      </c>
      <c r="U471" s="269">
        <v>0</v>
      </c>
      <c r="V471" s="269">
        <v>0</v>
      </c>
      <c r="W471" s="269">
        <v>0</v>
      </c>
      <c r="X471" s="269">
        <v>0</v>
      </c>
      <c r="Y471" s="269">
        <v>0</v>
      </c>
      <c r="Z471" s="269">
        <v>0</v>
      </c>
      <c r="AA471" s="269">
        <v>0</v>
      </c>
      <c r="AB471" s="269">
        <v>0</v>
      </c>
      <c r="AC471" s="269">
        <v>0</v>
      </c>
      <c r="AD471" s="269">
        <v>0</v>
      </c>
      <c r="AE471" s="269">
        <v>0</v>
      </c>
      <c r="AF471" s="269">
        <v>0</v>
      </c>
      <c r="AG471" s="269">
        <v>0</v>
      </c>
      <c r="AH471" s="269">
        <v>0</v>
      </c>
      <c r="AI471" s="269">
        <v>0</v>
      </c>
      <c r="AJ471" s="269">
        <v>0</v>
      </c>
      <c r="AK471" s="269">
        <v>0</v>
      </c>
      <c r="AL471" s="269">
        <v>0</v>
      </c>
      <c r="AM471" s="269">
        <v>0</v>
      </c>
      <c r="AN471" s="269">
        <v>0</v>
      </c>
      <c r="AO471" s="269">
        <v>0</v>
      </c>
      <c r="AP471" s="269">
        <v>0</v>
      </c>
      <c r="AQ471" s="269">
        <v>0</v>
      </c>
      <c r="AR471" s="269">
        <v>0</v>
      </c>
      <c r="AS471" s="269">
        <v>0</v>
      </c>
      <c r="AT471" s="269">
        <v>0</v>
      </c>
      <c r="AU471" s="269">
        <v>0</v>
      </c>
      <c r="AV471" s="269">
        <v>0</v>
      </c>
      <c r="AW471" s="269">
        <v>0</v>
      </c>
      <c r="AX471" s="269">
        <v>0</v>
      </c>
      <c r="AY471" s="269">
        <v>0</v>
      </c>
      <c r="AZ471" s="269">
        <v>0</v>
      </c>
      <c r="BA471" s="269">
        <v>0</v>
      </c>
      <c r="BB471" s="269">
        <v>0</v>
      </c>
      <c r="BC471" s="269">
        <v>0</v>
      </c>
      <c r="BD471" s="269">
        <v>0</v>
      </c>
      <c r="BE471" s="269">
        <v>0</v>
      </c>
      <c r="BF471" s="269">
        <v>0</v>
      </c>
      <c r="BG471" s="269">
        <v>0</v>
      </c>
      <c r="BH471" s="269">
        <v>0</v>
      </c>
      <c r="BI471" s="269">
        <v>0</v>
      </c>
      <c r="BJ471" s="269">
        <v>0</v>
      </c>
      <c r="BK471" s="269">
        <v>0</v>
      </c>
      <c r="BL471" s="269">
        <v>0</v>
      </c>
      <c r="BM471" s="269">
        <v>0</v>
      </c>
      <c r="BN471" s="269">
        <v>0</v>
      </c>
      <c r="BO471" s="269">
        <v>0</v>
      </c>
      <c r="BP471" s="269">
        <v>0</v>
      </c>
      <c r="BQ471" s="269">
        <v>0</v>
      </c>
      <c r="BR471" s="269">
        <v>0</v>
      </c>
      <c r="BS471" s="269">
        <v>0</v>
      </c>
      <c r="BT471" s="269">
        <v>0</v>
      </c>
      <c r="BU471" s="269">
        <v>0</v>
      </c>
      <c r="BV471" s="269">
        <v>0</v>
      </c>
      <c r="BW471" s="269">
        <v>0</v>
      </c>
      <c r="BX471" s="269">
        <v>0</v>
      </c>
      <c r="BY471" s="269">
        <v>0</v>
      </c>
      <c r="BZ471" s="269">
        <v>0</v>
      </c>
      <c r="CA471" s="269">
        <v>0</v>
      </c>
      <c r="CB471" s="269">
        <v>0</v>
      </c>
      <c r="CC471" s="270">
        <f t="shared" si="74"/>
        <v>0</v>
      </c>
      <c r="CD471" s="148"/>
      <c r="CE471" s="148"/>
      <c r="CF471" s="148"/>
      <c r="CG471" s="148"/>
      <c r="CH471" s="148"/>
      <c r="CI471" s="148"/>
    </row>
    <row r="472" spans="1:87" s="149" customFormat="1">
      <c r="A472" s="215"/>
      <c r="B472" s="295"/>
      <c r="C472" s="150"/>
      <c r="D472" s="150"/>
      <c r="E472" s="150"/>
      <c r="F472" s="296" t="s">
        <v>1278</v>
      </c>
      <c r="G472" s="297" t="s">
        <v>1279</v>
      </c>
      <c r="H472" s="269">
        <v>0</v>
      </c>
      <c r="I472" s="269">
        <v>0</v>
      </c>
      <c r="J472" s="269">
        <v>0</v>
      </c>
      <c r="K472" s="269">
        <v>0</v>
      </c>
      <c r="L472" s="269">
        <v>0</v>
      </c>
      <c r="M472" s="269">
        <v>0</v>
      </c>
      <c r="N472" s="269">
        <v>0</v>
      </c>
      <c r="O472" s="269">
        <v>0</v>
      </c>
      <c r="P472" s="269">
        <v>0</v>
      </c>
      <c r="Q472" s="269">
        <v>0</v>
      </c>
      <c r="R472" s="269">
        <v>0</v>
      </c>
      <c r="S472" s="269">
        <v>0</v>
      </c>
      <c r="T472" s="269">
        <v>0</v>
      </c>
      <c r="U472" s="269">
        <v>0</v>
      </c>
      <c r="V472" s="269">
        <v>0</v>
      </c>
      <c r="W472" s="269">
        <v>0</v>
      </c>
      <c r="X472" s="269">
        <v>0</v>
      </c>
      <c r="Y472" s="269">
        <v>0</v>
      </c>
      <c r="Z472" s="269">
        <v>0</v>
      </c>
      <c r="AA472" s="269">
        <v>0</v>
      </c>
      <c r="AB472" s="269">
        <v>0</v>
      </c>
      <c r="AC472" s="269">
        <v>0</v>
      </c>
      <c r="AD472" s="269">
        <v>0</v>
      </c>
      <c r="AE472" s="269">
        <v>0</v>
      </c>
      <c r="AF472" s="269">
        <v>0</v>
      </c>
      <c r="AG472" s="269">
        <v>0</v>
      </c>
      <c r="AH472" s="269">
        <v>0</v>
      </c>
      <c r="AI472" s="269">
        <v>0</v>
      </c>
      <c r="AJ472" s="269">
        <v>0</v>
      </c>
      <c r="AK472" s="269">
        <v>0</v>
      </c>
      <c r="AL472" s="269">
        <v>0</v>
      </c>
      <c r="AM472" s="269">
        <v>0</v>
      </c>
      <c r="AN472" s="269">
        <v>0</v>
      </c>
      <c r="AO472" s="269">
        <v>0</v>
      </c>
      <c r="AP472" s="269">
        <v>0</v>
      </c>
      <c r="AQ472" s="269">
        <v>0</v>
      </c>
      <c r="AR472" s="269">
        <v>0</v>
      </c>
      <c r="AS472" s="269">
        <v>0</v>
      </c>
      <c r="AT472" s="269">
        <v>0</v>
      </c>
      <c r="AU472" s="269">
        <v>0</v>
      </c>
      <c r="AV472" s="269">
        <v>0</v>
      </c>
      <c r="AW472" s="269">
        <v>0</v>
      </c>
      <c r="AX472" s="269">
        <v>0</v>
      </c>
      <c r="AY472" s="269">
        <v>0</v>
      </c>
      <c r="AZ472" s="269">
        <v>0</v>
      </c>
      <c r="BA472" s="269">
        <v>0</v>
      </c>
      <c r="BB472" s="269">
        <v>0</v>
      </c>
      <c r="BC472" s="269">
        <v>0</v>
      </c>
      <c r="BD472" s="269">
        <v>0</v>
      </c>
      <c r="BE472" s="269">
        <v>0</v>
      </c>
      <c r="BF472" s="269">
        <v>0</v>
      </c>
      <c r="BG472" s="269">
        <v>0</v>
      </c>
      <c r="BH472" s="269">
        <v>0</v>
      </c>
      <c r="BI472" s="269">
        <v>0</v>
      </c>
      <c r="BJ472" s="269">
        <v>0</v>
      </c>
      <c r="BK472" s="269">
        <v>0</v>
      </c>
      <c r="BL472" s="269">
        <v>0</v>
      </c>
      <c r="BM472" s="269">
        <v>0</v>
      </c>
      <c r="BN472" s="269">
        <v>0</v>
      </c>
      <c r="BO472" s="269">
        <v>0</v>
      </c>
      <c r="BP472" s="269">
        <v>0</v>
      </c>
      <c r="BQ472" s="269">
        <v>0</v>
      </c>
      <c r="BR472" s="269">
        <v>0</v>
      </c>
      <c r="BS472" s="269">
        <v>0</v>
      </c>
      <c r="BT472" s="269">
        <v>0</v>
      </c>
      <c r="BU472" s="269">
        <v>0</v>
      </c>
      <c r="BV472" s="269">
        <v>0</v>
      </c>
      <c r="BW472" s="269">
        <v>0</v>
      </c>
      <c r="BX472" s="269">
        <v>0</v>
      </c>
      <c r="BY472" s="269">
        <v>0</v>
      </c>
      <c r="BZ472" s="269">
        <v>0</v>
      </c>
      <c r="CA472" s="269">
        <v>0</v>
      </c>
      <c r="CB472" s="269">
        <v>0</v>
      </c>
      <c r="CC472" s="270">
        <f t="shared" si="74"/>
        <v>0</v>
      </c>
      <c r="CD472" s="148"/>
      <c r="CE472" s="148"/>
      <c r="CF472" s="148"/>
      <c r="CG472" s="148"/>
      <c r="CH472" s="148"/>
      <c r="CI472" s="148"/>
    </row>
    <row r="473" spans="1:87" s="149" customFormat="1">
      <c r="A473" s="215"/>
      <c r="B473" s="295"/>
      <c r="C473" s="150"/>
      <c r="D473" s="150"/>
      <c r="E473" s="150"/>
      <c r="F473" s="296" t="s">
        <v>1280</v>
      </c>
      <c r="G473" s="297" t="s">
        <v>1281</v>
      </c>
      <c r="H473" s="269">
        <v>33376403.91</v>
      </c>
      <c r="I473" s="269">
        <v>0</v>
      </c>
      <c r="J473" s="269">
        <v>0</v>
      </c>
      <c r="K473" s="269">
        <v>0</v>
      </c>
      <c r="L473" s="269">
        <v>0</v>
      </c>
      <c r="M473" s="269">
        <v>0</v>
      </c>
      <c r="N473" s="269">
        <v>107909701.20999999</v>
      </c>
      <c r="O473" s="269">
        <v>0</v>
      </c>
      <c r="P473" s="269">
        <v>0</v>
      </c>
      <c r="Q473" s="269">
        <v>35601065.509999998</v>
      </c>
      <c r="R473" s="269">
        <v>0</v>
      </c>
      <c r="S473" s="269">
        <v>0</v>
      </c>
      <c r="T473" s="269">
        <v>12049622.699999999</v>
      </c>
      <c r="U473" s="269">
        <v>0</v>
      </c>
      <c r="V473" s="269">
        <v>0</v>
      </c>
      <c r="W473" s="269">
        <v>0</v>
      </c>
      <c r="X473" s="269">
        <v>0</v>
      </c>
      <c r="Y473" s="269">
        <v>0</v>
      </c>
      <c r="Z473" s="269">
        <v>78229094.980000004</v>
      </c>
      <c r="AA473" s="269">
        <v>0</v>
      </c>
      <c r="AB473" s="269">
        <v>0</v>
      </c>
      <c r="AC473" s="269">
        <v>0</v>
      </c>
      <c r="AD473" s="269">
        <v>0</v>
      </c>
      <c r="AE473" s="269">
        <v>0</v>
      </c>
      <c r="AF473" s="269">
        <v>0</v>
      </c>
      <c r="AG473" s="269">
        <v>0</v>
      </c>
      <c r="AH473" s="269">
        <v>0</v>
      </c>
      <c r="AI473" s="269">
        <v>56577144.560000002</v>
      </c>
      <c r="AJ473" s="269">
        <v>0</v>
      </c>
      <c r="AK473" s="269">
        <v>0</v>
      </c>
      <c r="AL473" s="269">
        <v>0</v>
      </c>
      <c r="AM473" s="269">
        <v>0</v>
      </c>
      <c r="AN473" s="269">
        <v>0</v>
      </c>
      <c r="AO473" s="269">
        <v>0</v>
      </c>
      <c r="AP473" s="269">
        <v>0</v>
      </c>
      <c r="AQ473" s="269">
        <v>0</v>
      </c>
      <c r="AR473" s="269">
        <v>0</v>
      </c>
      <c r="AS473" s="269">
        <v>0</v>
      </c>
      <c r="AT473" s="269">
        <v>0</v>
      </c>
      <c r="AU473" s="269">
        <v>12385730.07</v>
      </c>
      <c r="AV473" s="269">
        <v>0</v>
      </c>
      <c r="AW473" s="269">
        <v>0</v>
      </c>
      <c r="AX473" s="269">
        <v>0</v>
      </c>
      <c r="AY473" s="269">
        <v>0</v>
      </c>
      <c r="AZ473" s="269">
        <v>0</v>
      </c>
      <c r="BA473" s="269">
        <v>0</v>
      </c>
      <c r="BB473" s="269">
        <v>8756504.8900000006</v>
      </c>
      <c r="BC473" s="269">
        <v>0</v>
      </c>
      <c r="BD473" s="269">
        <v>0</v>
      </c>
      <c r="BE473" s="269">
        <v>0</v>
      </c>
      <c r="BF473" s="269">
        <v>0</v>
      </c>
      <c r="BG473" s="269">
        <v>0</v>
      </c>
      <c r="BH473" s="269">
        <v>0</v>
      </c>
      <c r="BI473" s="269">
        <v>0</v>
      </c>
      <c r="BJ473" s="269">
        <v>0</v>
      </c>
      <c r="BK473" s="269">
        <v>0</v>
      </c>
      <c r="BL473" s="269">
        <v>0</v>
      </c>
      <c r="BM473" s="269">
        <v>17101395.43</v>
      </c>
      <c r="BN473" s="269">
        <v>0</v>
      </c>
      <c r="BO473" s="269">
        <v>0</v>
      </c>
      <c r="BP473" s="269">
        <v>0</v>
      </c>
      <c r="BQ473" s="269">
        <v>0</v>
      </c>
      <c r="BR473" s="269">
        <v>0</v>
      </c>
      <c r="BS473" s="269">
        <v>0</v>
      </c>
      <c r="BT473" s="269">
        <v>10136277.710000001</v>
      </c>
      <c r="BU473" s="269">
        <v>0</v>
      </c>
      <c r="BV473" s="269">
        <v>0</v>
      </c>
      <c r="BW473" s="269">
        <v>0</v>
      </c>
      <c r="BX473" s="269">
        <v>0</v>
      </c>
      <c r="BY473" s="269">
        <v>0</v>
      </c>
      <c r="BZ473" s="269">
        <v>0</v>
      </c>
      <c r="CA473" s="269">
        <v>0</v>
      </c>
      <c r="CB473" s="269">
        <v>0</v>
      </c>
      <c r="CC473" s="270">
        <f t="shared" si="74"/>
        <v>372122940.96999997</v>
      </c>
      <c r="CD473" s="148"/>
      <c r="CE473" s="148"/>
      <c r="CF473" s="148"/>
      <c r="CG473" s="148"/>
      <c r="CH473" s="148"/>
      <c r="CI473" s="148"/>
    </row>
    <row r="474" spans="1:87" s="149" customFormat="1">
      <c r="A474" s="215"/>
      <c r="B474" s="295"/>
      <c r="C474" s="150"/>
      <c r="D474" s="150"/>
      <c r="E474" s="150"/>
      <c r="F474" s="296" t="s">
        <v>1282</v>
      </c>
      <c r="G474" s="297" t="s">
        <v>1283</v>
      </c>
      <c r="H474" s="269">
        <v>0</v>
      </c>
      <c r="I474" s="269">
        <v>2000000</v>
      </c>
      <c r="J474" s="269">
        <v>10982000.789999999</v>
      </c>
      <c r="K474" s="269">
        <v>2000000</v>
      </c>
      <c r="L474" s="269">
        <v>1269803.3500000001</v>
      </c>
      <c r="M474" s="269">
        <v>0</v>
      </c>
      <c r="N474" s="269">
        <v>0</v>
      </c>
      <c r="O474" s="269">
        <v>11917051.460000001</v>
      </c>
      <c r="P474" s="269">
        <v>1668504.3</v>
      </c>
      <c r="Q474" s="269">
        <v>0</v>
      </c>
      <c r="R474" s="269">
        <v>19672.29</v>
      </c>
      <c r="S474" s="269">
        <v>6532943.0199999996</v>
      </c>
      <c r="T474" s="269">
        <v>1031266.34</v>
      </c>
      <c r="U474" s="269">
        <v>1395392.17</v>
      </c>
      <c r="V474" s="269">
        <v>2829611.74</v>
      </c>
      <c r="W474" s="269">
        <v>42252.54</v>
      </c>
      <c r="X474" s="269">
        <v>217832.2</v>
      </c>
      <c r="Y474" s="269">
        <v>3374479</v>
      </c>
      <c r="Z474" s="269">
        <v>0</v>
      </c>
      <c r="AA474" s="269">
        <v>1539266.5</v>
      </c>
      <c r="AB474" s="269">
        <v>2788825.11</v>
      </c>
      <c r="AC474" s="269">
        <v>254744</v>
      </c>
      <c r="AD474" s="269">
        <v>138893.45000000001</v>
      </c>
      <c r="AE474" s="269">
        <v>97757</v>
      </c>
      <c r="AF474" s="269">
        <v>0</v>
      </c>
      <c r="AG474" s="269">
        <v>499607.75</v>
      </c>
      <c r="AH474" s="269">
        <v>1500</v>
      </c>
      <c r="AI474" s="269">
        <v>0</v>
      </c>
      <c r="AJ474" s="269">
        <v>0</v>
      </c>
      <c r="AK474" s="269">
        <v>0</v>
      </c>
      <c r="AL474" s="269">
        <v>0</v>
      </c>
      <c r="AM474" s="269">
        <v>0</v>
      </c>
      <c r="AN474" s="269">
        <v>0</v>
      </c>
      <c r="AO474" s="269">
        <v>0</v>
      </c>
      <c r="AP474" s="269">
        <v>0</v>
      </c>
      <c r="AQ474" s="269">
        <v>0</v>
      </c>
      <c r="AR474" s="269">
        <v>104750</v>
      </c>
      <c r="AS474" s="269">
        <v>800000</v>
      </c>
      <c r="AT474" s="269">
        <v>282170</v>
      </c>
      <c r="AU474" s="269">
        <v>0</v>
      </c>
      <c r="AV474" s="269">
        <v>0</v>
      </c>
      <c r="AW474" s="269">
        <v>0</v>
      </c>
      <c r="AX474" s="269">
        <v>0</v>
      </c>
      <c r="AY474" s="269">
        <v>0</v>
      </c>
      <c r="AZ474" s="269">
        <v>0</v>
      </c>
      <c r="BA474" s="269">
        <v>0</v>
      </c>
      <c r="BB474" s="269">
        <v>0</v>
      </c>
      <c r="BC474" s="269">
        <v>3340035</v>
      </c>
      <c r="BD474" s="269">
        <v>17441605.670000002</v>
      </c>
      <c r="BE474" s="269">
        <v>481796</v>
      </c>
      <c r="BF474" s="269">
        <v>37155149.649999999</v>
      </c>
      <c r="BG474" s="269">
        <v>250622</v>
      </c>
      <c r="BH474" s="269">
        <v>79510460</v>
      </c>
      <c r="BI474" s="269">
        <v>2195404.4700000002</v>
      </c>
      <c r="BJ474" s="269">
        <v>172022</v>
      </c>
      <c r="BK474" s="269">
        <v>5554503</v>
      </c>
      <c r="BL474" s="269">
        <v>53800</v>
      </c>
      <c r="BM474" s="269">
        <v>0</v>
      </c>
      <c r="BN474" s="269">
        <v>622620.75</v>
      </c>
      <c r="BO474" s="269">
        <v>0</v>
      </c>
      <c r="BP474" s="269">
        <v>0</v>
      </c>
      <c r="BQ474" s="269">
        <v>0</v>
      </c>
      <c r="BR474" s="269">
        <v>0</v>
      </c>
      <c r="BS474" s="269">
        <v>0</v>
      </c>
      <c r="BT474" s="269">
        <v>0</v>
      </c>
      <c r="BU474" s="269">
        <v>0</v>
      </c>
      <c r="BV474" s="269">
        <v>405749</v>
      </c>
      <c r="BW474" s="269">
        <v>0</v>
      </c>
      <c r="BX474" s="269">
        <v>0</v>
      </c>
      <c r="BY474" s="269">
        <v>0</v>
      </c>
      <c r="BZ474" s="269">
        <v>0</v>
      </c>
      <c r="CA474" s="269">
        <v>0</v>
      </c>
      <c r="CB474" s="269">
        <v>0</v>
      </c>
      <c r="CC474" s="270">
        <f t="shared" si="74"/>
        <v>198972090.55000001</v>
      </c>
      <c r="CD474" s="148"/>
      <c r="CE474" s="148"/>
      <c r="CF474" s="148"/>
      <c r="CG474" s="148"/>
      <c r="CH474" s="148"/>
      <c r="CI474" s="148"/>
    </row>
    <row r="475" spans="1:87" s="149" customFormat="1">
      <c r="A475" s="215"/>
      <c r="B475" s="295"/>
      <c r="C475" s="150"/>
      <c r="D475" s="150"/>
      <c r="E475" s="150"/>
      <c r="F475" s="296" t="s">
        <v>1284</v>
      </c>
      <c r="G475" s="297" t="s">
        <v>1285</v>
      </c>
      <c r="H475" s="269">
        <v>0</v>
      </c>
      <c r="I475" s="269">
        <v>0</v>
      </c>
      <c r="J475" s="269">
        <v>0</v>
      </c>
      <c r="K475" s="269">
        <v>0</v>
      </c>
      <c r="L475" s="269">
        <v>0</v>
      </c>
      <c r="M475" s="269">
        <v>0</v>
      </c>
      <c r="N475" s="269">
        <v>0</v>
      </c>
      <c r="O475" s="269">
        <v>0</v>
      </c>
      <c r="P475" s="269">
        <v>0</v>
      </c>
      <c r="Q475" s="269">
        <v>0</v>
      </c>
      <c r="R475" s="269">
        <v>0</v>
      </c>
      <c r="S475" s="269">
        <v>0</v>
      </c>
      <c r="T475" s="269">
        <v>0</v>
      </c>
      <c r="U475" s="269">
        <v>0</v>
      </c>
      <c r="V475" s="269">
        <v>0</v>
      </c>
      <c r="W475" s="269">
        <v>0</v>
      </c>
      <c r="X475" s="269">
        <v>0</v>
      </c>
      <c r="Y475" s="269">
        <v>0</v>
      </c>
      <c r="Z475" s="269">
        <v>0</v>
      </c>
      <c r="AA475" s="269">
        <v>0</v>
      </c>
      <c r="AB475" s="269">
        <v>0</v>
      </c>
      <c r="AC475" s="269">
        <v>0</v>
      </c>
      <c r="AD475" s="269">
        <v>0</v>
      </c>
      <c r="AE475" s="269">
        <v>0</v>
      </c>
      <c r="AF475" s="269">
        <v>0</v>
      </c>
      <c r="AG475" s="269">
        <v>0</v>
      </c>
      <c r="AH475" s="269">
        <v>0</v>
      </c>
      <c r="AI475" s="269">
        <v>0</v>
      </c>
      <c r="AJ475" s="269">
        <v>0</v>
      </c>
      <c r="AK475" s="269">
        <v>0</v>
      </c>
      <c r="AL475" s="269">
        <v>0</v>
      </c>
      <c r="AM475" s="269">
        <v>0</v>
      </c>
      <c r="AN475" s="269">
        <v>0</v>
      </c>
      <c r="AO475" s="269">
        <v>0</v>
      </c>
      <c r="AP475" s="269">
        <v>0</v>
      </c>
      <c r="AQ475" s="269">
        <v>0</v>
      </c>
      <c r="AR475" s="269">
        <v>0</v>
      </c>
      <c r="AS475" s="269">
        <v>0</v>
      </c>
      <c r="AT475" s="269">
        <v>0</v>
      </c>
      <c r="AU475" s="269">
        <v>0</v>
      </c>
      <c r="AV475" s="269">
        <v>0</v>
      </c>
      <c r="AW475" s="269">
        <v>0</v>
      </c>
      <c r="AX475" s="269">
        <v>0</v>
      </c>
      <c r="AY475" s="269">
        <v>0</v>
      </c>
      <c r="AZ475" s="269">
        <v>0</v>
      </c>
      <c r="BA475" s="269">
        <v>0</v>
      </c>
      <c r="BB475" s="269">
        <v>0</v>
      </c>
      <c r="BC475" s="269">
        <v>0</v>
      </c>
      <c r="BD475" s="269">
        <v>0</v>
      </c>
      <c r="BE475" s="269">
        <v>0</v>
      </c>
      <c r="BF475" s="269">
        <v>0</v>
      </c>
      <c r="BG475" s="269">
        <v>0</v>
      </c>
      <c r="BH475" s="269">
        <v>0</v>
      </c>
      <c r="BI475" s="269">
        <v>0</v>
      </c>
      <c r="BJ475" s="269">
        <v>0</v>
      </c>
      <c r="BK475" s="269">
        <v>0</v>
      </c>
      <c r="BL475" s="269">
        <v>0</v>
      </c>
      <c r="BM475" s="269">
        <v>0</v>
      </c>
      <c r="BN475" s="269">
        <v>0</v>
      </c>
      <c r="BO475" s="269">
        <v>0</v>
      </c>
      <c r="BP475" s="269">
        <v>0</v>
      </c>
      <c r="BQ475" s="269">
        <v>0</v>
      </c>
      <c r="BR475" s="269">
        <v>0</v>
      </c>
      <c r="BS475" s="269">
        <v>0</v>
      </c>
      <c r="BT475" s="269">
        <v>0</v>
      </c>
      <c r="BU475" s="269">
        <v>0</v>
      </c>
      <c r="BV475" s="269">
        <v>0</v>
      </c>
      <c r="BW475" s="269">
        <v>0</v>
      </c>
      <c r="BX475" s="269">
        <v>0</v>
      </c>
      <c r="BY475" s="269">
        <v>0</v>
      </c>
      <c r="BZ475" s="269">
        <v>0</v>
      </c>
      <c r="CA475" s="269">
        <v>0</v>
      </c>
      <c r="CB475" s="269">
        <v>0</v>
      </c>
      <c r="CC475" s="270">
        <f t="shared" si="74"/>
        <v>0</v>
      </c>
      <c r="CD475" s="148"/>
      <c r="CE475" s="148"/>
      <c r="CF475" s="148"/>
      <c r="CG475" s="148"/>
      <c r="CH475" s="148"/>
      <c r="CI475" s="148"/>
    </row>
    <row r="476" spans="1:87" s="149" customFormat="1">
      <c r="A476" s="215"/>
      <c r="B476" s="295"/>
      <c r="C476" s="150"/>
      <c r="D476" s="150"/>
      <c r="E476" s="150"/>
      <c r="F476" s="296" t="s">
        <v>1286</v>
      </c>
      <c r="G476" s="297" t="s">
        <v>1287</v>
      </c>
      <c r="H476" s="269">
        <v>208690</v>
      </c>
      <c r="I476" s="269">
        <v>0</v>
      </c>
      <c r="J476" s="269">
        <v>0</v>
      </c>
      <c r="K476" s="269">
        <v>0</v>
      </c>
      <c r="L476" s="269">
        <v>0</v>
      </c>
      <c r="M476" s="269">
        <v>74090.11</v>
      </c>
      <c r="N476" s="269">
        <v>80504.87</v>
      </c>
      <c r="O476" s="269">
        <v>0</v>
      </c>
      <c r="P476" s="269">
        <v>582.16</v>
      </c>
      <c r="Q476" s="269">
        <v>0</v>
      </c>
      <c r="R476" s="269">
        <v>0</v>
      </c>
      <c r="S476" s="269">
        <v>0</v>
      </c>
      <c r="T476" s="269">
        <v>0</v>
      </c>
      <c r="U476" s="269">
        <v>0</v>
      </c>
      <c r="V476" s="269">
        <v>0</v>
      </c>
      <c r="W476" s="269">
        <v>1500</v>
      </c>
      <c r="X476" s="269">
        <v>0</v>
      </c>
      <c r="Y476" s="269">
        <v>0</v>
      </c>
      <c r="Z476" s="269">
        <v>0</v>
      </c>
      <c r="AA476" s="269">
        <v>34033</v>
      </c>
      <c r="AB476" s="269">
        <v>0</v>
      </c>
      <c r="AC476" s="269">
        <v>68499.600000000006</v>
      </c>
      <c r="AD476" s="269">
        <v>48815</v>
      </c>
      <c r="AE476" s="269">
        <v>0</v>
      </c>
      <c r="AF476" s="269">
        <v>1450579.83</v>
      </c>
      <c r="AG476" s="269">
        <v>73717.55</v>
      </c>
      <c r="AH476" s="269">
        <v>3500</v>
      </c>
      <c r="AI476" s="269">
        <v>0</v>
      </c>
      <c r="AJ476" s="269">
        <v>0</v>
      </c>
      <c r="AK476" s="269">
        <v>21044</v>
      </c>
      <c r="AL476" s="269">
        <v>0</v>
      </c>
      <c r="AM476" s="269">
        <v>0</v>
      </c>
      <c r="AN476" s="269">
        <v>0</v>
      </c>
      <c r="AO476" s="269">
        <v>0</v>
      </c>
      <c r="AP476" s="269">
        <v>0</v>
      </c>
      <c r="AQ476" s="269">
        <v>0</v>
      </c>
      <c r="AR476" s="269">
        <v>0</v>
      </c>
      <c r="AS476" s="269">
        <v>0</v>
      </c>
      <c r="AT476" s="269">
        <v>0</v>
      </c>
      <c r="AU476" s="269">
        <v>0</v>
      </c>
      <c r="AV476" s="269">
        <v>0</v>
      </c>
      <c r="AW476" s="269">
        <v>0</v>
      </c>
      <c r="AX476" s="269">
        <v>0</v>
      </c>
      <c r="AY476" s="269">
        <v>40530</v>
      </c>
      <c r="AZ476" s="269">
        <v>500</v>
      </c>
      <c r="BA476" s="269">
        <v>0</v>
      </c>
      <c r="BB476" s="269">
        <v>0</v>
      </c>
      <c r="BC476" s="269">
        <v>95000</v>
      </c>
      <c r="BD476" s="269">
        <v>215550</v>
      </c>
      <c r="BE476" s="269">
        <v>0</v>
      </c>
      <c r="BF476" s="269">
        <v>0</v>
      </c>
      <c r="BG476" s="269">
        <v>0</v>
      </c>
      <c r="BH476" s="269">
        <v>0</v>
      </c>
      <c r="BI476" s="269">
        <v>0</v>
      </c>
      <c r="BJ476" s="269">
        <v>0</v>
      </c>
      <c r="BK476" s="269">
        <v>47554.91</v>
      </c>
      <c r="BL476" s="269">
        <v>56500</v>
      </c>
      <c r="BM476" s="269">
        <v>0</v>
      </c>
      <c r="BN476" s="269">
        <v>0</v>
      </c>
      <c r="BO476" s="269">
        <v>45274.9</v>
      </c>
      <c r="BP476" s="269">
        <v>0</v>
      </c>
      <c r="BQ476" s="269">
        <v>0</v>
      </c>
      <c r="BR476" s="269">
        <v>0</v>
      </c>
      <c r="BS476" s="269">
        <v>2450</v>
      </c>
      <c r="BT476" s="269">
        <v>282.48</v>
      </c>
      <c r="BU476" s="269">
        <v>2250</v>
      </c>
      <c r="BV476" s="269">
        <v>3900</v>
      </c>
      <c r="BW476" s="269">
        <v>248925</v>
      </c>
      <c r="BX476" s="269">
        <v>25654.04</v>
      </c>
      <c r="BY476" s="269">
        <v>0</v>
      </c>
      <c r="BZ476" s="269">
        <v>0</v>
      </c>
      <c r="CA476" s="269">
        <v>3500</v>
      </c>
      <c r="CB476" s="269">
        <v>19070</v>
      </c>
      <c r="CC476" s="270">
        <f t="shared" si="74"/>
        <v>2872497.45</v>
      </c>
      <c r="CD476" s="148"/>
      <c r="CE476" s="148"/>
      <c r="CF476" s="148"/>
      <c r="CG476" s="148"/>
      <c r="CH476" s="148"/>
      <c r="CI476" s="148"/>
    </row>
    <row r="477" spans="1:87" s="149" customFormat="1">
      <c r="A477" s="215"/>
      <c r="B477" s="295"/>
      <c r="C477" s="150"/>
      <c r="D477" s="150"/>
      <c r="E477" s="150"/>
      <c r="F477" s="296" t="s">
        <v>1288</v>
      </c>
      <c r="G477" s="297" t="s">
        <v>1289</v>
      </c>
      <c r="H477" s="269">
        <v>0</v>
      </c>
      <c r="I477" s="269">
        <v>0</v>
      </c>
      <c r="J477" s="269">
        <v>0</v>
      </c>
      <c r="K477" s="269">
        <v>0</v>
      </c>
      <c r="L477" s="269">
        <v>0</v>
      </c>
      <c r="M477" s="269">
        <v>0</v>
      </c>
      <c r="N477" s="269">
        <v>0</v>
      </c>
      <c r="O477" s="269">
        <v>0</v>
      </c>
      <c r="P477" s="269">
        <v>0</v>
      </c>
      <c r="Q477" s="269">
        <v>0</v>
      </c>
      <c r="R477" s="269">
        <v>0</v>
      </c>
      <c r="S477" s="269">
        <v>0</v>
      </c>
      <c r="T477" s="269">
        <v>0</v>
      </c>
      <c r="U477" s="269">
        <v>0</v>
      </c>
      <c r="V477" s="269">
        <v>0</v>
      </c>
      <c r="W477" s="269">
        <v>0</v>
      </c>
      <c r="X477" s="269">
        <v>0</v>
      </c>
      <c r="Y477" s="269">
        <v>0</v>
      </c>
      <c r="Z477" s="269">
        <v>0</v>
      </c>
      <c r="AA477" s="269">
        <v>0</v>
      </c>
      <c r="AB477" s="269">
        <v>0</v>
      </c>
      <c r="AC477" s="269">
        <v>0</v>
      </c>
      <c r="AD477" s="269">
        <v>0</v>
      </c>
      <c r="AE477" s="269">
        <v>0</v>
      </c>
      <c r="AF477" s="269">
        <v>0</v>
      </c>
      <c r="AG477" s="269">
        <v>0</v>
      </c>
      <c r="AH477" s="269">
        <v>0</v>
      </c>
      <c r="AI477" s="269">
        <v>0</v>
      </c>
      <c r="AJ477" s="269">
        <v>0</v>
      </c>
      <c r="AK477" s="269">
        <v>0</v>
      </c>
      <c r="AL477" s="269">
        <v>0</v>
      </c>
      <c r="AM477" s="269">
        <v>0</v>
      </c>
      <c r="AN477" s="269">
        <v>0</v>
      </c>
      <c r="AO477" s="269">
        <v>0</v>
      </c>
      <c r="AP477" s="269">
        <v>0</v>
      </c>
      <c r="AQ477" s="269">
        <v>0</v>
      </c>
      <c r="AR477" s="269">
        <v>0</v>
      </c>
      <c r="AS477" s="269">
        <v>0</v>
      </c>
      <c r="AT477" s="269">
        <v>0</v>
      </c>
      <c r="AU477" s="269">
        <v>0</v>
      </c>
      <c r="AV477" s="269">
        <v>0</v>
      </c>
      <c r="AW477" s="269">
        <v>0</v>
      </c>
      <c r="AX477" s="269">
        <v>0</v>
      </c>
      <c r="AY477" s="269">
        <v>0</v>
      </c>
      <c r="AZ477" s="269">
        <v>0</v>
      </c>
      <c r="BA477" s="269">
        <v>0</v>
      </c>
      <c r="BB477" s="269">
        <v>0</v>
      </c>
      <c r="BC477" s="269">
        <v>0</v>
      </c>
      <c r="BD477" s="269">
        <v>0</v>
      </c>
      <c r="BE477" s="269">
        <v>0</v>
      </c>
      <c r="BF477" s="269">
        <v>0</v>
      </c>
      <c r="BG477" s="269">
        <v>0</v>
      </c>
      <c r="BH477" s="269">
        <v>0</v>
      </c>
      <c r="BI477" s="269">
        <v>0</v>
      </c>
      <c r="BJ477" s="269">
        <v>0</v>
      </c>
      <c r="BK477" s="269">
        <v>0</v>
      </c>
      <c r="BL477" s="269">
        <v>0</v>
      </c>
      <c r="BM477" s="269">
        <v>0</v>
      </c>
      <c r="BN477" s="269">
        <v>0</v>
      </c>
      <c r="BO477" s="269">
        <v>0</v>
      </c>
      <c r="BP477" s="269">
        <v>0</v>
      </c>
      <c r="BQ477" s="269">
        <v>0</v>
      </c>
      <c r="BR477" s="269">
        <v>0</v>
      </c>
      <c r="BS477" s="269">
        <v>0</v>
      </c>
      <c r="BT477" s="269">
        <v>0</v>
      </c>
      <c r="BU477" s="269">
        <v>0</v>
      </c>
      <c r="BV477" s="269">
        <v>0</v>
      </c>
      <c r="BW477" s="269">
        <v>0</v>
      </c>
      <c r="BX477" s="269">
        <v>0</v>
      </c>
      <c r="BY477" s="269">
        <v>0</v>
      </c>
      <c r="BZ477" s="269">
        <v>0</v>
      </c>
      <c r="CA477" s="269">
        <v>0</v>
      </c>
      <c r="CB477" s="269">
        <v>0</v>
      </c>
      <c r="CC477" s="270">
        <f t="shared" si="74"/>
        <v>0</v>
      </c>
      <c r="CD477" s="148"/>
      <c r="CE477" s="148"/>
      <c r="CF477" s="148"/>
      <c r="CG477" s="148"/>
      <c r="CH477" s="148"/>
      <c r="CI477" s="148"/>
    </row>
    <row r="478" spans="1:87" s="149" customFormat="1">
      <c r="A478" s="215"/>
      <c r="B478" s="295"/>
      <c r="C478" s="150"/>
      <c r="D478" s="150"/>
      <c r="E478" s="150"/>
      <c r="F478" s="296" t="s">
        <v>1290</v>
      </c>
      <c r="G478" s="297" t="s">
        <v>1291</v>
      </c>
      <c r="H478" s="269">
        <v>0</v>
      </c>
      <c r="I478" s="269">
        <v>0</v>
      </c>
      <c r="J478" s="269">
        <v>0</v>
      </c>
      <c r="K478" s="269">
        <v>0</v>
      </c>
      <c r="L478" s="269">
        <v>0</v>
      </c>
      <c r="M478" s="269">
        <v>0</v>
      </c>
      <c r="N478" s="269">
        <v>0</v>
      </c>
      <c r="O478" s="269">
        <v>0</v>
      </c>
      <c r="P478" s="269">
        <v>0</v>
      </c>
      <c r="Q478" s="269">
        <v>0</v>
      </c>
      <c r="R478" s="269">
        <v>0</v>
      </c>
      <c r="S478" s="269">
        <v>0</v>
      </c>
      <c r="T478" s="269">
        <v>0</v>
      </c>
      <c r="U478" s="269">
        <v>0</v>
      </c>
      <c r="V478" s="269">
        <v>0</v>
      </c>
      <c r="W478" s="269">
        <v>0</v>
      </c>
      <c r="X478" s="269">
        <v>0</v>
      </c>
      <c r="Y478" s="269">
        <v>0</v>
      </c>
      <c r="Z478" s="269">
        <v>0</v>
      </c>
      <c r="AA478" s="269">
        <v>0</v>
      </c>
      <c r="AB478" s="269">
        <v>0</v>
      </c>
      <c r="AC478" s="269">
        <v>0</v>
      </c>
      <c r="AD478" s="269">
        <v>0</v>
      </c>
      <c r="AE478" s="269">
        <v>0</v>
      </c>
      <c r="AF478" s="269">
        <v>0</v>
      </c>
      <c r="AG478" s="269">
        <v>0</v>
      </c>
      <c r="AH478" s="269">
        <v>0</v>
      </c>
      <c r="AI478" s="269">
        <v>0</v>
      </c>
      <c r="AJ478" s="269">
        <v>0</v>
      </c>
      <c r="AK478" s="269">
        <v>0</v>
      </c>
      <c r="AL478" s="269">
        <v>0</v>
      </c>
      <c r="AM478" s="269">
        <v>0</v>
      </c>
      <c r="AN478" s="269">
        <v>0</v>
      </c>
      <c r="AO478" s="269">
        <v>0</v>
      </c>
      <c r="AP478" s="269">
        <v>0</v>
      </c>
      <c r="AQ478" s="269">
        <v>0</v>
      </c>
      <c r="AR478" s="269">
        <v>0</v>
      </c>
      <c r="AS478" s="269">
        <v>0</v>
      </c>
      <c r="AT478" s="269">
        <v>0</v>
      </c>
      <c r="AU478" s="269">
        <v>0</v>
      </c>
      <c r="AV478" s="269">
        <v>0</v>
      </c>
      <c r="AW478" s="269">
        <v>0</v>
      </c>
      <c r="AX478" s="269">
        <v>0</v>
      </c>
      <c r="AY478" s="269">
        <v>0</v>
      </c>
      <c r="AZ478" s="269">
        <v>0</v>
      </c>
      <c r="BA478" s="269">
        <v>0</v>
      </c>
      <c r="BB478" s="269">
        <v>0</v>
      </c>
      <c r="BC478" s="269">
        <v>0</v>
      </c>
      <c r="BD478" s="269">
        <v>0</v>
      </c>
      <c r="BE478" s="269">
        <v>0</v>
      </c>
      <c r="BF478" s="269">
        <v>0</v>
      </c>
      <c r="BG478" s="269">
        <v>0</v>
      </c>
      <c r="BH478" s="269">
        <v>0</v>
      </c>
      <c r="BI478" s="269">
        <v>0</v>
      </c>
      <c r="BJ478" s="269">
        <v>0</v>
      </c>
      <c r="BK478" s="269">
        <v>0</v>
      </c>
      <c r="BL478" s="269">
        <v>0</v>
      </c>
      <c r="BM478" s="269">
        <v>0</v>
      </c>
      <c r="BN478" s="269">
        <v>0</v>
      </c>
      <c r="BO478" s="269">
        <v>0</v>
      </c>
      <c r="BP478" s="269">
        <v>0</v>
      </c>
      <c r="BQ478" s="269">
        <v>0</v>
      </c>
      <c r="BR478" s="269">
        <v>0</v>
      </c>
      <c r="BS478" s="269">
        <v>0</v>
      </c>
      <c r="BT478" s="269">
        <v>0</v>
      </c>
      <c r="BU478" s="269">
        <v>0</v>
      </c>
      <c r="BV478" s="269">
        <v>0</v>
      </c>
      <c r="BW478" s="269">
        <v>0</v>
      </c>
      <c r="BX478" s="269">
        <v>0</v>
      </c>
      <c r="BY478" s="269">
        <v>0</v>
      </c>
      <c r="BZ478" s="269">
        <v>0</v>
      </c>
      <c r="CA478" s="269">
        <v>0</v>
      </c>
      <c r="CB478" s="269">
        <v>0</v>
      </c>
      <c r="CC478" s="270">
        <f t="shared" si="74"/>
        <v>0</v>
      </c>
      <c r="CD478" s="148"/>
      <c r="CE478" s="148"/>
      <c r="CF478" s="148"/>
      <c r="CG478" s="148"/>
      <c r="CH478" s="148"/>
      <c r="CI478" s="148"/>
    </row>
    <row r="479" spans="1:87" s="149" customFormat="1">
      <c r="A479" s="215"/>
      <c r="B479" s="295"/>
      <c r="C479" s="150"/>
      <c r="D479" s="150"/>
      <c r="E479" s="150"/>
      <c r="F479" s="296" t="s">
        <v>1754</v>
      </c>
      <c r="G479" s="297" t="s">
        <v>1755</v>
      </c>
      <c r="H479" s="269">
        <v>0</v>
      </c>
      <c r="I479" s="269">
        <v>0</v>
      </c>
      <c r="J479" s="269">
        <v>0</v>
      </c>
      <c r="K479" s="269">
        <v>0</v>
      </c>
      <c r="L479" s="269">
        <v>0</v>
      </c>
      <c r="M479" s="269">
        <v>0</v>
      </c>
      <c r="N479" s="269">
        <v>0</v>
      </c>
      <c r="O479" s="269">
        <v>0</v>
      </c>
      <c r="P479" s="269">
        <v>0</v>
      </c>
      <c r="Q479" s="269">
        <v>0</v>
      </c>
      <c r="R479" s="269">
        <v>0</v>
      </c>
      <c r="S479" s="269">
        <v>0</v>
      </c>
      <c r="T479" s="269">
        <v>0</v>
      </c>
      <c r="U479" s="269">
        <v>0</v>
      </c>
      <c r="V479" s="269">
        <v>0</v>
      </c>
      <c r="W479" s="269">
        <v>0</v>
      </c>
      <c r="X479" s="269">
        <v>0</v>
      </c>
      <c r="Y479" s="269">
        <v>0</v>
      </c>
      <c r="Z479" s="269">
        <v>0</v>
      </c>
      <c r="AA479" s="269">
        <v>0</v>
      </c>
      <c r="AB479" s="269">
        <v>0</v>
      </c>
      <c r="AC479" s="269">
        <v>0</v>
      </c>
      <c r="AD479" s="269">
        <v>0</v>
      </c>
      <c r="AE479" s="269">
        <v>0</v>
      </c>
      <c r="AF479" s="269">
        <v>0</v>
      </c>
      <c r="AG479" s="269">
        <v>0</v>
      </c>
      <c r="AH479" s="269">
        <v>0</v>
      </c>
      <c r="AI479" s="269">
        <v>0</v>
      </c>
      <c r="AJ479" s="269">
        <v>0</v>
      </c>
      <c r="AK479" s="269">
        <v>0</v>
      </c>
      <c r="AL479" s="269">
        <v>0</v>
      </c>
      <c r="AM479" s="269">
        <v>0</v>
      </c>
      <c r="AN479" s="269">
        <v>0</v>
      </c>
      <c r="AO479" s="269">
        <v>0</v>
      </c>
      <c r="AP479" s="269">
        <v>0</v>
      </c>
      <c r="AQ479" s="269">
        <v>0</v>
      </c>
      <c r="AR479" s="269">
        <v>0</v>
      </c>
      <c r="AS479" s="269">
        <v>0</v>
      </c>
      <c r="AT479" s="269">
        <v>0</v>
      </c>
      <c r="AU479" s="269">
        <v>0</v>
      </c>
      <c r="AV479" s="269">
        <v>0</v>
      </c>
      <c r="AW479" s="269">
        <v>0</v>
      </c>
      <c r="AX479" s="269">
        <v>0</v>
      </c>
      <c r="AY479" s="269">
        <v>0</v>
      </c>
      <c r="AZ479" s="269">
        <v>0</v>
      </c>
      <c r="BA479" s="269">
        <v>0</v>
      </c>
      <c r="BB479" s="269">
        <v>0</v>
      </c>
      <c r="BC479" s="269">
        <v>0</v>
      </c>
      <c r="BD479" s="269">
        <v>0</v>
      </c>
      <c r="BE479" s="269">
        <v>0</v>
      </c>
      <c r="BF479" s="269">
        <v>0</v>
      </c>
      <c r="BG479" s="269">
        <v>0</v>
      </c>
      <c r="BH479" s="269">
        <v>0</v>
      </c>
      <c r="BI479" s="269">
        <v>0</v>
      </c>
      <c r="BJ479" s="269">
        <v>0</v>
      </c>
      <c r="BK479" s="269">
        <v>0</v>
      </c>
      <c r="BL479" s="269">
        <v>0</v>
      </c>
      <c r="BM479" s="269">
        <v>67441.5</v>
      </c>
      <c r="BN479" s="269">
        <v>0</v>
      </c>
      <c r="BO479" s="269">
        <v>0</v>
      </c>
      <c r="BP479" s="269">
        <v>0</v>
      </c>
      <c r="BQ479" s="269">
        <v>0</v>
      </c>
      <c r="BR479" s="269">
        <v>0</v>
      </c>
      <c r="BS479" s="269">
        <v>0</v>
      </c>
      <c r="BT479" s="269">
        <v>0</v>
      </c>
      <c r="BU479" s="269">
        <v>0</v>
      </c>
      <c r="BV479" s="269">
        <v>0</v>
      </c>
      <c r="BW479" s="269">
        <v>0</v>
      </c>
      <c r="BX479" s="269">
        <v>0</v>
      </c>
      <c r="BY479" s="269">
        <v>0</v>
      </c>
      <c r="BZ479" s="269">
        <v>0</v>
      </c>
      <c r="CA479" s="269">
        <v>0</v>
      </c>
      <c r="CB479" s="269">
        <v>0</v>
      </c>
      <c r="CC479" s="270">
        <f t="shared" si="74"/>
        <v>67441.5</v>
      </c>
      <c r="CD479" s="148"/>
      <c r="CE479" s="148"/>
      <c r="CF479" s="148"/>
      <c r="CG479" s="148"/>
      <c r="CH479" s="148"/>
      <c r="CI479" s="148"/>
    </row>
    <row r="480" spans="1:87" s="149" customFormat="1">
      <c r="A480" s="215"/>
      <c r="B480" s="295"/>
      <c r="C480" s="150"/>
      <c r="D480" s="150"/>
      <c r="E480" s="150"/>
      <c r="F480" s="296" t="s">
        <v>1292</v>
      </c>
      <c r="G480" s="297" t="s">
        <v>1293</v>
      </c>
      <c r="H480" s="269">
        <v>263981.01</v>
      </c>
      <c r="I480" s="269">
        <v>0</v>
      </c>
      <c r="J480" s="269">
        <v>0</v>
      </c>
      <c r="K480" s="269">
        <v>364756.14</v>
      </c>
      <c r="L480" s="269">
        <v>0</v>
      </c>
      <c r="M480" s="269">
        <v>0</v>
      </c>
      <c r="N480" s="269">
        <v>0</v>
      </c>
      <c r="O480" s="269">
        <v>0</v>
      </c>
      <c r="P480" s="269">
        <v>0</v>
      </c>
      <c r="Q480" s="269">
        <v>0</v>
      </c>
      <c r="R480" s="269">
        <v>0</v>
      </c>
      <c r="S480" s="269">
        <v>0</v>
      </c>
      <c r="T480" s="269">
        <v>0</v>
      </c>
      <c r="U480" s="269">
        <v>0</v>
      </c>
      <c r="V480" s="269">
        <v>0</v>
      </c>
      <c r="W480" s="269">
        <v>0</v>
      </c>
      <c r="X480" s="269">
        <v>0</v>
      </c>
      <c r="Y480" s="269">
        <v>0</v>
      </c>
      <c r="Z480" s="269">
        <v>0</v>
      </c>
      <c r="AA480" s="269">
        <v>0</v>
      </c>
      <c r="AB480" s="269">
        <v>0</v>
      </c>
      <c r="AC480" s="269">
        <v>0</v>
      </c>
      <c r="AD480" s="269">
        <v>0</v>
      </c>
      <c r="AE480" s="269">
        <v>22029656.57</v>
      </c>
      <c r="AF480" s="269">
        <v>0</v>
      </c>
      <c r="AG480" s="269">
        <v>0</v>
      </c>
      <c r="AH480" s="269">
        <v>0</v>
      </c>
      <c r="AI480" s="269">
        <v>333208.40000000002</v>
      </c>
      <c r="AJ480" s="269">
        <v>0</v>
      </c>
      <c r="AK480" s="269">
        <v>0</v>
      </c>
      <c r="AL480" s="269">
        <v>0</v>
      </c>
      <c r="AM480" s="269">
        <v>0</v>
      </c>
      <c r="AN480" s="269">
        <v>0</v>
      </c>
      <c r="AO480" s="269">
        <v>0</v>
      </c>
      <c r="AP480" s="269">
        <v>0</v>
      </c>
      <c r="AQ480" s="269">
        <v>0</v>
      </c>
      <c r="AR480" s="269">
        <v>0</v>
      </c>
      <c r="AS480" s="269">
        <v>0</v>
      </c>
      <c r="AT480" s="269">
        <v>0</v>
      </c>
      <c r="AU480" s="269">
        <v>0</v>
      </c>
      <c r="AV480" s="269">
        <v>418950</v>
      </c>
      <c r="AW480" s="269">
        <v>0</v>
      </c>
      <c r="AX480" s="269">
        <v>0</v>
      </c>
      <c r="AY480" s="269">
        <v>0</v>
      </c>
      <c r="AZ480" s="269">
        <v>0</v>
      </c>
      <c r="BA480" s="269">
        <v>0</v>
      </c>
      <c r="BB480" s="269">
        <v>100</v>
      </c>
      <c r="BC480" s="269">
        <v>0</v>
      </c>
      <c r="BD480" s="269">
        <v>0</v>
      </c>
      <c r="BE480" s="269">
        <v>0</v>
      </c>
      <c r="BF480" s="269">
        <v>0</v>
      </c>
      <c r="BG480" s="269">
        <v>0</v>
      </c>
      <c r="BH480" s="269">
        <v>0</v>
      </c>
      <c r="BI480" s="269">
        <v>0</v>
      </c>
      <c r="BJ480" s="269">
        <v>0</v>
      </c>
      <c r="BK480" s="269">
        <v>0</v>
      </c>
      <c r="BL480" s="269">
        <v>0</v>
      </c>
      <c r="BM480" s="269">
        <v>0</v>
      </c>
      <c r="BN480" s="269">
        <v>0</v>
      </c>
      <c r="BO480" s="269">
        <v>0</v>
      </c>
      <c r="BP480" s="269">
        <v>0</v>
      </c>
      <c r="BQ480" s="269">
        <v>0</v>
      </c>
      <c r="BR480" s="269">
        <v>0</v>
      </c>
      <c r="BS480" s="269">
        <v>3383.95</v>
      </c>
      <c r="BT480" s="269">
        <v>1392161.82</v>
      </c>
      <c r="BU480" s="269">
        <v>0</v>
      </c>
      <c r="BV480" s="269">
        <v>0</v>
      </c>
      <c r="BW480" s="269">
        <v>0</v>
      </c>
      <c r="BX480" s="269">
        <v>0</v>
      </c>
      <c r="BY480" s="269">
        <v>0</v>
      </c>
      <c r="BZ480" s="269">
        <v>0</v>
      </c>
      <c r="CA480" s="269">
        <v>0</v>
      </c>
      <c r="CB480" s="269">
        <v>0</v>
      </c>
      <c r="CC480" s="270">
        <f t="shared" si="74"/>
        <v>24806197.889999997</v>
      </c>
      <c r="CD480" s="148"/>
      <c r="CE480" s="148"/>
      <c r="CF480" s="148"/>
      <c r="CG480" s="148"/>
      <c r="CH480" s="148"/>
      <c r="CI480" s="148"/>
    </row>
    <row r="481" spans="1:87" s="149" customFormat="1">
      <c r="A481" s="215"/>
      <c r="B481" s="295"/>
      <c r="C481" s="150"/>
      <c r="D481" s="150"/>
      <c r="E481" s="150"/>
      <c r="F481" s="296" t="s">
        <v>1294</v>
      </c>
      <c r="G481" s="297" t="s">
        <v>1756</v>
      </c>
      <c r="H481" s="269">
        <v>0</v>
      </c>
      <c r="I481" s="269">
        <v>0</v>
      </c>
      <c r="J481" s="269">
        <v>0</v>
      </c>
      <c r="K481" s="269">
        <v>0</v>
      </c>
      <c r="L481" s="269">
        <v>0</v>
      </c>
      <c r="M481" s="269">
        <v>0</v>
      </c>
      <c r="N481" s="269">
        <v>0</v>
      </c>
      <c r="O481" s="269">
        <v>0</v>
      </c>
      <c r="P481" s="269">
        <v>0</v>
      </c>
      <c r="Q481" s="269">
        <v>0</v>
      </c>
      <c r="R481" s="269">
        <v>0</v>
      </c>
      <c r="S481" s="269">
        <v>0</v>
      </c>
      <c r="T481" s="269">
        <v>0</v>
      </c>
      <c r="U481" s="269">
        <v>0</v>
      </c>
      <c r="V481" s="269">
        <v>0</v>
      </c>
      <c r="W481" s="269">
        <v>0</v>
      </c>
      <c r="X481" s="269">
        <v>0</v>
      </c>
      <c r="Y481" s="269">
        <v>0</v>
      </c>
      <c r="Z481" s="269">
        <v>0</v>
      </c>
      <c r="AA481" s="269">
        <v>0</v>
      </c>
      <c r="AB481" s="269">
        <v>0</v>
      </c>
      <c r="AC481" s="269">
        <v>0</v>
      </c>
      <c r="AD481" s="269">
        <v>0</v>
      </c>
      <c r="AE481" s="269">
        <v>0</v>
      </c>
      <c r="AF481" s="269">
        <v>0</v>
      </c>
      <c r="AG481" s="269">
        <v>0</v>
      </c>
      <c r="AH481" s="269">
        <v>0</v>
      </c>
      <c r="AI481" s="269">
        <v>0</v>
      </c>
      <c r="AJ481" s="269">
        <v>0</v>
      </c>
      <c r="AK481" s="269">
        <v>0</v>
      </c>
      <c r="AL481" s="269">
        <v>0</v>
      </c>
      <c r="AM481" s="269">
        <v>0</v>
      </c>
      <c r="AN481" s="269">
        <v>0</v>
      </c>
      <c r="AO481" s="269">
        <v>0</v>
      </c>
      <c r="AP481" s="269">
        <v>0</v>
      </c>
      <c r="AQ481" s="269">
        <v>0</v>
      </c>
      <c r="AR481" s="269">
        <v>0</v>
      </c>
      <c r="AS481" s="269">
        <v>0</v>
      </c>
      <c r="AT481" s="269">
        <v>0</v>
      </c>
      <c r="AU481" s="269">
        <v>0</v>
      </c>
      <c r="AV481" s="269">
        <v>0</v>
      </c>
      <c r="AW481" s="269">
        <v>0</v>
      </c>
      <c r="AX481" s="269">
        <v>0</v>
      </c>
      <c r="AY481" s="269">
        <v>0</v>
      </c>
      <c r="AZ481" s="269">
        <v>0</v>
      </c>
      <c r="BA481" s="269">
        <v>0</v>
      </c>
      <c r="BB481" s="269">
        <v>0</v>
      </c>
      <c r="BC481" s="269">
        <v>0</v>
      </c>
      <c r="BD481" s="269">
        <v>0</v>
      </c>
      <c r="BE481" s="269">
        <v>0</v>
      </c>
      <c r="BF481" s="269">
        <v>0</v>
      </c>
      <c r="BG481" s="269">
        <v>0</v>
      </c>
      <c r="BH481" s="269">
        <v>0</v>
      </c>
      <c r="BI481" s="269">
        <v>0</v>
      </c>
      <c r="BJ481" s="269">
        <v>0</v>
      </c>
      <c r="BK481" s="269">
        <v>0</v>
      </c>
      <c r="BL481" s="269">
        <v>0</v>
      </c>
      <c r="BM481" s="269">
        <v>0</v>
      </c>
      <c r="BN481" s="269">
        <v>0</v>
      </c>
      <c r="BO481" s="269">
        <v>0</v>
      </c>
      <c r="BP481" s="269">
        <v>0</v>
      </c>
      <c r="BQ481" s="269">
        <v>0</v>
      </c>
      <c r="BR481" s="269">
        <v>0</v>
      </c>
      <c r="BS481" s="269">
        <v>0</v>
      </c>
      <c r="BT481" s="269">
        <v>0</v>
      </c>
      <c r="BU481" s="269">
        <v>0</v>
      </c>
      <c r="BV481" s="269">
        <v>0</v>
      </c>
      <c r="BW481" s="269">
        <v>0</v>
      </c>
      <c r="BX481" s="269">
        <v>0</v>
      </c>
      <c r="BY481" s="269">
        <v>0</v>
      </c>
      <c r="BZ481" s="269">
        <v>0</v>
      </c>
      <c r="CA481" s="269">
        <v>0</v>
      </c>
      <c r="CB481" s="269">
        <v>0</v>
      </c>
      <c r="CC481" s="270">
        <f t="shared" si="74"/>
        <v>0</v>
      </c>
      <c r="CD481" s="148"/>
      <c r="CE481" s="148"/>
      <c r="CF481" s="148"/>
      <c r="CG481" s="148"/>
      <c r="CH481" s="148"/>
      <c r="CI481" s="148"/>
    </row>
    <row r="482" spans="1:87" s="149" customFormat="1">
      <c r="A482" s="215"/>
      <c r="B482" s="295"/>
      <c r="C482" s="150"/>
      <c r="D482" s="150"/>
      <c r="E482" s="150"/>
      <c r="F482" s="296" t="s">
        <v>1295</v>
      </c>
      <c r="G482" s="297" t="s">
        <v>1757</v>
      </c>
      <c r="H482" s="269">
        <v>0</v>
      </c>
      <c r="I482" s="269">
        <v>0</v>
      </c>
      <c r="J482" s="269">
        <v>0</v>
      </c>
      <c r="K482" s="269">
        <v>0</v>
      </c>
      <c r="L482" s="269">
        <v>0</v>
      </c>
      <c r="M482" s="269">
        <v>0</v>
      </c>
      <c r="N482" s="269">
        <v>0</v>
      </c>
      <c r="O482" s="269">
        <v>0</v>
      </c>
      <c r="P482" s="269">
        <v>0</v>
      </c>
      <c r="Q482" s="269">
        <v>0</v>
      </c>
      <c r="R482" s="269">
        <v>0</v>
      </c>
      <c r="S482" s="269">
        <v>0</v>
      </c>
      <c r="T482" s="269">
        <v>0</v>
      </c>
      <c r="U482" s="269">
        <v>0</v>
      </c>
      <c r="V482" s="269">
        <v>0</v>
      </c>
      <c r="W482" s="269">
        <v>0</v>
      </c>
      <c r="X482" s="269">
        <v>0</v>
      </c>
      <c r="Y482" s="269">
        <v>0</v>
      </c>
      <c r="Z482" s="269">
        <v>0</v>
      </c>
      <c r="AA482" s="269">
        <v>0</v>
      </c>
      <c r="AB482" s="269">
        <v>0</v>
      </c>
      <c r="AC482" s="269">
        <v>0</v>
      </c>
      <c r="AD482" s="269">
        <v>0</v>
      </c>
      <c r="AE482" s="269">
        <v>463794.39</v>
      </c>
      <c r="AF482" s="269">
        <v>0</v>
      </c>
      <c r="AG482" s="269">
        <v>0</v>
      </c>
      <c r="AH482" s="269">
        <v>0</v>
      </c>
      <c r="AI482" s="269">
        <v>0</v>
      </c>
      <c r="AJ482" s="269">
        <v>0</v>
      </c>
      <c r="AK482" s="269">
        <v>0</v>
      </c>
      <c r="AL482" s="269">
        <v>0</v>
      </c>
      <c r="AM482" s="269">
        <v>0</v>
      </c>
      <c r="AN482" s="269">
        <v>0</v>
      </c>
      <c r="AO482" s="269">
        <v>0</v>
      </c>
      <c r="AP482" s="269">
        <v>0</v>
      </c>
      <c r="AQ482" s="269">
        <v>0</v>
      </c>
      <c r="AR482" s="269">
        <v>0</v>
      </c>
      <c r="AS482" s="269">
        <v>0</v>
      </c>
      <c r="AT482" s="269">
        <v>0</v>
      </c>
      <c r="AU482" s="269">
        <v>439</v>
      </c>
      <c r="AV482" s="269">
        <v>0</v>
      </c>
      <c r="AW482" s="269">
        <v>0</v>
      </c>
      <c r="AX482" s="269">
        <v>0</v>
      </c>
      <c r="AY482" s="269">
        <v>0</v>
      </c>
      <c r="AZ482" s="269">
        <v>0</v>
      </c>
      <c r="BA482" s="269">
        <v>0</v>
      </c>
      <c r="BB482" s="269">
        <v>0</v>
      </c>
      <c r="BC482" s="269">
        <v>0</v>
      </c>
      <c r="BD482" s="269">
        <v>0</v>
      </c>
      <c r="BE482" s="269">
        <v>0</v>
      </c>
      <c r="BF482" s="269">
        <v>0</v>
      </c>
      <c r="BG482" s="269">
        <v>0</v>
      </c>
      <c r="BH482" s="269">
        <v>0</v>
      </c>
      <c r="BI482" s="269">
        <v>0</v>
      </c>
      <c r="BJ482" s="269">
        <v>0</v>
      </c>
      <c r="BK482" s="269">
        <v>0</v>
      </c>
      <c r="BL482" s="269">
        <v>0</v>
      </c>
      <c r="BM482" s="269">
        <v>0</v>
      </c>
      <c r="BN482" s="269">
        <v>0</v>
      </c>
      <c r="BO482" s="269">
        <v>0</v>
      </c>
      <c r="BP482" s="269">
        <v>0</v>
      </c>
      <c r="BQ482" s="269">
        <v>0</v>
      </c>
      <c r="BR482" s="269">
        <v>0</v>
      </c>
      <c r="BS482" s="269">
        <v>0</v>
      </c>
      <c r="BT482" s="269">
        <v>0</v>
      </c>
      <c r="BU482" s="269">
        <v>0</v>
      </c>
      <c r="BV482" s="269">
        <v>0</v>
      </c>
      <c r="BW482" s="269">
        <v>0</v>
      </c>
      <c r="BX482" s="269">
        <v>0</v>
      </c>
      <c r="BY482" s="269">
        <v>0</v>
      </c>
      <c r="BZ482" s="269">
        <v>0</v>
      </c>
      <c r="CA482" s="269">
        <v>0</v>
      </c>
      <c r="CB482" s="269">
        <v>0</v>
      </c>
      <c r="CC482" s="270">
        <f t="shared" si="74"/>
        <v>464233.39</v>
      </c>
      <c r="CD482" s="148"/>
      <c r="CE482" s="148"/>
      <c r="CF482" s="148"/>
      <c r="CG482" s="148"/>
      <c r="CH482" s="148"/>
      <c r="CI482" s="148"/>
    </row>
    <row r="483" spans="1:87" s="149" customFormat="1">
      <c r="A483" s="215"/>
      <c r="B483" s="295"/>
      <c r="C483" s="150"/>
      <c r="D483" s="150"/>
      <c r="E483" s="150"/>
      <c r="F483" s="296" t="s">
        <v>1296</v>
      </c>
      <c r="G483" s="297" t="s">
        <v>1297</v>
      </c>
      <c r="H483" s="269">
        <v>75137078.939999998</v>
      </c>
      <c r="I483" s="269">
        <v>58937050.299999997</v>
      </c>
      <c r="J483" s="269">
        <v>439991877.80000001</v>
      </c>
      <c r="K483" s="269">
        <v>52720203.950000003</v>
      </c>
      <c r="L483" s="269">
        <v>28928745.699999999</v>
      </c>
      <c r="M483" s="269">
        <v>89816008.099999994</v>
      </c>
      <c r="N483" s="269">
        <v>546868878.32000005</v>
      </c>
      <c r="O483" s="269">
        <v>140353792.28999999</v>
      </c>
      <c r="P483" s="269">
        <v>23128999.789999999</v>
      </c>
      <c r="Q483" s="269">
        <v>430258978.17000002</v>
      </c>
      <c r="R483" s="269">
        <v>22215083.050000001</v>
      </c>
      <c r="S483" s="269">
        <v>56813386.200000003</v>
      </c>
      <c r="T483" s="269">
        <v>116796144.91</v>
      </c>
      <c r="U483" s="269">
        <v>245931625.36000001</v>
      </c>
      <c r="V483" s="269">
        <v>21403048.719999999</v>
      </c>
      <c r="W483" s="269">
        <v>127184760.93000001</v>
      </c>
      <c r="X483" s="269">
        <v>65990468.810000002</v>
      </c>
      <c r="Y483" s="269">
        <v>43934132.509999998</v>
      </c>
      <c r="Z483" s="269">
        <v>281425494.74000001</v>
      </c>
      <c r="AA483" s="269">
        <v>6081890.1699999999</v>
      </c>
      <c r="AB483" s="269">
        <v>50085526.799999997</v>
      </c>
      <c r="AC483" s="269">
        <v>11388034.67</v>
      </c>
      <c r="AD483" s="269">
        <v>9756367.4700000007</v>
      </c>
      <c r="AE483" s="269">
        <v>50044621.090000004</v>
      </c>
      <c r="AF483" s="269">
        <v>43473903.799999997</v>
      </c>
      <c r="AG483" s="269">
        <v>21044234.190000001</v>
      </c>
      <c r="AH483" s="269">
        <v>81670606.109999999</v>
      </c>
      <c r="AI483" s="269">
        <v>231061968.66999999</v>
      </c>
      <c r="AJ483" s="269">
        <v>15190323.189999999</v>
      </c>
      <c r="AK483" s="269">
        <v>20746447.07</v>
      </c>
      <c r="AL483" s="269">
        <v>16528774.07</v>
      </c>
      <c r="AM483" s="269">
        <v>24123136.09</v>
      </c>
      <c r="AN483" s="269">
        <v>22497368.510000002</v>
      </c>
      <c r="AO483" s="269">
        <v>11768853.42</v>
      </c>
      <c r="AP483" s="269">
        <v>15409443.4</v>
      </c>
      <c r="AQ483" s="269">
        <v>15584962.779999999</v>
      </c>
      <c r="AR483" s="269">
        <v>19384754.140000001</v>
      </c>
      <c r="AS483" s="269">
        <v>17169039.300000001</v>
      </c>
      <c r="AT483" s="269">
        <v>20913911.02</v>
      </c>
      <c r="AU483" s="269">
        <v>63632272.590000004</v>
      </c>
      <c r="AV483" s="269">
        <v>19326680.07</v>
      </c>
      <c r="AW483" s="269">
        <v>18000668.829999998</v>
      </c>
      <c r="AX483" s="269">
        <v>20112006.780000001</v>
      </c>
      <c r="AY483" s="269">
        <v>13473063.939999999</v>
      </c>
      <c r="AZ483" s="269">
        <v>10131095.65</v>
      </c>
      <c r="BA483" s="269">
        <v>17989249.469999999</v>
      </c>
      <c r="BB483" s="269">
        <v>155388340.40000001</v>
      </c>
      <c r="BC483" s="269">
        <v>28517937.699999999</v>
      </c>
      <c r="BD483" s="269">
        <v>60524860.979999997</v>
      </c>
      <c r="BE483" s="269">
        <v>9183185.6899999995</v>
      </c>
      <c r="BF483" s="269">
        <v>21212833.25</v>
      </c>
      <c r="BG483" s="269">
        <v>15540836.949999999</v>
      </c>
      <c r="BH483" s="269">
        <v>19254017.380399998</v>
      </c>
      <c r="BI483" s="269">
        <v>16206430.82</v>
      </c>
      <c r="BJ483" s="269">
        <v>8486829.0399999991</v>
      </c>
      <c r="BK483" s="269">
        <v>2071209.54</v>
      </c>
      <c r="BL483" s="269">
        <v>21673294.739999998</v>
      </c>
      <c r="BM483" s="269">
        <v>74874485.379999995</v>
      </c>
      <c r="BN483" s="269">
        <v>203351147.97999999</v>
      </c>
      <c r="BO483" s="269">
        <v>26499078.079999998</v>
      </c>
      <c r="BP483" s="269">
        <v>13651956.98</v>
      </c>
      <c r="BQ483" s="269">
        <v>31073929.170000002</v>
      </c>
      <c r="BR483" s="269">
        <v>29366816.640000001</v>
      </c>
      <c r="BS483" s="269">
        <v>13631100.710000001</v>
      </c>
      <c r="BT483" s="269">
        <v>138585932.09</v>
      </c>
      <c r="BU483" s="269">
        <v>17880980.780000001</v>
      </c>
      <c r="BV483" s="269">
        <v>34731155.619999997</v>
      </c>
      <c r="BW483" s="269">
        <v>31310114.699999999</v>
      </c>
      <c r="BX483" s="269">
        <v>33720537.57</v>
      </c>
      <c r="BY483" s="269">
        <v>60767256.280000001</v>
      </c>
      <c r="BZ483" s="269">
        <v>43588567.049999997</v>
      </c>
      <c r="CA483" s="269">
        <v>21234821.989999998</v>
      </c>
      <c r="CB483" s="269">
        <v>23216819.73</v>
      </c>
      <c r="CC483" s="270">
        <f t="shared" si="74"/>
        <v>4889969439.1204004</v>
      </c>
      <c r="CD483" s="148"/>
      <c r="CE483" s="148"/>
      <c r="CF483" s="148"/>
      <c r="CG483" s="148"/>
      <c r="CH483" s="148"/>
      <c r="CI483" s="148"/>
    </row>
    <row r="484" spans="1:87" s="149" customFormat="1">
      <c r="A484" s="215"/>
      <c r="B484" s="295"/>
      <c r="C484" s="150"/>
      <c r="D484" s="150"/>
      <c r="E484" s="150"/>
      <c r="F484" s="296" t="s">
        <v>1298</v>
      </c>
      <c r="G484" s="297" t="s">
        <v>1758</v>
      </c>
      <c r="H484" s="269">
        <v>38710365.079999998</v>
      </c>
      <c r="I484" s="269">
        <v>53146178.109999999</v>
      </c>
      <c r="J484" s="269">
        <v>59214016.340000004</v>
      </c>
      <c r="K484" s="269">
        <v>6731824.1299999999</v>
      </c>
      <c r="L484" s="269">
        <v>7590894.9800000004</v>
      </c>
      <c r="M484" s="269">
        <v>33750461</v>
      </c>
      <c r="N484" s="269">
        <v>248362958.21000001</v>
      </c>
      <c r="O484" s="269">
        <v>2542500</v>
      </c>
      <c r="P484" s="269">
        <v>4659349.75</v>
      </c>
      <c r="Q484" s="269">
        <v>73753023.680000007</v>
      </c>
      <c r="R484" s="269">
        <v>6244813.4400000004</v>
      </c>
      <c r="S484" s="269">
        <v>10657513.949999999</v>
      </c>
      <c r="T484" s="269">
        <v>77001515.129999995</v>
      </c>
      <c r="U484" s="269">
        <v>40399687.090000004</v>
      </c>
      <c r="V484" s="269">
        <v>577043.98</v>
      </c>
      <c r="W484" s="269">
        <v>10210100.93</v>
      </c>
      <c r="X484" s="269">
        <v>5183679.87</v>
      </c>
      <c r="Y484" s="269">
        <v>2494437.69</v>
      </c>
      <c r="Z484" s="269">
        <v>434854008.52999997</v>
      </c>
      <c r="AA484" s="269">
        <v>1845611.47</v>
      </c>
      <c r="AB484" s="269">
        <v>1904183.81</v>
      </c>
      <c r="AC484" s="269">
        <v>10366867</v>
      </c>
      <c r="AD484" s="269">
        <v>3863039.45</v>
      </c>
      <c r="AE484" s="269">
        <v>3192199.32</v>
      </c>
      <c r="AF484" s="269">
        <v>330328.74</v>
      </c>
      <c r="AG484" s="269">
        <v>631912.69999999995</v>
      </c>
      <c r="AH484" s="269">
        <v>648998.28</v>
      </c>
      <c r="AI484" s="269">
        <v>32448647.079999998</v>
      </c>
      <c r="AJ484" s="269">
        <v>5630883.1299999999</v>
      </c>
      <c r="AK484" s="269">
        <v>612709</v>
      </c>
      <c r="AL484" s="269">
        <v>772495</v>
      </c>
      <c r="AM484" s="269">
        <v>240461.2</v>
      </c>
      <c r="AN484" s="269">
        <v>4889222.7699999996</v>
      </c>
      <c r="AO484" s="269">
        <v>2869957.95</v>
      </c>
      <c r="AP484" s="269">
        <v>522220.13</v>
      </c>
      <c r="AQ484" s="269">
        <v>5176567.54</v>
      </c>
      <c r="AR484" s="269">
        <v>605887.66</v>
      </c>
      <c r="AS484" s="269">
        <v>2558053.13</v>
      </c>
      <c r="AT484" s="269">
        <v>688022.05</v>
      </c>
      <c r="AU484" s="269">
        <v>56381371.350000001</v>
      </c>
      <c r="AV484" s="269">
        <v>1038662.27</v>
      </c>
      <c r="AW484" s="269">
        <v>2374340</v>
      </c>
      <c r="AX484" s="269">
        <v>1167910.57</v>
      </c>
      <c r="AY484" s="269">
        <v>2707402.6</v>
      </c>
      <c r="AZ484" s="269">
        <v>0</v>
      </c>
      <c r="BA484" s="269">
        <v>394639</v>
      </c>
      <c r="BB484" s="269">
        <v>136239384.00999999</v>
      </c>
      <c r="BC484" s="269">
        <v>436306.36</v>
      </c>
      <c r="BD484" s="269">
        <v>2121570.4700000002</v>
      </c>
      <c r="BE484" s="269">
        <v>257867.12</v>
      </c>
      <c r="BF484" s="269">
        <v>2860000</v>
      </c>
      <c r="BG484" s="269">
        <v>3505925.56</v>
      </c>
      <c r="BH484" s="269">
        <v>3137041.15</v>
      </c>
      <c r="BI484" s="269">
        <v>6113739.7800000003</v>
      </c>
      <c r="BJ484" s="269">
        <v>10130457.619999999</v>
      </c>
      <c r="BK484" s="269">
        <v>254729.27</v>
      </c>
      <c r="BL484" s="269">
        <v>5113136.92</v>
      </c>
      <c r="BM484" s="269">
        <v>106849705.3</v>
      </c>
      <c r="BN484" s="269">
        <v>5131594.42</v>
      </c>
      <c r="BO484" s="269">
        <v>0</v>
      </c>
      <c r="BP484" s="269">
        <v>3023612.78</v>
      </c>
      <c r="BQ484" s="269">
        <v>128368</v>
      </c>
      <c r="BR484" s="269">
        <v>0</v>
      </c>
      <c r="BS484" s="269">
        <v>125000</v>
      </c>
      <c r="BT484" s="269">
        <v>52919867.329999998</v>
      </c>
      <c r="BU484" s="269">
        <v>3493581.91</v>
      </c>
      <c r="BV484" s="269">
        <v>8292954.9000000004</v>
      </c>
      <c r="BW484" s="269">
        <v>0</v>
      </c>
      <c r="BX484" s="269">
        <v>6666445.1600000001</v>
      </c>
      <c r="BY484" s="269">
        <v>42146246.130000003</v>
      </c>
      <c r="BZ484" s="269">
        <v>2827108.45</v>
      </c>
      <c r="CA484" s="269">
        <v>6778141.29</v>
      </c>
      <c r="CB484" s="269">
        <v>1725240.98</v>
      </c>
      <c r="CC484" s="270">
        <f t="shared" si="74"/>
        <v>1670224990.0000002</v>
      </c>
      <c r="CD484" s="148"/>
      <c r="CE484" s="148"/>
      <c r="CF484" s="148"/>
      <c r="CG484" s="148"/>
      <c r="CH484" s="148"/>
      <c r="CI484" s="148"/>
    </row>
    <row r="485" spans="1:87" s="149" customFormat="1">
      <c r="A485" s="215"/>
      <c r="B485" s="295"/>
      <c r="C485" s="150"/>
      <c r="D485" s="150"/>
      <c r="E485" s="150"/>
      <c r="F485" s="296" t="s">
        <v>1299</v>
      </c>
      <c r="G485" s="297" t="s">
        <v>1300</v>
      </c>
      <c r="H485" s="269">
        <v>553727.93000000005</v>
      </c>
      <c r="I485" s="269">
        <v>0</v>
      </c>
      <c r="J485" s="269">
        <v>0</v>
      </c>
      <c r="K485" s="269">
        <v>0</v>
      </c>
      <c r="L485" s="269">
        <v>0</v>
      </c>
      <c r="M485" s="269">
        <v>43473.1</v>
      </c>
      <c r="N485" s="269">
        <v>129169908.76000001</v>
      </c>
      <c r="O485" s="269">
        <v>0</v>
      </c>
      <c r="P485" s="269">
        <v>0</v>
      </c>
      <c r="Q485" s="269">
        <v>628942.5</v>
      </c>
      <c r="R485" s="269">
        <v>247132.99</v>
      </c>
      <c r="S485" s="269">
        <v>102900</v>
      </c>
      <c r="T485" s="269">
        <v>22878983</v>
      </c>
      <c r="U485" s="269">
        <v>27242975.030000001</v>
      </c>
      <c r="V485" s="269">
        <v>0</v>
      </c>
      <c r="W485" s="269">
        <v>1188923.1000000001</v>
      </c>
      <c r="X485" s="269">
        <v>165504</v>
      </c>
      <c r="Y485" s="269">
        <v>9173800.6899999995</v>
      </c>
      <c r="Z485" s="269">
        <v>12764937.23</v>
      </c>
      <c r="AA485" s="269">
        <v>0</v>
      </c>
      <c r="AB485" s="269">
        <v>274112.40000000002</v>
      </c>
      <c r="AC485" s="269">
        <v>68916321.540000007</v>
      </c>
      <c r="AD485" s="269">
        <v>6283953.7400000002</v>
      </c>
      <c r="AE485" s="269">
        <v>0</v>
      </c>
      <c r="AF485" s="269">
        <v>0</v>
      </c>
      <c r="AG485" s="269">
        <v>964.71</v>
      </c>
      <c r="AH485" s="269">
        <v>12155165.789999999</v>
      </c>
      <c r="AI485" s="269">
        <v>43523554.219999999</v>
      </c>
      <c r="AJ485" s="269">
        <v>0</v>
      </c>
      <c r="AK485" s="269">
        <v>100000</v>
      </c>
      <c r="AL485" s="269">
        <v>271578</v>
      </c>
      <c r="AM485" s="269">
        <v>123934.02</v>
      </c>
      <c r="AN485" s="269">
        <v>100000</v>
      </c>
      <c r="AO485" s="269">
        <v>300000</v>
      </c>
      <c r="AP485" s="269">
        <v>296704.83</v>
      </c>
      <c r="AQ485" s="269">
        <v>434779</v>
      </c>
      <c r="AR485" s="269">
        <v>640640</v>
      </c>
      <c r="AS485" s="269">
        <v>414387</v>
      </c>
      <c r="AT485" s="269">
        <v>79350</v>
      </c>
      <c r="AU485" s="269">
        <v>10369553.289999999</v>
      </c>
      <c r="AV485" s="269">
        <v>0</v>
      </c>
      <c r="AW485" s="269">
        <v>0</v>
      </c>
      <c r="AX485" s="269">
        <v>0</v>
      </c>
      <c r="AY485" s="269">
        <v>2763642.44</v>
      </c>
      <c r="AZ485" s="269">
        <v>356784.18</v>
      </c>
      <c r="BA485" s="269">
        <v>0</v>
      </c>
      <c r="BB485" s="269">
        <v>69293793.269999996</v>
      </c>
      <c r="BC485" s="269">
        <v>1007658</v>
      </c>
      <c r="BD485" s="269">
        <v>0</v>
      </c>
      <c r="BE485" s="269">
        <v>0</v>
      </c>
      <c r="BF485" s="269">
        <v>0</v>
      </c>
      <c r="BG485" s="269">
        <v>0</v>
      </c>
      <c r="BH485" s="269">
        <v>153000</v>
      </c>
      <c r="BI485" s="269">
        <v>213984.45</v>
      </c>
      <c r="BJ485" s="269">
        <v>0</v>
      </c>
      <c r="BK485" s="269">
        <v>397399.76</v>
      </c>
      <c r="BL485" s="269">
        <v>102410</v>
      </c>
      <c r="BM485" s="269">
        <v>2303181.37</v>
      </c>
      <c r="BN485" s="269">
        <v>0</v>
      </c>
      <c r="BO485" s="269">
        <v>0</v>
      </c>
      <c r="BP485" s="269">
        <v>0</v>
      </c>
      <c r="BQ485" s="269">
        <v>0</v>
      </c>
      <c r="BR485" s="269">
        <v>0</v>
      </c>
      <c r="BS485" s="269">
        <v>0</v>
      </c>
      <c r="BT485" s="269">
        <v>4525604.43</v>
      </c>
      <c r="BU485" s="269">
        <v>1274135.49</v>
      </c>
      <c r="BV485" s="269">
        <v>1800691.26</v>
      </c>
      <c r="BW485" s="269">
        <v>0</v>
      </c>
      <c r="BX485" s="269">
        <v>2894488.9</v>
      </c>
      <c r="BY485" s="269">
        <v>5759988.5</v>
      </c>
      <c r="BZ485" s="269">
        <v>2051665.39</v>
      </c>
      <c r="CA485" s="269">
        <v>300000</v>
      </c>
      <c r="CB485" s="269">
        <v>50000</v>
      </c>
      <c r="CC485" s="270">
        <f t="shared" si="74"/>
        <v>443694634.30999994</v>
      </c>
      <c r="CD485" s="148"/>
      <c r="CE485" s="148"/>
      <c r="CF485" s="148"/>
      <c r="CG485" s="148"/>
      <c r="CH485" s="148"/>
      <c r="CI485" s="148"/>
    </row>
    <row r="486" spans="1:87" s="149" customFormat="1">
      <c r="A486" s="215"/>
      <c r="B486" s="295"/>
      <c r="C486" s="150"/>
      <c r="D486" s="150"/>
      <c r="E486" s="150"/>
      <c r="F486" s="296" t="s">
        <v>1301</v>
      </c>
      <c r="G486" s="297" t="s">
        <v>1302</v>
      </c>
      <c r="H486" s="269">
        <v>0</v>
      </c>
      <c r="I486" s="269">
        <v>0</v>
      </c>
      <c r="J486" s="269">
        <v>0</v>
      </c>
      <c r="K486" s="269">
        <v>0</v>
      </c>
      <c r="L486" s="269">
        <v>0</v>
      </c>
      <c r="M486" s="269">
        <v>0</v>
      </c>
      <c r="N486" s="269">
        <v>0</v>
      </c>
      <c r="O486" s="269">
        <v>0</v>
      </c>
      <c r="P486" s="269">
        <v>0</v>
      </c>
      <c r="Q486" s="269">
        <v>0</v>
      </c>
      <c r="R486" s="269">
        <v>0</v>
      </c>
      <c r="S486" s="269">
        <v>0</v>
      </c>
      <c r="T486" s="269">
        <v>0</v>
      </c>
      <c r="U486" s="269">
        <v>0</v>
      </c>
      <c r="V486" s="269">
        <v>0</v>
      </c>
      <c r="W486" s="269">
        <v>0</v>
      </c>
      <c r="X486" s="269">
        <v>0</v>
      </c>
      <c r="Y486" s="269">
        <v>0</v>
      </c>
      <c r="Z486" s="269">
        <v>0</v>
      </c>
      <c r="AA486" s="269">
        <v>0</v>
      </c>
      <c r="AB486" s="269">
        <v>0</v>
      </c>
      <c r="AC486" s="269">
        <v>0</v>
      </c>
      <c r="AD486" s="269">
        <v>0</v>
      </c>
      <c r="AE486" s="269">
        <v>0</v>
      </c>
      <c r="AF486" s="269">
        <v>0</v>
      </c>
      <c r="AG486" s="269">
        <v>0</v>
      </c>
      <c r="AH486" s="269">
        <v>0</v>
      </c>
      <c r="AI486" s="269">
        <v>0</v>
      </c>
      <c r="AJ486" s="269">
        <v>0</v>
      </c>
      <c r="AK486" s="269">
        <v>0</v>
      </c>
      <c r="AL486" s="269">
        <v>0</v>
      </c>
      <c r="AM486" s="269">
        <v>0</v>
      </c>
      <c r="AN486" s="269">
        <v>0</v>
      </c>
      <c r="AO486" s="269">
        <v>0</v>
      </c>
      <c r="AP486" s="269">
        <v>0</v>
      </c>
      <c r="AQ486" s="269">
        <v>0</v>
      </c>
      <c r="AR486" s="269">
        <v>0</v>
      </c>
      <c r="AS486" s="269">
        <v>0</v>
      </c>
      <c r="AT486" s="269">
        <v>0</v>
      </c>
      <c r="AU486" s="269">
        <v>0</v>
      </c>
      <c r="AV486" s="269">
        <v>0</v>
      </c>
      <c r="AW486" s="269">
        <v>0</v>
      </c>
      <c r="AX486" s="269">
        <v>0</v>
      </c>
      <c r="AY486" s="269">
        <v>0</v>
      </c>
      <c r="AZ486" s="269">
        <v>0</v>
      </c>
      <c r="BA486" s="269">
        <v>0</v>
      </c>
      <c r="BB486" s="269">
        <v>50000</v>
      </c>
      <c r="BC486" s="269">
        <v>0</v>
      </c>
      <c r="BD486" s="269">
        <v>0</v>
      </c>
      <c r="BE486" s="269">
        <v>0</v>
      </c>
      <c r="BF486" s="269">
        <v>0</v>
      </c>
      <c r="BG486" s="269">
        <v>5200</v>
      </c>
      <c r="BH486" s="269">
        <v>0</v>
      </c>
      <c r="BI486" s="269">
        <v>0</v>
      </c>
      <c r="BJ486" s="269">
        <v>0</v>
      </c>
      <c r="BK486" s="269">
        <v>0</v>
      </c>
      <c r="BL486" s="269">
        <v>0</v>
      </c>
      <c r="BM486" s="269">
        <v>14290</v>
      </c>
      <c r="BN486" s="269">
        <v>0</v>
      </c>
      <c r="BO486" s="269">
        <v>0</v>
      </c>
      <c r="BP486" s="269">
        <v>0</v>
      </c>
      <c r="BQ486" s="269">
        <v>0</v>
      </c>
      <c r="BR486" s="269">
        <v>0</v>
      </c>
      <c r="BS486" s="269">
        <v>0</v>
      </c>
      <c r="BT486" s="269">
        <v>0</v>
      </c>
      <c r="BU486" s="269">
        <v>0</v>
      </c>
      <c r="BV486" s="269">
        <v>0</v>
      </c>
      <c r="BW486" s="269">
        <v>0</v>
      </c>
      <c r="BX486" s="269">
        <v>0</v>
      </c>
      <c r="BY486" s="269">
        <v>0</v>
      </c>
      <c r="BZ486" s="269">
        <v>0</v>
      </c>
      <c r="CA486" s="269">
        <v>0</v>
      </c>
      <c r="CB486" s="269">
        <v>0</v>
      </c>
      <c r="CC486" s="270">
        <f t="shared" si="74"/>
        <v>69490</v>
      </c>
      <c r="CD486" s="148"/>
      <c r="CE486" s="148"/>
      <c r="CF486" s="148"/>
      <c r="CG486" s="148"/>
      <c r="CH486" s="148"/>
      <c r="CI486" s="148"/>
    </row>
    <row r="487" spans="1:87" s="149" customFormat="1">
      <c r="A487" s="215"/>
      <c r="B487" s="295"/>
      <c r="C487" s="150"/>
      <c r="D487" s="150"/>
      <c r="E487" s="150"/>
      <c r="F487" s="296" t="s">
        <v>1303</v>
      </c>
      <c r="G487" s="297" t="s">
        <v>1305</v>
      </c>
      <c r="H487" s="269">
        <v>3648125</v>
      </c>
      <c r="I487" s="269">
        <v>0</v>
      </c>
      <c r="J487" s="269">
        <v>0</v>
      </c>
      <c r="K487" s="269">
        <v>0</v>
      </c>
      <c r="L487" s="269">
        <v>0</v>
      </c>
      <c r="M487" s="269">
        <v>0</v>
      </c>
      <c r="N487" s="269">
        <v>0</v>
      </c>
      <c r="O487" s="269">
        <v>0</v>
      </c>
      <c r="P487" s="269">
        <v>0</v>
      </c>
      <c r="Q487" s="269">
        <v>0</v>
      </c>
      <c r="R487" s="269">
        <v>0</v>
      </c>
      <c r="S487" s="269">
        <v>0</v>
      </c>
      <c r="T487" s="269">
        <v>0</v>
      </c>
      <c r="U487" s="269">
        <v>0</v>
      </c>
      <c r="V487" s="269">
        <v>0</v>
      </c>
      <c r="W487" s="269">
        <v>0</v>
      </c>
      <c r="X487" s="269">
        <v>0</v>
      </c>
      <c r="Y487" s="269">
        <v>0</v>
      </c>
      <c r="Z487" s="269">
        <v>0</v>
      </c>
      <c r="AA487" s="269">
        <v>0</v>
      </c>
      <c r="AB487" s="269">
        <v>0</v>
      </c>
      <c r="AC487" s="269">
        <v>0</v>
      </c>
      <c r="AD487" s="269">
        <v>0</v>
      </c>
      <c r="AE487" s="269">
        <v>0</v>
      </c>
      <c r="AF487" s="269">
        <v>0</v>
      </c>
      <c r="AG487" s="269">
        <v>0</v>
      </c>
      <c r="AH487" s="269">
        <v>0</v>
      </c>
      <c r="AI487" s="269">
        <v>0</v>
      </c>
      <c r="AJ487" s="269">
        <v>0</v>
      </c>
      <c r="AK487" s="269">
        <v>0</v>
      </c>
      <c r="AL487" s="269">
        <v>0</v>
      </c>
      <c r="AM487" s="269">
        <v>0</v>
      </c>
      <c r="AN487" s="269">
        <v>0</v>
      </c>
      <c r="AO487" s="269">
        <v>0</v>
      </c>
      <c r="AP487" s="269">
        <v>0</v>
      </c>
      <c r="AQ487" s="269">
        <v>0</v>
      </c>
      <c r="AR487" s="269">
        <v>0</v>
      </c>
      <c r="AS487" s="269">
        <v>0</v>
      </c>
      <c r="AT487" s="269">
        <v>0</v>
      </c>
      <c r="AU487" s="269">
        <v>0</v>
      </c>
      <c r="AV487" s="269">
        <v>0</v>
      </c>
      <c r="AW487" s="269">
        <v>0</v>
      </c>
      <c r="AX487" s="269">
        <v>0</v>
      </c>
      <c r="AY487" s="269">
        <v>0</v>
      </c>
      <c r="AZ487" s="269">
        <v>0</v>
      </c>
      <c r="BA487" s="269">
        <v>0</v>
      </c>
      <c r="BB487" s="269">
        <v>0</v>
      </c>
      <c r="BC487" s="269">
        <v>0</v>
      </c>
      <c r="BD487" s="269">
        <v>0</v>
      </c>
      <c r="BE487" s="269">
        <v>0</v>
      </c>
      <c r="BF487" s="269">
        <v>0</v>
      </c>
      <c r="BG487" s="269">
        <v>0</v>
      </c>
      <c r="BH487" s="269">
        <v>0</v>
      </c>
      <c r="BI487" s="269">
        <v>0</v>
      </c>
      <c r="BJ487" s="269">
        <v>0</v>
      </c>
      <c r="BK487" s="269">
        <v>0</v>
      </c>
      <c r="BL487" s="269">
        <v>0</v>
      </c>
      <c r="BM487" s="269">
        <v>0</v>
      </c>
      <c r="BN487" s="269">
        <v>0</v>
      </c>
      <c r="BO487" s="269">
        <v>0</v>
      </c>
      <c r="BP487" s="269">
        <v>0</v>
      </c>
      <c r="BQ487" s="269">
        <v>0</v>
      </c>
      <c r="BR487" s="269">
        <v>0</v>
      </c>
      <c r="BS487" s="269">
        <v>0</v>
      </c>
      <c r="BT487" s="269">
        <v>0</v>
      </c>
      <c r="BU487" s="269">
        <v>0</v>
      </c>
      <c r="BV487" s="269">
        <v>0</v>
      </c>
      <c r="BW487" s="269">
        <v>0</v>
      </c>
      <c r="BX487" s="269">
        <v>0</v>
      </c>
      <c r="BY487" s="269">
        <v>0</v>
      </c>
      <c r="BZ487" s="269">
        <v>0</v>
      </c>
      <c r="CA487" s="269">
        <v>0</v>
      </c>
      <c r="CB487" s="269">
        <v>0</v>
      </c>
      <c r="CC487" s="270">
        <f t="shared" si="74"/>
        <v>3648125</v>
      </c>
      <c r="CD487" s="148"/>
      <c r="CE487" s="148"/>
      <c r="CF487" s="148"/>
      <c r="CG487" s="148"/>
      <c r="CH487" s="148"/>
      <c r="CI487" s="148"/>
    </row>
    <row r="488" spans="1:87" s="149" customFormat="1">
      <c r="A488" s="215"/>
      <c r="B488" s="295"/>
      <c r="C488" s="150"/>
      <c r="D488" s="150"/>
      <c r="E488" s="150"/>
      <c r="F488" s="296" t="s">
        <v>1304</v>
      </c>
      <c r="G488" s="297" t="s">
        <v>1305</v>
      </c>
      <c r="H488" s="269">
        <v>0</v>
      </c>
      <c r="I488" s="269">
        <v>230200</v>
      </c>
      <c r="J488" s="269">
        <v>95050</v>
      </c>
      <c r="K488" s="269">
        <v>28000</v>
      </c>
      <c r="L488" s="269">
        <v>213280</v>
      </c>
      <c r="M488" s="269">
        <v>117000</v>
      </c>
      <c r="N488" s="269">
        <v>1649998</v>
      </c>
      <c r="O488" s="269">
        <v>1425</v>
      </c>
      <c r="P488" s="269">
        <v>52400</v>
      </c>
      <c r="Q488" s="269">
        <v>838194</v>
      </c>
      <c r="R488" s="269">
        <v>70850</v>
      </c>
      <c r="S488" s="269">
        <v>0</v>
      </c>
      <c r="T488" s="269">
        <v>366096</v>
      </c>
      <c r="U488" s="269">
        <v>212246.42</v>
      </c>
      <c r="V488" s="269">
        <v>11790</v>
      </c>
      <c r="W488" s="269">
        <v>48600</v>
      </c>
      <c r="X488" s="269">
        <v>44400</v>
      </c>
      <c r="Y488" s="269">
        <v>59950</v>
      </c>
      <c r="Z488" s="269">
        <v>410160</v>
      </c>
      <c r="AA488" s="269">
        <v>133432</v>
      </c>
      <c r="AB488" s="269">
        <v>0</v>
      </c>
      <c r="AC488" s="269">
        <v>405546</v>
      </c>
      <c r="AD488" s="269">
        <v>395265.48</v>
      </c>
      <c r="AE488" s="269">
        <v>422315</v>
      </c>
      <c r="AF488" s="269">
        <v>1918150</v>
      </c>
      <c r="AG488" s="269">
        <v>461810</v>
      </c>
      <c r="AH488" s="269">
        <v>8260</v>
      </c>
      <c r="AI488" s="269">
        <v>1233075</v>
      </c>
      <c r="AJ488" s="269">
        <v>59650</v>
      </c>
      <c r="AK488" s="269">
        <v>0</v>
      </c>
      <c r="AL488" s="269">
        <v>152400</v>
      </c>
      <c r="AM488" s="269">
        <v>38400</v>
      </c>
      <c r="AN488" s="269">
        <v>67100</v>
      </c>
      <c r="AO488" s="269">
        <v>158878</v>
      </c>
      <c r="AP488" s="269">
        <v>56925</v>
      </c>
      <c r="AQ488" s="269">
        <v>0</v>
      </c>
      <c r="AR488" s="269">
        <v>0</v>
      </c>
      <c r="AS488" s="269">
        <v>145700</v>
      </c>
      <c r="AT488" s="269">
        <v>96743</v>
      </c>
      <c r="AU488" s="269">
        <v>201950</v>
      </c>
      <c r="AV488" s="269">
        <v>793680</v>
      </c>
      <c r="AW488" s="269">
        <v>77950</v>
      </c>
      <c r="AX488" s="269">
        <v>51960</v>
      </c>
      <c r="AY488" s="269">
        <v>41474</v>
      </c>
      <c r="AZ488" s="269">
        <v>50964</v>
      </c>
      <c r="BA488" s="269">
        <v>162462</v>
      </c>
      <c r="BB488" s="269">
        <v>1979890</v>
      </c>
      <c r="BC488" s="269">
        <v>530900</v>
      </c>
      <c r="BD488" s="269">
        <v>44281</v>
      </c>
      <c r="BE488" s="269">
        <v>0</v>
      </c>
      <c r="BF488" s="269">
        <v>38200</v>
      </c>
      <c r="BG488" s="269">
        <v>41000</v>
      </c>
      <c r="BH488" s="269">
        <v>281570</v>
      </c>
      <c r="BI488" s="269">
        <v>64400</v>
      </c>
      <c r="BJ488" s="269">
        <v>139107</v>
      </c>
      <c r="BK488" s="269">
        <v>277910</v>
      </c>
      <c r="BL488" s="269">
        <v>0</v>
      </c>
      <c r="BM488" s="269">
        <v>1056000</v>
      </c>
      <c r="BN488" s="269">
        <v>271350</v>
      </c>
      <c r="BO488" s="269">
        <v>15200</v>
      </c>
      <c r="BP488" s="269">
        <v>126600</v>
      </c>
      <c r="BQ488" s="269">
        <v>0</v>
      </c>
      <c r="BR488" s="269">
        <v>28200</v>
      </c>
      <c r="BS488" s="269">
        <v>36245</v>
      </c>
      <c r="BT488" s="269">
        <v>1641221.68</v>
      </c>
      <c r="BU488" s="269">
        <v>24960</v>
      </c>
      <c r="BV488" s="269">
        <v>4550</v>
      </c>
      <c r="BW488" s="269">
        <v>707522</v>
      </c>
      <c r="BX488" s="269">
        <v>475559.83</v>
      </c>
      <c r="BY488" s="269">
        <v>392936</v>
      </c>
      <c r="BZ488" s="269">
        <v>79016</v>
      </c>
      <c r="CA488" s="269">
        <v>54748</v>
      </c>
      <c r="CB488" s="269">
        <v>29400</v>
      </c>
      <c r="CC488" s="270">
        <f t="shared" si="74"/>
        <v>19924495.41</v>
      </c>
      <c r="CD488" s="148"/>
      <c r="CE488" s="148"/>
      <c r="CF488" s="148"/>
      <c r="CG488" s="148"/>
      <c r="CH488" s="148"/>
      <c r="CI488" s="148"/>
    </row>
    <row r="489" spans="1:87" s="149" customFormat="1">
      <c r="A489" s="215"/>
      <c r="B489" s="295"/>
      <c r="C489" s="150"/>
      <c r="D489" s="150"/>
      <c r="E489" s="150"/>
      <c r="F489" s="296" t="s">
        <v>1306</v>
      </c>
      <c r="G489" s="297" t="s">
        <v>1307</v>
      </c>
      <c r="H489" s="269">
        <v>0</v>
      </c>
      <c r="I489" s="269">
        <v>0</v>
      </c>
      <c r="J489" s="269">
        <v>0</v>
      </c>
      <c r="K489" s="269">
        <v>0</v>
      </c>
      <c r="L489" s="269">
        <v>0</v>
      </c>
      <c r="M489" s="269">
        <v>0</v>
      </c>
      <c r="N489" s="269">
        <v>7680</v>
      </c>
      <c r="O489" s="269">
        <v>0</v>
      </c>
      <c r="P489" s="269">
        <v>0</v>
      </c>
      <c r="Q489" s="269">
        <v>0</v>
      </c>
      <c r="R489" s="269">
        <v>0</v>
      </c>
      <c r="S489" s="269">
        <v>0</v>
      </c>
      <c r="T489" s="269">
        <v>0</v>
      </c>
      <c r="U489" s="269">
        <v>0</v>
      </c>
      <c r="V489" s="269">
        <v>0</v>
      </c>
      <c r="W489" s="269">
        <v>0</v>
      </c>
      <c r="X489" s="269">
        <v>0</v>
      </c>
      <c r="Y489" s="269">
        <v>0</v>
      </c>
      <c r="Z489" s="269">
        <v>0</v>
      </c>
      <c r="AA489" s="269">
        <v>0</v>
      </c>
      <c r="AB489" s="269">
        <v>0</v>
      </c>
      <c r="AC489" s="269">
        <v>0</v>
      </c>
      <c r="AD489" s="269">
        <v>0</v>
      </c>
      <c r="AE489" s="269">
        <v>0</v>
      </c>
      <c r="AF489" s="269">
        <v>0</v>
      </c>
      <c r="AG489" s="269">
        <v>0</v>
      </c>
      <c r="AH489" s="269">
        <v>0</v>
      </c>
      <c r="AI489" s="269">
        <v>185800</v>
      </c>
      <c r="AJ489" s="269">
        <v>0</v>
      </c>
      <c r="AK489" s="269">
        <v>0</v>
      </c>
      <c r="AL489" s="269">
        <v>0</v>
      </c>
      <c r="AM489" s="269">
        <v>0</v>
      </c>
      <c r="AN489" s="269">
        <v>0</v>
      </c>
      <c r="AO489" s="269">
        <v>0</v>
      </c>
      <c r="AP489" s="269">
        <v>0</v>
      </c>
      <c r="AQ489" s="269">
        <v>0</v>
      </c>
      <c r="AR489" s="269">
        <v>0</v>
      </c>
      <c r="AS489" s="269">
        <v>0</v>
      </c>
      <c r="AT489" s="269">
        <v>0</v>
      </c>
      <c r="AU489" s="269">
        <v>0</v>
      </c>
      <c r="AV489" s="269">
        <v>0</v>
      </c>
      <c r="AW489" s="269">
        <v>0</v>
      </c>
      <c r="AX489" s="269">
        <v>0</v>
      </c>
      <c r="AY489" s="269">
        <v>0</v>
      </c>
      <c r="AZ489" s="269">
        <v>0</v>
      </c>
      <c r="BA489" s="269">
        <v>0</v>
      </c>
      <c r="BB489" s="269">
        <v>0</v>
      </c>
      <c r="BC489" s="269">
        <v>0</v>
      </c>
      <c r="BD489" s="269">
        <v>0</v>
      </c>
      <c r="BE489" s="269">
        <v>0</v>
      </c>
      <c r="BF489" s="269">
        <v>0</v>
      </c>
      <c r="BG489" s="269">
        <v>0</v>
      </c>
      <c r="BH489" s="269">
        <v>0</v>
      </c>
      <c r="BI489" s="269">
        <v>0</v>
      </c>
      <c r="BJ489" s="269">
        <v>0</v>
      </c>
      <c r="BK489" s="269">
        <v>0</v>
      </c>
      <c r="BL489" s="269">
        <v>0</v>
      </c>
      <c r="BM489" s="269">
        <v>0</v>
      </c>
      <c r="BN489" s="269">
        <v>0</v>
      </c>
      <c r="BO489" s="269">
        <v>0</v>
      </c>
      <c r="BP489" s="269">
        <v>0</v>
      </c>
      <c r="BQ489" s="269">
        <v>0</v>
      </c>
      <c r="BR489" s="269">
        <v>0</v>
      </c>
      <c r="BS489" s="269">
        <v>0</v>
      </c>
      <c r="BT489" s="269">
        <v>100000</v>
      </c>
      <c r="BU489" s="269">
        <v>0</v>
      </c>
      <c r="BV489" s="269">
        <v>0</v>
      </c>
      <c r="BW489" s="269">
        <v>0</v>
      </c>
      <c r="BX489" s="269">
        <v>0</v>
      </c>
      <c r="BY489" s="269">
        <v>0</v>
      </c>
      <c r="BZ489" s="269">
        <v>0</v>
      </c>
      <c r="CA489" s="269">
        <v>0</v>
      </c>
      <c r="CB489" s="269">
        <v>0</v>
      </c>
      <c r="CC489" s="270">
        <f t="shared" si="74"/>
        <v>293480</v>
      </c>
      <c r="CD489" s="148"/>
      <c r="CE489" s="148"/>
      <c r="CF489" s="148"/>
      <c r="CG489" s="148"/>
      <c r="CH489" s="148"/>
      <c r="CI489" s="148"/>
    </row>
    <row r="490" spans="1:87" s="149" customFormat="1">
      <c r="A490" s="215"/>
      <c r="B490" s="295"/>
      <c r="C490" s="150"/>
      <c r="D490" s="150"/>
      <c r="E490" s="150"/>
      <c r="F490" s="296" t="s">
        <v>1308</v>
      </c>
      <c r="G490" s="297" t="s">
        <v>1309</v>
      </c>
      <c r="H490" s="269">
        <v>0</v>
      </c>
      <c r="I490" s="269">
        <v>0</v>
      </c>
      <c r="J490" s="269">
        <v>0</v>
      </c>
      <c r="K490" s="269">
        <v>23300</v>
      </c>
      <c r="L490" s="269">
        <v>0</v>
      </c>
      <c r="M490" s="269">
        <v>0</v>
      </c>
      <c r="N490" s="269">
        <v>0</v>
      </c>
      <c r="O490" s="269">
        <v>0</v>
      </c>
      <c r="P490" s="269">
        <v>0</v>
      </c>
      <c r="Q490" s="269">
        <v>0</v>
      </c>
      <c r="R490" s="269">
        <v>0</v>
      </c>
      <c r="S490" s="269">
        <v>0</v>
      </c>
      <c r="T490" s="269">
        <v>0</v>
      </c>
      <c r="U490" s="269">
        <v>0</v>
      </c>
      <c r="V490" s="269">
        <v>0</v>
      </c>
      <c r="W490" s="269">
        <v>0</v>
      </c>
      <c r="X490" s="269">
        <v>0</v>
      </c>
      <c r="Y490" s="269">
        <v>0</v>
      </c>
      <c r="Z490" s="269">
        <v>13200</v>
      </c>
      <c r="AA490" s="269">
        <v>0</v>
      </c>
      <c r="AB490" s="269">
        <v>0</v>
      </c>
      <c r="AC490" s="269">
        <v>0</v>
      </c>
      <c r="AD490" s="269">
        <v>380850</v>
      </c>
      <c r="AE490" s="269">
        <v>0</v>
      </c>
      <c r="AF490" s="269">
        <v>0</v>
      </c>
      <c r="AG490" s="269">
        <v>33250</v>
      </c>
      <c r="AH490" s="269">
        <v>0</v>
      </c>
      <c r="AI490" s="269">
        <v>0</v>
      </c>
      <c r="AJ490" s="269">
        <v>0</v>
      </c>
      <c r="AK490" s="269">
        <v>0</v>
      </c>
      <c r="AL490" s="269">
        <v>39760</v>
      </c>
      <c r="AM490" s="269">
        <v>56000</v>
      </c>
      <c r="AN490" s="269">
        <v>0</v>
      </c>
      <c r="AO490" s="269">
        <v>132685</v>
      </c>
      <c r="AP490" s="269">
        <v>0</v>
      </c>
      <c r="AQ490" s="269">
        <v>0</v>
      </c>
      <c r="AR490" s="269">
        <v>23150</v>
      </c>
      <c r="AS490" s="269">
        <v>0</v>
      </c>
      <c r="AT490" s="269">
        <v>0</v>
      </c>
      <c r="AU490" s="269">
        <v>45800</v>
      </c>
      <c r="AV490" s="269">
        <v>0</v>
      </c>
      <c r="AW490" s="269">
        <v>0</v>
      </c>
      <c r="AX490" s="269">
        <v>0</v>
      </c>
      <c r="AY490" s="269">
        <v>0</v>
      </c>
      <c r="AZ490" s="269">
        <v>0</v>
      </c>
      <c r="BA490" s="269">
        <v>0</v>
      </c>
      <c r="BB490" s="269">
        <v>0</v>
      </c>
      <c r="BC490" s="269">
        <v>0</v>
      </c>
      <c r="BD490" s="269">
        <v>0</v>
      </c>
      <c r="BE490" s="269">
        <v>155200</v>
      </c>
      <c r="BF490" s="269">
        <v>0</v>
      </c>
      <c r="BG490" s="269">
        <v>80088</v>
      </c>
      <c r="BH490" s="269">
        <v>0</v>
      </c>
      <c r="BI490" s="269">
        <v>94950</v>
      </c>
      <c r="BJ490" s="269">
        <v>0</v>
      </c>
      <c r="BK490" s="269">
        <v>0</v>
      </c>
      <c r="BL490" s="269">
        <v>0</v>
      </c>
      <c r="BM490" s="269">
        <v>0</v>
      </c>
      <c r="BN490" s="269">
        <v>0</v>
      </c>
      <c r="BO490" s="269">
        <v>0</v>
      </c>
      <c r="BP490" s="269">
        <v>0</v>
      </c>
      <c r="BQ490" s="269">
        <v>19700</v>
      </c>
      <c r="BR490" s="269">
        <v>0</v>
      </c>
      <c r="BS490" s="269">
        <v>0</v>
      </c>
      <c r="BT490" s="269">
        <v>0</v>
      </c>
      <c r="BU490" s="269">
        <v>0</v>
      </c>
      <c r="BV490" s="269">
        <v>0</v>
      </c>
      <c r="BW490" s="269">
        <v>0</v>
      </c>
      <c r="BX490" s="269">
        <v>0</v>
      </c>
      <c r="BY490" s="269">
        <v>0</v>
      </c>
      <c r="BZ490" s="269">
        <v>0</v>
      </c>
      <c r="CA490" s="269">
        <v>0</v>
      </c>
      <c r="CB490" s="269">
        <v>0</v>
      </c>
      <c r="CC490" s="270">
        <f t="shared" si="74"/>
        <v>1097933</v>
      </c>
      <c r="CD490" s="148"/>
      <c r="CE490" s="148"/>
      <c r="CF490" s="148"/>
      <c r="CG490" s="148"/>
      <c r="CH490" s="148"/>
      <c r="CI490" s="148"/>
    </row>
    <row r="491" spans="1:87" s="149" customFormat="1">
      <c r="A491" s="215"/>
      <c r="B491" s="295"/>
      <c r="C491" s="150"/>
      <c r="D491" s="150"/>
      <c r="E491" s="150"/>
      <c r="F491" s="296" t="s">
        <v>1310</v>
      </c>
      <c r="G491" s="297" t="s">
        <v>1311</v>
      </c>
      <c r="H491" s="269">
        <v>0</v>
      </c>
      <c r="I491" s="269">
        <v>0</v>
      </c>
      <c r="J491" s="269">
        <v>0</v>
      </c>
      <c r="K491" s="269">
        <v>0</v>
      </c>
      <c r="L491" s="269">
        <v>0</v>
      </c>
      <c r="M491" s="269">
        <v>0</v>
      </c>
      <c r="N491" s="269">
        <v>0</v>
      </c>
      <c r="O491" s="269">
        <v>0</v>
      </c>
      <c r="P491" s="269">
        <v>0</v>
      </c>
      <c r="Q491" s="269">
        <v>0</v>
      </c>
      <c r="R491" s="269">
        <v>0</v>
      </c>
      <c r="S491" s="269">
        <v>0</v>
      </c>
      <c r="T491" s="269">
        <v>0</v>
      </c>
      <c r="U491" s="269">
        <v>0</v>
      </c>
      <c r="V491" s="269">
        <v>0</v>
      </c>
      <c r="W491" s="269">
        <v>0</v>
      </c>
      <c r="X491" s="269">
        <v>0</v>
      </c>
      <c r="Y491" s="269">
        <v>0</v>
      </c>
      <c r="Z491" s="269">
        <v>0</v>
      </c>
      <c r="AA491" s="269">
        <v>0</v>
      </c>
      <c r="AB491" s="269">
        <v>0</v>
      </c>
      <c r="AC491" s="269">
        <v>0</v>
      </c>
      <c r="AD491" s="269">
        <v>1072718</v>
      </c>
      <c r="AE491" s="269">
        <v>0</v>
      </c>
      <c r="AF491" s="269">
        <v>0</v>
      </c>
      <c r="AG491" s="269">
        <v>0</v>
      </c>
      <c r="AH491" s="269">
        <v>0</v>
      </c>
      <c r="AI491" s="269">
        <v>0</v>
      </c>
      <c r="AJ491" s="269">
        <v>0</v>
      </c>
      <c r="AK491" s="269">
        <v>0</v>
      </c>
      <c r="AL491" s="269">
        <v>0</v>
      </c>
      <c r="AM491" s="269">
        <v>0</v>
      </c>
      <c r="AN491" s="269">
        <v>0</v>
      </c>
      <c r="AO491" s="269">
        <v>0</v>
      </c>
      <c r="AP491" s="269">
        <v>0</v>
      </c>
      <c r="AQ491" s="269">
        <v>0</v>
      </c>
      <c r="AR491" s="269">
        <v>0</v>
      </c>
      <c r="AS491" s="269">
        <v>0</v>
      </c>
      <c r="AT491" s="269">
        <v>0</v>
      </c>
      <c r="AU491" s="269">
        <v>0</v>
      </c>
      <c r="AV491" s="269">
        <v>0</v>
      </c>
      <c r="AW491" s="269">
        <v>0</v>
      </c>
      <c r="AX491" s="269">
        <v>0</v>
      </c>
      <c r="AY491" s="269">
        <v>0</v>
      </c>
      <c r="AZ491" s="269">
        <v>0</v>
      </c>
      <c r="BA491" s="269">
        <v>0</v>
      </c>
      <c r="BB491" s="269">
        <v>0</v>
      </c>
      <c r="BC491" s="269">
        <v>0</v>
      </c>
      <c r="BD491" s="269">
        <v>0</v>
      </c>
      <c r="BE491" s="269">
        <v>0</v>
      </c>
      <c r="BF491" s="269">
        <v>0</v>
      </c>
      <c r="BG491" s="269">
        <v>0</v>
      </c>
      <c r="BH491" s="269">
        <v>0</v>
      </c>
      <c r="BI491" s="269">
        <v>0</v>
      </c>
      <c r="BJ491" s="269">
        <v>0</v>
      </c>
      <c r="BK491" s="269">
        <v>0</v>
      </c>
      <c r="BL491" s="269">
        <v>0</v>
      </c>
      <c r="BM491" s="269">
        <v>0</v>
      </c>
      <c r="BN491" s="269">
        <v>0</v>
      </c>
      <c r="BO491" s="269">
        <v>0</v>
      </c>
      <c r="BP491" s="269">
        <v>0</v>
      </c>
      <c r="BQ491" s="269">
        <v>0</v>
      </c>
      <c r="BR491" s="269">
        <v>0</v>
      </c>
      <c r="BS491" s="269">
        <v>0</v>
      </c>
      <c r="BT491" s="269">
        <v>0</v>
      </c>
      <c r="BU491" s="269">
        <v>0</v>
      </c>
      <c r="BV491" s="269">
        <v>0</v>
      </c>
      <c r="BW491" s="269">
        <v>0</v>
      </c>
      <c r="BX491" s="269">
        <v>0</v>
      </c>
      <c r="BY491" s="269">
        <v>0</v>
      </c>
      <c r="BZ491" s="269">
        <v>0</v>
      </c>
      <c r="CA491" s="269">
        <v>0</v>
      </c>
      <c r="CB491" s="269">
        <v>0</v>
      </c>
      <c r="CC491" s="270">
        <f t="shared" si="74"/>
        <v>1072718</v>
      </c>
      <c r="CD491" s="148"/>
      <c r="CE491" s="148"/>
      <c r="CF491" s="148"/>
      <c r="CG491" s="148"/>
      <c r="CH491" s="148"/>
      <c r="CI491" s="148"/>
    </row>
    <row r="492" spans="1:87" s="149" customFormat="1">
      <c r="A492" s="215"/>
      <c r="B492" s="295"/>
      <c r="C492" s="150"/>
      <c r="D492" s="150"/>
      <c r="E492" s="150"/>
      <c r="F492" s="296" t="s">
        <v>1312</v>
      </c>
      <c r="G492" s="297" t="s">
        <v>1313</v>
      </c>
      <c r="H492" s="269">
        <v>0</v>
      </c>
      <c r="I492" s="269">
        <v>0</v>
      </c>
      <c r="J492" s="269">
        <v>0</v>
      </c>
      <c r="K492" s="269">
        <v>0</v>
      </c>
      <c r="L492" s="269">
        <v>0</v>
      </c>
      <c r="M492" s="269">
        <v>0</v>
      </c>
      <c r="N492" s="269">
        <v>0</v>
      </c>
      <c r="O492" s="269">
        <v>0</v>
      </c>
      <c r="P492" s="269">
        <v>0</v>
      </c>
      <c r="Q492" s="269">
        <v>0</v>
      </c>
      <c r="R492" s="269">
        <v>0</v>
      </c>
      <c r="S492" s="269">
        <v>0</v>
      </c>
      <c r="T492" s="269">
        <v>0</v>
      </c>
      <c r="U492" s="269">
        <v>0</v>
      </c>
      <c r="V492" s="269">
        <v>0</v>
      </c>
      <c r="W492" s="269">
        <v>0</v>
      </c>
      <c r="X492" s="269">
        <v>0</v>
      </c>
      <c r="Y492" s="269">
        <v>0</v>
      </c>
      <c r="Z492" s="269">
        <v>0</v>
      </c>
      <c r="AA492" s="269">
        <v>0</v>
      </c>
      <c r="AB492" s="269">
        <v>0</v>
      </c>
      <c r="AC492" s="269">
        <v>198000</v>
      </c>
      <c r="AD492" s="269">
        <v>0</v>
      </c>
      <c r="AE492" s="269">
        <v>0</v>
      </c>
      <c r="AF492" s="269">
        <v>0</v>
      </c>
      <c r="AG492" s="269">
        <v>0</v>
      </c>
      <c r="AH492" s="269">
        <v>0</v>
      </c>
      <c r="AI492" s="269">
        <v>0</v>
      </c>
      <c r="AJ492" s="269">
        <v>0</v>
      </c>
      <c r="AK492" s="269">
        <v>0</v>
      </c>
      <c r="AL492" s="269">
        <v>0</v>
      </c>
      <c r="AM492" s="269">
        <v>0</v>
      </c>
      <c r="AN492" s="269">
        <v>0</v>
      </c>
      <c r="AO492" s="269">
        <v>0</v>
      </c>
      <c r="AP492" s="269">
        <v>0</v>
      </c>
      <c r="AQ492" s="269">
        <v>0</v>
      </c>
      <c r="AR492" s="269">
        <v>0</v>
      </c>
      <c r="AS492" s="269">
        <v>0</v>
      </c>
      <c r="AT492" s="269">
        <v>0</v>
      </c>
      <c r="AU492" s="269">
        <v>0</v>
      </c>
      <c r="AV492" s="269">
        <v>0</v>
      </c>
      <c r="AW492" s="269">
        <v>0</v>
      </c>
      <c r="AX492" s="269">
        <v>0</v>
      </c>
      <c r="AY492" s="269">
        <v>0</v>
      </c>
      <c r="AZ492" s="269">
        <v>0</v>
      </c>
      <c r="BA492" s="269">
        <v>0</v>
      </c>
      <c r="BB492" s="269">
        <v>0</v>
      </c>
      <c r="BC492" s="269">
        <v>0</v>
      </c>
      <c r="BD492" s="269">
        <v>0</v>
      </c>
      <c r="BE492" s="269">
        <v>0</v>
      </c>
      <c r="BF492" s="269">
        <v>0</v>
      </c>
      <c r="BG492" s="269">
        <v>0</v>
      </c>
      <c r="BH492" s="269">
        <v>0</v>
      </c>
      <c r="BI492" s="269">
        <v>0</v>
      </c>
      <c r="BJ492" s="269">
        <v>0</v>
      </c>
      <c r="BK492" s="269">
        <v>0</v>
      </c>
      <c r="BL492" s="269">
        <v>0</v>
      </c>
      <c r="BM492" s="269">
        <v>0</v>
      </c>
      <c r="BN492" s="269">
        <v>0</v>
      </c>
      <c r="BO492" s="269">
        <v>0</v>
      </c>
      <c r="BP492" s="269">
        <v>0</v>
      </c>
      <c r="BQ492" s="269">
        <v>0</v>
      </c>
      <c r="BR492" s="269">
        <v>0</v>
      </c>
      <c r="BS492" s="269">
        <v>0</v>
      </c>
      <c r="BT492" s="269">
        <v>0</v>
      </c>
      <c r="BU492" s="269">
        <v>0</v>
      </c>
      <c r="BV492" s="269">
        <v>0</v>
      </c>
      <c r="BW492" s="269">
        <v>0</v>
      </c>
      <c r="BX492" s="269">
        <v>0</v>
      </c>
      <c r="BY492" s="269">
        <v>0</v>
      </c>
      <c r="BZ492" s="269">
        <v>0</v>
      </c>
      <c r="CA492" s="269">
        <v>0</v>
      </c>
      <c r="CB492" s="269">
        <v>0</v>
      </c>
      <c r="CC492" s="270">
        <f t="shared" si="74"/>
        <v>198000</v>
      </c>
      <c r="CD492" s="148"/>
      <c r="CE492" s="148"/>
      <c r="CF492" s="148"/>
      <c r="CG492" s="148"/>
      <c r="CH492" s="148"/>
      <c r="CI492" s="148"/>
    </row>
    <row r="493" spans="1:87" s="149" customFormat="1">
      <c r="A493" s="215"/>
      <c r="B493" s="295"/>
      <c r="C493" s="150"/>
      <c r="D493" s="150"/>
      <c r="E493" s="150"/>
      <c r="F493" s="296" t="s">
        <v>1314</v>
      </c>
      <c r="G493" s="297" t="s">
        <v>1315</v>
      </c>
      <c r="H493" s="269">
        <v>0</v>
      </c>
      <c r="I493" s="269">
        <v>0</v>
      </c>
      <c r="J493" s="269">
        <v>0</v>
      </c>
      <c r="K493" s="269">
        <v>0</v>
      </c>
      <c r="L493" s="269">
        <v>0</v>
      </c>
      <c r="M493" s="269">
        <v>0</v>
      </c>
      <c r="N493" s="269">
        <v>0</v>
      </c>
      <c r="O493" s="269">
        <v>0</v>
      </c>
      <c r="P493" s="269">
        <v>0</v>
      </c>
      <c r="Q493" s="269">
        <v>0</v>
      </c>
      <c r="R493" s="269">
        <v>0</v>
      </c>
      <c r="S493" s="269">
        <v>0</v>
      </c>
      <c r="T493" s="269">
        <v>0</v>
      </c>
      <c r="U493" s="269">
        <v>0</v>
      </c>
      <c r="V493" s="269">
        <v>0</v>
      </c>
      <c r="W493" s="269">
        <v>0</v>
      </c>
      <c r="X493" s="269">
        <v>0</v>
      </c>
      <c r="Y493" s="269">
        <v>0</v>
      </c>
      <c r="Z493" s="269">
        <v>0</v>
      </c>
      <c r="AA493" s="269">
        <v>0</v>
      </c>
      <c r="AB493" s="269">
        <v>0</v>
      </c>
      <c r="AC493" s="269">
        <v>0</v>
      </c>
      <c r="AD493" s="269">
        <v>0</v>
      </c>
      <c r="AE493" s="269">
        <v>0</v>
      </c>
      <c r="AF493" s="269">
        <v>0</v>
      </c>
      <c r="AG493" s="269">
        <v>0</v>
      </c>
      <c r="AH493" s="269">
        <v>0</v>
      </c>
      <c r="AI493" s="269">
        <v>0</v>
      </c>
      <c r="AJ493" s="269">
        <v>0</v>
      </c>
      <c r="AK493" s="269">
        <v>0</v>
      </c>
      <c r="AL493" s="269">
        <v>0</v>
      </c>
      <c r="AM493" s="269">
        <v>0</v>
      </c>
      <c r="AN493" s="269">
        <v>0</v>
      </c>
      <c r="AO493" s="269">
        <v>0</v>
      </c>
      <c r="AP493" s="269">
        <v>0</v>
      </c>
      <c r="AQ493" s="269">
        <v>0</v>
      </c>
      <c r="AR493" s="269">
        <v>0</v>
      </c>
      <c r="AS493" s="269">
        <v>0</v>
      </c>
      <c r="AT493" s="269">
        <v>0</v>
      </c>
      <c r="AU493" s="269">
        <v>4230891.6500000004</v>
      </c>
      <c r="AV493" s="269">
        <v>0</v>
      </c>
      <c r="AW493" s="269">
        <v>0</v>
      </c>
      <c r="AX493" s="269">
        <v>0</v>
      </c>
      <c r="AY493" s="269">
        <v>0</v>
      </c>
      <c r="AZ493" s="269">
        <v>0</v>
      </c>
      <c r="BA493" s="269">
        <v>0</v>
      </c>
      <c r="BB493" s="269">
        <v>0</v>
      </c>
      <c r="BC493" s="269">
        <v>0</v>
      </c>
      <c r="BD493" s="269">
        <v>0</v>
      </c>
      <c r="BE493" s="269">
        <v>0</v>
      </c>
      <c r="BF493" s="269">
        <v>0</v>
      </c>
      <c r="BG493" s="269">
        <v>0</v>
      </c>
      <c r="BH493" s="269">
        <v>0</v>
      </c>
      <c r="BI493" s="269">
        <v>0</v>
      </c>
      <c r="BJ493" s="269">
        <v>0</v>
      </c>
      <c r="BK493" s="269">
        <v>0</v>
      </c>
      <c r="BL493" s="269">
        <v>0</v>
      </c>
      <c r="BM493" s="269">
        <v>4559481.92</v>
      </c>
      <c r="BN493" s="269">
        <v>0</v>
      </c>
      <c r="BO493" s="269">
        <v>0</v>
      </c>
      <c r="BP493" s="269">
        <v>0</v>
      </c>
      <c r="BQ493" s="269">
        <v>0</v>
      </c>
      <c r="BR493" s="269">
        <v>0</v>
      </c>
      <c r="BS493" s="269">
        <v>0</v>
      </c>
      <c r="BT493" s="269">
        <v>0</v>
      </c>
      <c r="BU493" s="269">
        <v>0</v>
      </c>
      <c r="BV493" s="269">
        <v>0</v>
      </c>
      <c r="BW493" s="269">
        <v>0</v>
      </c>
      <c r="BX493" s="269">
        <v>0</v>
      </c>
      <c r="BY493" s="269">
        <v>0</v>
      </c>
      <c r="BZ493" s="269">
        <v>0</v>
      </c>
      <c r="CA493" s="269">
        <v>0</v>
      </c>
      <c r="CB493" s="269">
        <v>0</v>
      </c>
      <c r="CC493" s="270">
        <f t="shared" si="74"/>
        <v>8790373.5700000003</v>
      </c>
      <c r="CD493" s="148"/>
      <c r="CE493" s="148"/>
      <c r="CF493" s="148"/>
      <c r="CG493" s="148"/>
      <c r="CH493" s="148"/>
      <c r="CI493" s="148"/>
    </row>
    <row r="494" spans="1:87" s="149" customFormat="1">
      <c r="A494" s="215"/>
      <c r="B494" s="295"/>
      <c r="C494" s="150"/>
      <c r="D494" s="150"/>
      <c r="E494" s="150"/>
      <c r="F494" s="296" t="s">
        <v>1316</v>
      </c>
      <c r="G494" s="297" t="s">
        <v>1317</v>
      </c>
      <c r="H494" s="269">
        <v>0</v>
      </c>
      <c r="I494" s="269">
        <v>0</v>
      </c>
      <c r="J494" s="269">
        <v>0</v>
      </c>
      <c r="K494" s="269">
        <v>0</v>
      </c>
      <c r="L494" s="269">
        <v>0</v>
      </c>
      <c r="M494" s="269">
        <v>0</v>
      </c>
      <c r="N494" s="269">
        <v>10510191</v>
      </c>
      <c r="O494" s="269">
        <v>0</v>
      </c>
      <c r="P494" s="269">
        <v>0</v>
      </c>
      <c r="Q494" s="269">
        <v>0</v>
      </c>
      <c r="R494" s="269">
        <v>0</v>
      </c>
      <c r="S494" s="269">
        <v>5647</v>
      </c>
      <c r="T494" s="269">
        <v>0</v>
      </c>
      <c r="U494" s="269">
        <v>0</v>
      </c>
      <c r="V494" s="269">
        <v>0</v>
      </c>
      <c r="W494" s="269">
        <v>0</v>
      </c>
      <c r="X494" s="269">
        <v>0</v>
      </c>
      <c r="Y494" s="269">
        <v>0</v>
      </c>
      <c r="Z494" s="269">
        <v>0</v>
      </c>
      <c r="AA494" s="269">
        <v>0</v>
      </c>
      <c r="AB494" s="269">
        <v>0</v>
      </c>
      <c r="AC494" s="269">
        <v>0</v>
      </c>
      <c r="AD494" s="269">
        <v>0</v>
      </c>
      <c r="AE494" s="269">
        <v>0</v>
      </c>
      <c r="AF494" s="269">
        <v>0</v>
      </c>
      <c r="AG494" s="269">
        <v>0</v>
      </c>
      <c r="AH494" s="269">
        <v>0</v>
      </c>
      <c r="AI494" s="269">
        <v>0</v>
      </c>
      <c r="AJ494" s="269">
        <v>0</v>
      </c>
      <c r="AK494" s="269">
        <v>0</v>
      </c>
      <c r="AL494" s="269">
        <v>0</v>
      </c>
      <c r="AM494" s="269">
        <v>0</v>
      </c>
      <c r="AN494" s="269">
        <v>0</v>
      </c>
      <c r="AO494" s="269">
        <v>0</v>
      </c>
      <c r="AP494" s="269">
        <v>0</v>
      </c>
      <c r="AQ494" s="269">
        <v>0</v>
      </c>
      <c r="AR494" s="269">
        <v>0</v>
      </c>
      <c r="AS494" s="269">
        <v>31334</v>
      </c>
      <c r="AT494" s="269">
        <v>1253797.03</v>
      </c>
      <c r="AU494" s="269">
        <v>0</v>
      </c>
      <c r="AV494" s="269">
        <v>0</v>
      </c>
      <c r="AW494" s="269">
        <v>0</v>
      </c>
      <c r="AX494" s="269">
        <v>0</v>
      </c>
      <c r="AY494" s="269">
        <v>0</v>
      </c>
      <c r="AZ494" s="269">
        <v>0</v>
      </c>
      <c r="BA494" s="269">
        <v>0</v>
      </c>
      <c r="BB494" s="269">
        <v>0</v>
      </c>
      <c r="BC494" s="269">
        <v>0</v>
      </c>
      <c r="BD494" s="269">
        <v>0</v>
      </c>
      <c r="BE494" s="269">
        <v>0</v>
      </c>
      <c r="BF494" s="269">
        <v>0</v>
      </c>
      <c r="BG494" s="269">
        <v>0</v>
      </c>
      <c r="BH494" s="269">
        <v>0</v>
      </c>
      <c r="BI494" s="269">
        <v>0</v>
      </c>
      <c r="BJ494" s="269">
        <v>1127600</v>
      </c>
      <c r="BK494" s="269">
        <v>0</v>
      </c>
      <c r="BL494" s="269">
        <v>0</v>
      </c>
      <c r="BM494" s="269">
        <v>13419697.300000001</v>
      </c>
      <c r="BN494" s="269">
        <v>0</v>
      </c>
      <c r="BO494" s="269">
        <v>0</v>
      </c>
      <c r="BP494" s="269">
        <v>0</v>
      </c>
      <c r="BQ494" s="269">
        <v>0</v>
      </c>
      <c r="BR494" s="269">
        <v>0</v>
      </c>
      <c r="BS494" s="269">
        <v>0</v>
      </c>
      <c r="BT494" s="269">
        <v>0</v>
      </c>
      <c r="BU494" s="269">
        <v>0</v>
      </c>
      <c r="BV494" s="269">
        <v>0</v>
      </c>
      <c r="BW494" s="269">
        <v>0</v>
      </c>
      <c r="BX494" s="269">
        <v>0</v>
      </c>
      <c r="BY494" s="269">
        <v>0</v>
      </c>
      <c r="BZ494" s="269">
        <v>0</v>
      </c>
      <c r="CA494" s="269">
        <v>0</v>
      </c>
      <c r="CB494" s="269">
        <v>0</v>
      </c>
      <c r="CC494" s="270">
        <f t="shared" si="74"/>
        <v>26348266.329999998</v>
      </c>
      <c r="CD494" s="148"/>
      <c r="CE494" s="148"/>
      <c r="CF494" s="148"/>
      <c r="CG494" s="148"/>
      <c r="CH494" s="148"/>
      <c r="CI494" s="148"/>
    </row>
    <row r="495" spans="1:87" s="149" customFormat="1">
      <c r="A495" s="215"/>
      <c r="B495" s="295"/>
      <c r="C495" s="150"/>
      <c r="D495" s="150"/>
      <c r="E495" s="150"/>
      <c r="F495" s="296" t="s">
        <v>1318</v>
      </c>
      <c r="G495" s="297" t="s">
        <v>1319</v>
      </c>
      <c r="H495" s="269">
        <v>0</v>
      </c>
      <c r="I495" s="269">
        <v>0</v>
      </c>
      <c r="J495" s="269">
        <v>0</v>
      </c>
      <c r="K495" s="269">
        <v>0</v>
      </c>
      <c r="L495" s="269">
        <v>0</v>
      </c>
      <c r="M495" s="269">
        <v>0</v>
      </c>
      <c r="N495" s="269">
        <v>0</v>
      </c>
      <c r="O495" s="269">
        <v>0</v>
      </c>
      <c r="P495" s="269">
        <v>0</v>
      </c>
      <c r="Q495" s="269">
        <v>632000</v>
      </c>
      <c r="R495" s="269">
        <v>132349.26</v>
      </c>
      <c r="S495" s="269">
        <v>3450</v>
      </c>
      <c r="T495" s="269">
        <v>0</v>
      </c>
      <c r="U495" s="269">
        <v>0</v>
      </c>
      <c r="V495" s="269">
        <v>0</v>
      </c>
      <c r="W495" s="269">
        <v>0</v>
      </c>
      <c r="X495" s="269">
        <v>0</v>
      </c>
      <c r="Y495" s="269">
        <v>0</v>
      </c>
      <c r="Z495" s="269">
        <v>0</v>
      </c>
      <c r="AA495" s="269">
        <v>533516</v>
      </c>
      <c r="AB495" s="269">
        <v>0</v>
      </c>
      <c r="AC495" s="269">
        <v>0</v>
      </c>
      <c r="AD495" s="269">
        <v>0</v>
      </c>
      <c r="AE495" s="269">
        <v>0</v>
      </c>
      <c r="AF495" s="269">
        <v>0</v>
      </c>
      <c r="AG495" s="269">
        <v>0</v>
      </c>
      <c r="AH495" s="269">
        <v>0</v>
      </c>
      <c r="AI495" s="269">
        <v>0</v>
      </c>
      <c r="AJ495" s="269">
        <v>0</v>
      </c>
      <c r="AK495" s="269">
        <v>0</v>
      </c>
      <c r="AL495" s="269">
        <v>0</v>
      </c>
      <c r="AM495" s="269">
        <v>0</v>
      </c>
      <c r="AN495" s="269">
        <v>7840</v>
      </c>
      <c r="AO495" s="269">
        <v>0</v>
      </c>
      <c r="AP495" s="269">
        <v>0</v>
      </c>
      <c r="AQ495" s="269">
        <v>49200</v>
      </c>
      <c r="AR495" s="269">
        <v>0</v>
      </c>
      <c r="AS495" s="269">
        <v>2700</v>
      </c>
      <c r="AT495" s="269">
        <v>0</v>
      </c>
      <c r="AU495" s="269">
        <v>0</v>
      </c>
      <c r="AV495" s="269">
        <v>0</v>
      </c>
      <c r="AW495" s="269">
        <v>122356.75</v>
      </c>
      <c r="AX495" s="269">
        <v>0</v>
      </c>
      <c r="AY495" s="269">
        <v>196500</v>
      </c>
      <c r="AZ495" s="269">
        <v>45500</v>
      </c>
      <c r="BA495" s="269">
        <v>0</v>
      </c>
      <c r="BB495" s="269">
        <v>0</v>
      </c>
      <c r="BC495" s="269">
        <v>0</v>
      </c>
      <c r="BD495" s="269">
        <v>0</v>
      </c>
      <c r="BE495" s="269">
        <v>0</v>
      </c>
      <c r="BF495" s="269">
        <v>0</v>
      </c>
      <c r="BG495" s="269">
        <v>0</v>
      </c>
      <c r="BH495" s="269">
        <v>1E-4</v>
      </c>
      <c r="BI495" s="269">
        <v>0</v>
      </c>
      <c r="BJ495" s="269">
        <v>0</v>
      </c>
      <c r="BK495" s="269">
        <v>0</v>
      </c>
      <c r="BL495" s="269">
        <v>0</v>
      </c>
      <c r="BM495" s="269">
        <v>0</v>
      </c>
      <c r="BN495" s="269">
        <v>0</v>
      </c>
      <c r="BO495" s="269">
        <v>0</v>
      </c>
      <c r="BP495" s="269">
        <v>0</v>
      </c>
      <c r="BQ495" s="269">
        <v>0</v>
      </c>
      <c r="BR495" s="269">
        <v>0</v>
      </c>
      <c r="BS495" s="269">
        <v>0</v>
      </c>
      <c r="BT495" s="269">
        <v>0</v>
      </c>
      <c r="BU495" s="269">
        <v>0</v>
      </c>
      <c r="BV495" s="269">
        <v>0</v>
      </c>
      <c r="BW495" s="269">
        <v>0</v>
      </c>
      <c r="BX495" s="269">
        <v>0</v>
      </c>
      <c r="BY495" s="269">
        <v>0</v>
      </c>
      <c r="BZ495" s="269">
        <v>0</v>
      </c>
      <c r="CA495" s="269">
        <v>0</v>
      </c>
      <c r="CB495" s="269">
        <v>0</v>
      </c>
      <c r="CC495" s="270">
        <f t="shared" si="74"/>
        <v>1725412.0101000001</v>
      </c>
      <c r="CD495" s="148"/>
      <c r="CE495" s="148"/>
      <c r="CF495" s="148"/>
      <c r="CG495" s="148"/>
      <c r="CH495" s="148"/>
      <c r="CI495" s="148"/>
    </row>
    <row r="496" spans="1:87" s="149" customFormat="1">
      <c r="A496" s="215"/>
      <c r="B496" s="295"/>
      <c r="C496" s="150"/>
      <c r="D496" s="150"/>
      <c r="E496" s="150"/>
      <c r="F496" s="296" t="s">
        <v>1320</v>
      </c>
      <c r="G496" s="297" t="s">
        <v>1759</v>
      </c>
      <c r="H496" s="269">
        <v>0</v>
      </c>
      <c r="I496" s="269">
        <v>0</v>
      </c>
      <c r="J496" s="269">
        <v>0</v>
      </c>
      <c r="K496" s="269">
        <v>0</v>
      </c>
      <c r="L496" s="269">
        <v>0</v>
      </c>
      <c r="M496" s="269">
        <v>0</v>
      </c>
      <c r="N496" s="269">
        <v>0</v>
      </c>
      <c r="O496" s="269">
        <v>0</v>
      </c>
      <c r="P496" s="269">
        <v>0</v>
      </c>
      <c r="Q496" s="269">
        <v>72.5</v>
      </c>
      <c r="R496" s="269">
        <v>0</v>
      </c>
      <c r="S496" s="269">
        <v>0</v>
      </c>
      <c r="T496" s="269">
        <v>0</v>
      </c>
      <c r="U496" s="269">
        <v>8386.25</v>
      </c>
      <c r="V496" s="269">
        <v>0</v>
      </c>
      <c r="W496" s="269">
        <v>0</v>
      </c>
      <c r="X496" s="269">
        <v>0</v>
      </c>
      <c r="Y496" s="269">
        <v>0</v>
      </c>
      <c r="Z496" s="269">
        <v>0</v>
      </c>
      <c r="AA496" s="269">
        <v>15801.34</v>
      </c>
      <c r="AB496" s="269">
        <v>0</v>
      </c>
      <c r="AC496" s="269">
        <v>0</v>
      </c>
      <c r="AD496" s="269">
        <v>0</v>
      </c>
      <c r="AE496" s="269">
        <v>0</v>
      </c>
      <c r="AF496" s="269">
        <v>0</v>
      </c>
      <c r="AG496" s="269">
        <v>0</v>
      </c>
      <c r="AH496" s="269">
        <v>0</v>
      </c>
      <c r="AI496" s="269">
        <v>17165.080000000002</v>
      </c>
      <c r="AJ496" s="269">
        <v>0</v>
      </c>
      <c r="AK496" s="269">
        <v>0</v>
      </c>
      <c r="AL496" s="269">
        <v>0</v>
      </c>
      <c r="AM496" s="269">
        <v>0</v>
      </c>
      <c r="AN496" s="269">
        <v>0</v>
      </c>
      <c r="AO496" s="269">
        <v>0</v>
      </c>
      <c r="AP496" s="269">
        <v>0</v>
      </c>
      <c r="AQ496" s="269">
        <v>0</v>
      </c>
      <c r="AR496" s="269">
        <v>0</v>
      </c>
      <c r="AS496" s="269">
        <v>0</v>
      </c>
      <c r="AT496" s="269">
        <v>0</v>
      </c>
      <c r="AU496" s="269">
        <v>0</v>
      </c>
      <c r="AV496" s="269">
        <v>0</v>
      </c>
      <c r="AW496" s="269">
        <v>0</v>
      </c>
      <c r="AX496" s="269">
        <v>0</v>
      </c>
      <c r="AY496" s="269">
        <v>0</v>
      </c>
      <c r="AZ496" s="269">
        <v>0</v>
      </c>
      <c r="BA496" s="269">
        <v>0</v>
      </c>
      <c r="BB496" s="269">
        <v>0</v>
      </c>
      <c r="BC496" s="269">
        <v>0</v>
      </c>
      <c r="BD496" s="269">
        <v>0</v>
      </c>
      <c r="BE496" s="269">
        <v>0</v>
      </c>
      <c r="BF496" s="269">
        <v>0</v>
      </c>
      <c r="BG496" s="269">
        <v>0</v>
      </c>
      <c r="BH496" s="269">
        <v>0</v>
      </c>
      <c r="BI496" s="269">
        <v>0</v>
      </c>
      <c r="BJ496" s="269">
        <v>0</v>
      </c>
      <c r="BK496" s="269">
        <v>0</v>
      </c>
      <c r="BL496" s="269">
        <v>0</v>
      </c>
      <c r="BM496" s="269">
        <v>0</v>
      </c>
      <c r="BN496" s="269">
        <v>0</v>
      </c>
      <c r="BO496" s="269">
        <v>0</v>
      </c>
      <c r="BP496" s="269">
        <v>0</v>
      </c>
      <c r="BQ496" s="269">
        <v>0</v>
      </c>
      <c r="BR496" s="269">
        <v>0</v>
      </c>
      <c r="BS496" s="269">
        <v>0</v>
      </c>
      <c r="BT496" s="269">
        <v>0</v>
      </c>
      <c r="BU496" s="269">
        <v>0</v>
      </c>
      <c r="BV496" s="269">
        <v>0</v>
      </c>
      <c r="BW496" s="269">
        <v>0</v>
      </c>
      <c r="BX496" s="269">
        <v>0</v>
      </c>
      <c r="BY496" s="269">
        <v>0</v>
      </c>
      <c r="BZ496" s="269">
        <v>0</v>
      </c>
      <c r="CA496" s="269">
        <v>0</v>
      </c>
      <c r="CB496" s="269">
        <v>0</v>
      </c>
      <c r="CC496" s="270">
        <f t="shared" si="74"/>
        <v>41425.17</v>
      </c>
      <c r="CD496" s="148"/>
      <c r="CE496" s="148"/>
      <c r="CF496" s="148"/>
      <c r="CG496" s="148"/>
      <c r="CH496" s="148"/>
      <c r="CI496" s="148"/>
    </row>
    <row r="497" spans="1:87" s="149" customFormat="1">
      <c r="A497" s="215"/>
      <c r="B497" s="295"/>
      <c r="C497" s="150"/>
      <c r="D497" s="150"/>
      <c r="E497" s="150"/>
      <c r="F497" s="296" t="s">
        <v>1321</v>
      </c>
      <c r="G497" s="298" t="s">
        <v>1760</v>
      </c>
      <c r="H497" s="269">
        <v>0</v>
      </c>
      <c r="I497" s="269">
        <v>1527471.84</v>
      </c>
      <c r="J497" s="269">
        <v>886399.56</v>
      </c>
      <c r="K497" s="269">
        <v>67004.23</v>
      </c>
      <c r="L497" s="269">
        <v>0</v>
      </c>
      <c r="M497" s="269">
        <v>0</v>
      </c>
      <c r="N497" s="269">
        <v>0</v>
      </c>
      <c r="O497" s="269">
        <v>0</v>
      </c>
      <c r="P497" s="269">
        <v>0</v>
      </c>
      <c r="Q497" s="269">
        <v>976165.56</v>
      </c>
      <c r="R497" s="269">
        <v>0</v>
      </c>
      <c r="S497" s="269">
        <v>4637.49</v>
      </c>
      <c r="T497" s="269">
        <v>0</v>
      </c>
      <c r="U497" s="269">
        <v>70746.759999999995</v>
      </c>
      <c r="V497" s="269">
        <v>0</v>
      </c>
      <c r="W497" s="269">
        <v>0</v>
      </c>
      <c r="X497" s="269">
        <v>0</v>
      </c>
      <c r="Y497" s="269">
        <v>0</v>
      </c>
      <c r="Z497" s="269">
        <v>0</v>
      </c>
      <c r="AA497" s="269">
        <v>146358.07</v>
      </c>
      <c r="AB497" s="269">
        <v>0</v>
      </c>
      <c r="AC497" s="269">
        <v>0</v>
      </c>
      <c r="AD497" s="269">
        <v>0</v>
      </c>
      <c r="AE497" s="269">
        <v>0</v>
      </c>
      <c r="AF497" s="269">
        <v>0</v>
      </c>
      <c r="AG497" s="269">
        <v>0</v>
      </c>
      <c r="AH497" s="269">
        <v>0</v>
      </c>
      <c r="AI497" s="269">
        <v>2352242.5</v>
      </c>
      <c r="AJ497" s="269">
        <v>0</v>
      </c>
      <c r="AK497" s="269">
        <v>0</v>
      </c>
      <c r="AL497" s="269">
        <v>0</v>
      </c>
      <c r="AM497" s="269">
        <v>0</v>
      </c>
      <c r="AN497" s="269">
        <v>0</v>
      </c>
      <c r="AO497" s="269">
        <v>0</v>
      </c>
      <c r="AP497" s="269">
        <v>92545.82</v>
      </c>
      <c r="AQ497" s="269">
        <v>97068.07</v>
      </c>
      <c r="AR497" s="269">
        <v>0</v>
      </c>
      <c r="AS497" s="269">
        <v>43879.95</v>
      </c>
      <c r="AT497" s="269">
        <v>9562.91</v>
      </c>
      <c r="AU497" s="269">
        <v>3584.19</v>
      </c>
      <c r="AV497" s="269">
        <v>0</v>
      </c>
      <c r="AW497" s="269">
        <v>0</v>
      </c>
      <c r="AX497" s="269">
        <v>0</v>
      </c>
      <c r="AY497" s="269">
        <v>0</v>
      </c>
      <c r="AZ497" s="269">
        <v>0</v>
      </c>
      <c r="BA497" s="269">
        <v>0</v>
      </c>
      <c r="BB497" s="269">
        <v>0</v>
      </c>
      <c r="BC497" s="269">
        <v>0</v>
      </c>
      <c r="BD497" s="269">
        <v>0</v>
      </c>
      <c r="BE497" s="269">
        <v>0</v>
      </c>
      <c r="BF497" s="269">
        <v>0</v>
      </c>
      <c r="BG497" s="269">
        <v>0</v>
      </c>
      <c r="BH497" s="269">
        <v>0</v>
      </c>
      <c r="BI497" s="269">
        <v>0</v>
      </c>
      <c r="BJ497" s="269">
        <v>0</v>
      </c>
      <c r="BK497" s="269">
        <v>0</v>
      </c>
      <c r="BL497" s="269">
        <v>0</v>
      </c>
      <c r="BM497" s="269">
        <v>0</v>
      </c>
      <c r="BN497" s="269">
        <v>0</v>
      </c>
      <c r="BO497" s="269">
        <v>0</v>
      </c>
      <c r="BP497" s="269">
        <v>0</v>
      </c>
      <c r="BQ497" s="269">
        <v>0</v>
      </c>
      <c r="BR497" s="269">
        <v>0</v>
      </c>
      <c r="BS497" s="269">
        <v>0</v>
      </c>
      <c r="BT497" s="269">
        <v>0</v>
      </c>
      <c r="BU497" s="269">
        <v>0</v>
      </c>
      <c r="BV497" s="269">
        <v>0</v>
      </c>
      <c r="BW497" s="269">
        <v>0</v>
      </c>
      <c r="BX497" s="269">
        <v>0</v>
      </c>
      <c r="BY497" s="269">
        <v>0</v>
      </c>
      <c r="BZ497" s="269">
        <v>0</v>
      </c>
      <c r="CA497" s="269">
        <v>0</v>
      </c>
      <c r="CB497" s="269">
        <v>0</v>
      </c>
      <c r="CC497" s="270">
        <f t="shared" si="74"/>
        <v>6277666.9500000011</v>
      </c>
      <c r="CD497" s="148"/>
      <c r="CE497" s="148"/>
      <c r="CF497" s="148"/>
      <c r="CG497" s="148"/>
      <c r="CH497" s="148"/>
      <c r="CI497" s="148"/>
    </row>
    <row r="498" spans="1:87" s="149" customFormat="1">
      <c r="A498" s="215"/>
      <c r="B498" s="295"/>
      <c r="C498" s="150"/>
      <c r="D498" s="150"/>
      <c r="E498" s="150"/>
      <c r="F498" s="296" t="s">
        <v>1322</v>
      </c>
      <c r="G498" s="298" t="s">
        <v>1761</v>
      </c>
      <c r="H498" s="269">
        <v>0</v>
      </c>
      <c r="I498" s="269">
        <v>3199.95</v>
      </c>
      <c r="J498" s="269">
        <v>0</v>
      </c>
      <c r="K498" s="269">
        <v>0</v>
      </c>
      <c r="L498" s="269">
        <v>0</v>
      </c>
      <c r="M498" s="269">
        <v>0</v>
      </c>
      <c r="N498" s="269">
        <v>0</v>
      </c>
      <c r="O498" s="269">
        <v>0</v>
      </c>
      <c r="P498" s="269">
        <v>0</v>
      </c>
      <c r="Q498" s="269">
        <v>88942.25</v>
      </c>
      <c r="R498" s="269">
        <v>0</v>
      </c>
      <c r="S498" s="269">
        <v>0</v>
      </c>
      <c r="T498" s="269">
        <v>0</v>
      </c>
      <c r="U498" s="269">
        <v>0</v>
      </c>
      <c r="V498" s="269">
        <v>0</v>
      </c>
      <c r="W498" s="269">
        <v>0</v>
      </c>
      <c r="X498" s="269">
        <v>278.5</v>
      </c>
      <c r="Y498" s="269">
        <v>0</v>
      </c>
      <c r="Z498" s="269">
        <v>0</v>
      </c>
      <c r="AA498" s="269">
        <v>522.79999999999995</v>
      </c>
      <c r="AB498" s="269">
        <v>0</v>
      </c>
      <c r="AC498" s="269">
        <v>0</v>
      </c>
      <c r="AD498" s="269">
        <v>0</v>
      </c>
      <c r="AE498" s="269">
        <v>0</v>
      </c>
      <c r="AF498" s="269">
        <v>0</v>
      </c>
      <c r="AG498" s="269">
        <v>0</v>
      </c>
      <c r="AH498" s="269">
        <v>0</v>
      </c>
      <c r="AI498" s="269">
        <v>19071</v>
      </c>
      <c r="AJ498" s="269">
        <v>237572.59</v>
      </c>
      <c r="AK498" s="269">
        <v>0</v>
      </c>
      <c r="AL498" s="269">
        <v>0</v>
      </c>
      <c r="AM498" s="269">
        <v>0</v>
      </c>
      <c r="AN498" s="269">
        <v>0</v>
      </c>
      <c r="AO498" s="269">
        <v>0</v>
      </c>
      <c r="AP498" s="269">
        <v>0</v>
      </c>
      <c r="AQ498" s="269">
        <v>0</v>
      </c>
      <c r="AR498" s="269">
        <v>0</v>
      </c>
      <c r="AS498" s="269">
        <v>0</v>
      </c>
      <c r="AT498" s="269">
        <v>0</v>
      </c>
      <c r="AU498" s="269">
        <v>0</v>
      </c>
      <c r="AV498" s="269">
        <v>0</v>
      </c>
      <c r="AW498" s="269">
        <v>0</v>
      </c>
      <c r="AX498" s="269">
        <v>0</v>
      </c>
      <c r="AY498" s="269">
        <v>0</v>
      </c>
      <c r="AZ498" s="269">
        <v>0</v>
      </c>
      <c r="BA498" s="269">
        <v>0</v>
      </c>
      <c r="BB498" s="269">
        <v>0</v>
      </c>
      <c r="BC498" s="269">
        <v>0</v>
      </c>
      <c r="BD498" s="269">
        <v>0</v>
      </c>
      <c r="BE498" s="269">
        <v>0</v>
      </c>
      <c r="BF498" s="269">
        <v>0</v>
      </c>
      <c r="BG498" s="269">
        <v>0</v>
      </c>
      <c r="BH498" s="269">
        <v>0</v>
      </c>
      <c r="BI498" s="269">
        <v>0</v>
      </c>
      <c r="BJ498" s="269">
        <v>0</v>
      </c>
      <c r="BK498" s="269">
        <v>0</v>
      </c>
      <c r="BL498" s="269">
        <v>0</v>
      </c>
      <c r="BM498" s="269">
        <v>0</v>
      </c>
      <c r="BN498" s="269">
        <v>0</v>
      </c>
      <c r="BO498" s="269">
        <v>0</v>
      </c>
      <c r="BP498" s="269">
        <v>0</v>
      </c>
      <c r="BQ498" s="269">
        <v>35105.699999999997</v>
      </c>
      <c r="BR498" s="269">
        <v>0</v>
      </c>
      <c r="BS498" s="269">
        <v>0</v>
      </c>
      <c r="BT498" s="269">
        <v>0</v>
      </c>
      <c r="BU498" s="269">
        <v>0</v>
      </c>
      <c r="BV498" s="269">
        <v>0</v>
      </c>
      <c r="BW498" s="269">
        <v>0</v>
      </c>
      <c r="BX498" s="269">
        <v>0</v>
      </c>
      <c r="BY498" s="269">
        <v>17671</v>
      </c>
      <c r="BZ498" s="269">
        <v>0</v>
      </c>
      <c r="CA498" s="269">
        <v>0</v>
      </c>
      <c r="CB498" s="269">
        <v>0</v>
      </c>
      <c r="CC498" s="270">
        <f t="shared" si="74"/>
        <v>402363.79</v>
      </c>
      <c r="CD498" s="148"/>
      <c r="CE498" s="148"/>
      <c r="CF498" s="148"/>
      <c r="CG498" s="148"/>
      <c r="CH498" s="148"/>
      <c r="CI498" s="148"/>
    </row>
    <row r="499" spans="1:87" s="149" customFormat="1">
      <c r="A499" s="215"/>
      <c r="B499" s="295"/>
      <c r="C499" s="150"/>
      <c r="D499" s="150"/>
      <c r="E499" s="150"/>
      <c r="F499" s="296" t="s">
        <v>1323</v>
      </c>
      <c r="G499" s="298" t="s">
        <v>1762</v>
      </c>
      <c r="H499" s="269">
        <v>0</v>
      </c>
      <c r="I499" s="269">
        <v>397229.13</v>
      </c>
      <c r="J499" s="269">
        <v>209988.22</v>
      </c>
      <c r="K499" s="269">
        <v>12319.89</v>
      </c>
      <c r="L499" s="269">
        <v>0</v>
      </c>
      <c r="M499" s="269">
        <v>0</v>
      </c>
      <c r="N499" s="269">
        <v>0</v>
      </c>
      <c r="O499" s="269">
        <v>0</v>
      </c>
      <c r="P499" s="269">
        <v>0</v>
      </c>
      <c r="Q499" s="269">
        <v>0</v>
      </c>
      <c r="R499" s="269">
        <v>0</v>
      </c>
      <c r="S499" s="269">
        <v>0</v>
      </c>
      <c r="T499" s="269">
        <v>0</v>
      </c>
      <c r="U499" s="269">
        <v>0</v>
      </c>
      <c r="V499" s="269">
        <v>0</v>
      </c>
      <c r="W499" s="269">
        <v>0</v>
      </c>
      <c r="X499" s="269">
        <v>0</v>
      </c>
      <c r="Y499" s="269">
        <v>23299</v>
      </c>
      <c r="Z499" s="269">
        <v>0</v>
      </c>
      <c r="AA499" s="269">
        <v>0</v>
      </c>
      <c r="AB499" s="269">
        <v>0</v>
      </c>
      <c r="AC499" s="269">
        <v>0</v>
      </c>
      <c r="AD499" s="269">
        <v>0</v>
      </c>
      <c r="AE499" s="269">
        <v>0</v>
      </c>
      <c r="AF499" s="269">
        <v>0</v>
      </c>
      <c r="AG499" s="269">
        <v>0</v>
      </c>
      <c r="AH499" s="269">
        <v>0</v>
      </c>
      <c r="AI499" s="269">
        <v>401868.96</v>
      </c>
      <c r="AJ499" s="269">
        <v>301260.05</v>
      </c>
      <c r="AK499" s="269">
        <v>0</v>
      </c>
      <c r="AL499" s="269">
        <v>0</v>
      </c>
      <c r="AM499" s="269">
        <v>0</v>
      </c>
      <c r="AN499" s="269">
        <v>0</v>
      </c>
      <c r="AO499" s="269">
        <v>0</v>
      </c>
      <c r="AP499" s="269">
        <v>0</v>
      </c>
      <c r="AQ499" s="269">
        <v>0</v>
      </c>
      <c r="AR499" s="269">
        <v>0</v>
      </c>
      <c r="AS499" s="269">
        <v>0</v>
      </c>
      <c r="AT499" s="269">
        <v>0</v>
      </c>
      <c r="AU499" s="269">
        <v>0</v>
      </c>
      <c r="AV499" s="269">
        <v>0</v>
      </c>
      <c r="AW499" s="269">
        <v>0</v>
      </c>
      <c r="AX499" s="269">
        <v>0</v>
      </c>
      <c r="AY499" s="269">
        <v>0</v>
      </c>
      <c r="AZ499" s="269">
        <v>0</v>
      </c>
      <c r="BA499" s="269">
        <v>0</v>
      </c>
      <c r="BB499" s="269">
        <v>12706.56</v>
      </c>
      <c r="BC499" s="269">
        <v>0</v>
      </c>
      <c r="BD499" s="269">
        <v>0</v>
      </c>
      <c r="BE499" s="269">
        <v>0</v>
      </c>
      <c r="BF499" s="269">
        <v>0</v>
      </c>
      <c r="BG499" s="269">
        <v>0</v>
      </c>
      <c r="BH499" s="269">
        <v>0</v>
      </c>
      <c r="BI499" s="269">
        <v>0</v>
      </c>
      <c r="BJ499" s="269">
        <v>0</v>
      </c>
      <c r="BK499" s="269">
        <v>0</v>
      </c>
      <c r="BL499" s="269">
        <v>0</v>
      </c>
      <c r="BM499" s="269">
        <v>0</v>
      </c>
      <c r="BN499" s="269">
        <v>0</v>
      </c>
      <c r="BO499" s="269">
        <v>0</v>
      </c>
      <c r="BP499" s="269">
        <v>0</v>
      </c>
      <c r="BQ499" s="269">
        <v>49648.27</v>
      </c>
      <c r="BR499" s="269">
        <v>0</v>
      </c>
      <c r="BS499" s="269">
        <v>0</v>
      </c>
      <c r="BT499" s="269">
        <v>0</v>
      </c>
      <c r="BU499" s="269">
        <v>0</v>
      </c>
      <c r="BV499" s="269">
        <v>0</v>
      </c>
      <c r="BW499" s="269">
        <v>0</v>
      </c>
      <c r="BX499" s="269">
        <v>0</v>
      </c>
      <c r="BY499" s="269">
        <v>0</v>
      </c>
      <c r="BZ499" s="269">
        <v>0</v>
      </c>
      <c r="CA499" s="269">
        <v>0</v>
      </c>
      <c r="CB499" s="269">
        <v>0</v>
      </c>
      <c r="CC499" s="270">
        <f t="shared" si="74"/>
        <v>1408320.08</v>
      </c>
      <c r="CD499" s="148"/>
      <c r="CE499" s="148"/>
      <c r="CF499" s="148"/>
      <c r="CG499" s="148"/>
      <c r="CH499" s="148"/>
      <c r="CI499" s="148"/>
    </row>
    <row r="500" spans="1:87" s="149" customFormat="1">
      <c r="A500" s="215"/>
      <c r="B500" s="295"/>
      <c r="C500" s="150"/>
      <c r="D500" s="150"/>
      <c r="E500" s="150"/>
      <c r="F500" s="296" t="s">
        <v>1324</v>
      </c>
      <c r="G500" s="298" t="s">
        <v>1325</v>
      </c>
      <c r="H500" s="269">
        <v>0</v>
      </c>
      <c r="I500" s="269">
        <v>0</v>
      </c>
      <c r="J500" s="269">
        <v>0</v>
      </c>
      <c r="K500" s="269">
        <v>0</v>
      </c>
      <c r="L500" s="269">
        <v>0</v>
      </c>
      <c r="M500" s="269">
        <v>0</v>
      </c>
      <c r="N500" s="269">
        <v>-243358</v>
      </c>
      <c r="O500" s="269">
        <v>0</v>
      </c>
      <c r="P500" s="269">
        <v>0</v>
      </c>
      <c r="Q500" s="269">
        <v>0</v>
      </c>
      <c r="R500" s="269">
        <v>0</v>
      </c>
      <c r="S500" s="269">
        <v>0</v>
      </c>
      <c r="T500" s="269">
        <v>0</v>
      </c>
      <c r="U500" s="269">
        <v>-1129.27</v>
      </c>
      <c r="V500" s="269">
        <v>0</v>
      </c>
      <c r="W500" s="269">
        <v>0</v>
      </c>
      <c r="X500" s="269">
        <v>0</v>
      </c>
      <c r="Y500" s="269">
        <v>0</v>
      </c>
      <c r="Z500" s="269">
        <v>0</v>
      </c>
      <c r="AA500" s="269">
        <v>0</v>
      </c>
      <c r="AB500" s="269">
        <v>0</v>
      </c>
      <c r="AC500" s="269">
        <v>0</v>
      </c>
      <c r="AD500" s="269">
        <v>0</v>
      </c>
      <c r="AE500" s="269">
        <v>0</v>
      </c>
      <c r="AF500" s="269">
        <v>0</v>
      </c>
      <c r="AG500" s="269">
        <v>0</v>
      </c>
      <c r="AH500" s="269">
        <v>0</v>
      </c>
      <c r="AI500" s="269">
        <v>-638577.35</v>
      </c>
      <c r="AJ500" s="269">
        <v>0</v>
      </c>
      <c r="AK500" s="269">
        <v>0</v>
      </c>
      <c r="AL500" s="269">
        <v>0</v>
      </c>
      <c r="AM500" s="269">
        <v>0</v>
      </c>
      <c r="AN500" s="269">
        <v>0</v>
      </c>
      <c r="AO500" s="269">
        <v>0</v>
      </c>
      <c r="AP500" s="269">
        <v>0</v>
      </c>
      <c r="AQ500" s="269">
        <v>0</v>
      </c>
      <c r="AR500" s="269">
        <v>0</v>
      </c>
      <c r="AS500" s="269">
        <v>0</v>
      </c>
      <c r="AT500" s="269">
        <v>0</v>
      </c>
      <c r="AU500" s="269">
        <v>-30475</v>
      </c>
      <c r="AV500" s="269">
        <v>0</v>
      </c>
      <c r="AW500" s="269">
        <v>0</v>
      </c>
      <c r="AX500" s="269">
        <v>0</v>
      </c>
      <c r="AY500" s="269">
        <v>0</v>
      </c>
      <c r="AZ500" s="269">
        <v>0</v>
      </c>
      <c r="BA500" s="269">
        <v>0</v>
      </c>
      <c r="BB500" s="269">
        <v>0</v>
      </c>
      <c r="BC500" s="269">
        <v>0</v>
      </c>
      <c r="BD500" s="269">
        <v>0</v>
      </c>
      <c r="BE500" s="269">
        <v>0</v>
      </c>
      <c r="BF500" s="269">
        <v>0</v>
      </c>
      <c r="BG500" s="269">
        <v>0</v>
      </c>
      <c r="BH500" s="269">
        <v>0</v>
      </c>
      <c r="BI500" s="269">
        <v>0</v>
      </c>
      <c r="BJ500" s="269">
        <v>0</v>
      </c>
      <c r="BK500" s="269">
        <v>0</v>
      </c>
      <c r="BL500" s="269">
        <v>0</v>
      </c>
      <c r="BM500" s="269">
        <v>-79952</v>
      </c>
      <c r="BN500" s="269">
        <v>0</v>
      </c>
      <c r="BO500" s="269">
        <v>0</v>
      </c>
      <c r="BP500" s="269">
        <v>0</v>
      </c>
      <c r="BQ500" s="269">
        <v>0</v>
      </c>
      <c r="BR500" s="269">
        <v>0</v>
      </c>
      <c r="BS500" s="269">
        <v>0</v>
      </c>
      <c r="BT500" s="269">
        <v>-415781.9</v>
      </c>
      <c r="BU500" s="269">
        <v>0</v>
      </c>
      <c r="BV500" s="269">
        <v>0</v>
      </c>
      <c r="BW500" s="269">
        <v>0</v>
      </c>
      <c r="BX500" s="269">
        <v>0</v>
      </c>
      <c r="BY500" s="269">
        <v>-2179</v>
      </c>
      <c r="BZ500" s="269">
        <v>0</v>
      </c>
      <c r="CA500" s="269">
        <v>0</v>
      </c>
      <c r="CB500" s="269">
        <v>0</v>
      </c>
      <c r="CC500" s="270">
        <f t="shared" si="74"/>
        <v>-1411452.52</v>
      </c>
      <c r="CD500" s="148"/>
      <c r="CE500" s="148"/>
      <c r="CF500" s="148"/>
      <c r="CG500" s="148"/>
      <c r="CH500" s="148"/>
      <c r="CI500" s="148"/>
    </row>
    <row r="501" spans="1:87" s="149" customFormat="1">
      <c r="A501" s="215"/>
      <c r="B501" s="295"/>
      <c r="C501" s="150"/>
      <c r="D501" s="150"/>
      <c r="E501" s="150"/>
      <c r="F501" s="296" t="s">
        <v>1326</v>
      </c>
      <c r="G501" s="297" t="s">
        <v>1327</v>
      </c>
      <c r="H501" s="269">
        <v>0</v>
      </c>
      <c r="I501" s="269">
        <v>0</v>
      </c>
      <c r="J501" s="269">
        <v>0</v>
      </c>
      <c r="K501" s="269">
        <v>0</v>
      </c>
      <c r="L501" s="269">
        <v>0</v>
      </c>
      <c r="M501" s="269">
        <v>0</v>
      </c>
      <c r="N501" s="269">
        <v>0</v>
      </c>
      <c r="O501" s="269">
        <v>0</v>
      </c>
      <c r="P501" s="269">
        <v>0</v>
      </c>
      <c r="Q501" s="269">
        <v>0</v>
      </c>
      <c r="R501" s="269">
        <v>0</v>
      </c>
      <c r="S501" s="269">
        <v>0</v>
      </c>
      <c r="T501" s="269">
        <v>0</v>
      </c>
      <c r="U501" s="269">
        <v>0</v>
      </c>
      <c r="V501" s="269">
        <v>0</v>
      </c>
      <c r="W501" s="269">
        <v>0</v>
      </c>
      <c r="X501" s="269">
        <v>0</v>
      </c>
      <c r="Y501" s="269">
        <v>0</v>
      </c>
      <c r="Z501" s="269">
        <v>0</v>
      </c>
      <c r="AA501" s="269">
        <v>0</v>
      </c>
      <c r="AB501" s="269">
        <v>0</v>
      </c>
      <c r="AC501" s="269">
        <v>0</v>
      </c>
      <c r="AD501" s="269">
        <v>0</v>
      </c>
      <c r="AE501" s="269">
        <v>0</v>
      </c>
      <c r="AF501" s="269">
        <v>0</v>
      </c>
      <c r="AG501" s="269">
        <v>0</v>
      </c>
      <c r="AH501" s="269">
        <v>0</v>
      </c>
      <c r="AI501" s="269">
        <v>-239756.5</v>
      </c>
      <c r="AJ501" s="269">
        <v>0</v>
      </c>
      <c r="AK501" s="269">
        <v>0</v>
      </c>
      <c r="AL501" s="269">
        <v>0</v>
      </c>
      <c r="AM501" s="269">
        <v>0</v>
      </c>
      <c r="AN501" s="269">
        <v>0</v>
      </c>
      <c r="AO501" s="269">
        <v>0</v>
      </c>
      <c r="AP501" s="269">
        <v>0</v>
      </c>
      <c r="AQ501" s="269">
        <v>0</v>
      </c>
      <c r="AR501" s="269">
        <v>0</v>
      </c>
      <c r="AS501" s="269">
        <v>0</v>
      </c>
      <c r="AT501" s="269">
        <v>0</v>
      </c>
      <c r="AU501" s="269">
        <v>0</v>
      </c>
      <c r="AV501" s="269">
        <v>0</v>
      </c>
      <c r="AW501" s="269">
        <v>0</v>
      </c>
      <c r="AX501" s="269">
        <v>0</v>
      </c>
      <c r="AY501" s="269">
        <v>0</v>
      </c>
      <c r="AZ501" s="269">
        <v>0</v>
      </c>
      <c r="BA501" s="269">
        <v>0</v>
      </c>
      <c r="BB501" s="269">
        <v>0</v>
      </c>
      <c r="BC501" s="269">
        <v>0</v>
      </c>
      <c r="BD501" s="269">
        <v>0</v>
      </c>
      <c r="BE501" s="269">
        <v>0</v>
      </c>
      <c r="BF501" s="269">
        <v>0</v>
      </c>
      <c r="BG501" s="269">
        <v>0</v>
      </c>
      <c r="BH501" s="269">
        <v>0</v>
      </c>
      <c r="BI501" s="269">
        <v>0</v>
      </c>
      <c r="BJ501" s="269">
        <v>0</v>
      </c>
      <c r="BK501" s="269">
        <v>0</v>
      </c>
      <c r="BL501" s="269">
        <v>0</v>
      </c>
      <c r="BM501" s="269">
        <v>-23793.87</v>
      </c>
      <c r="BN501" s="269">
        <v>0</v>
      </c>
      <c r="BO501" s="269">
        <v>0</v>
      </c>
      <c r="BP501" s="269">
        <v>0</v>
      </c>
      <c r="BQ501" s="269">
        <v>0</v>
      </c>
      <c r="BR501" s="269">
        <v>0</v>
      </c>
      <c r="BS501" s="269">
        <v>0</v>
      </c>
      <c r="BT501" s="269">
        <v>-61012.84</v>
      </c>
      <c r="BU501" s="269">
        <v>0</v>
      </c>
      <c r="BV501" s="269">
        <v>0</v>
      </c>
      <c r="BW501" s="269">
        <v>0</v>
      </c>
      <c r="BX501" s="269">
        <v>0</v>
      </c>
      <c r="BY501" s="269">
        <v>0</v>
      </c>
      <c r="BZ501" s="269">
        <v>0</v>
      </c>
      <c r="CA501" s="269">
        <v>0</v>
      </c>
      <c r="CB501" s="269">
        <v>0</v>
      </c>
      <c r="CC501" s="270">
        <f t="shared" si="74"/>
        <v>-324563.20999999996</v>
      </c>
      <c r="CD501" s="148"/>
      <c r="CE501" s="148"/>
      <c r="CF501" s="148"/>
      <c r="CG501" s="148"/>
      <c r="CH501" s="148"/>
      <c r="CI501" s="148"/>
    </row>
    <row r="502" spans="1:87" s="149" customFormat="1">
      <c r="A502" s="215"/>
      <c r="B502" s="295"/>
      <c r="C502" s="150"/>
      <c r="D502" s="150"/>
      <c r="E502" s="150"/>
      <c r="F502" s="296" t="s">
        <v>1328</v>
      </c>
      <c r="G502" s="299" t="s">
        <v>1763</v>
      </c>
      <c r="H502" s="269">
        <v>0</v>
      </c>
      <c r="I502" s="269">
        <v>-32487175.649999999</v>
      </c>
      <c r="J502" s="269">
        <v>0</v>
      </c>
      <c r="K502" s="269">
        <v>-103122.5</v>
      </c>
      <c r="L502" s="269">
        <v>-78706.55</v>
      </c>
      <c r="M502" s="269">
        <v>0</v>
      </c>
      <c r="N502" s="269">
        <v>-26482576.91</v>
      </c>
      <c r="O502" s="269">
        <v>-347233.55</v>
      </c>
      <c r="P502" s="269">
        <v>-544548.55000000005</v>
      </c>
      <c r="Q502" s="269">
        <v>0</v>
      </c>
      <c r="R502" s="269">
        <v>-355334.2</v>
      </c>
      <c r="S502" s="269">
        <v>-703418</v>
      </c>
      <c r="T502" s="269">
        <v>0</v>
      </c>
      <c r="U502" s="269">
        <v>0</v>
      </c>
      <c r="V502" s="269">
        <v>0</v>
      </c>
      <c r="W502" s="269">
        <v>0</v>
      </c>
      <c r="X502" s="269">
        <v>0</v>
      </c>
      <c r="Y502" s="269">
        <v>-501628.5</v>
      </c>
      <c r="Z502" s="269">
        <v>0</v>
      </c>
      <c r="AA502" s="269">
        <v>-644457.4</v>
      </c>
      <c r="AB502" s="269">
        <v>-151255.95000000001</v>
      </c>
      <c r="AC502" s="269">
        <v>-2217356.2599999998</v>
      </c>
      <c r="AD502" s="269">
        <v>-1347733.89</v>
      </c>
      <c r="AE502" s="269">
        <v>-2044869.89</v>
      </c>
      <c r="AF502" s="269">
        <v>0</v>
      </c>
      <c r="AG502" s="269">
        <v>0</v>
      </c>
      <c r="AH502" s="269">
        <v>-1043765.95</v>
      </c>
      <c r="AI502" s="269">
        <v>0</v>
      </c>
      <c r="AJ502" s="269">
        <v>-285380</v>
      </c>
      <c r="AK502" s="269">
        <v>0</v>
      </c>
      <c r="AL502" s="269">
        <v>-186465.31</v>
      </c>
      <c r="AM502" s="269">
        <v>-266099.75</v>
      </c>
      <c r="AN502" s="269">
        <v>-242858.95</v>
      </c>
      <c r="AO502" s="269">
        <v>-172668.2</v>
      </c>
      <c r="AP502" s="269">
        <v>-21031.1</v>
      </c>
      <c r="AQ502" s="269">
        <v>-870473.6</v>
      </c>
      <c r="AR502" s="269">
        <v>-251591.35</v>
      </c>
      <c r="AS502" s="269">
        <v>-368843.44</v>
      </c>
      <c r="AT502" s="269">
        <v>-64409.1</v>
      </c>
      <c r="AU502" s="269">
        <v>-1200104.6000000001</v>
      </c>
      <c r="AV502" s="269">
        <v>0</v>
      </c>
      <c r="AW502" s="269">
        <v>-976493.6</v>
      </c>
      <c r="AX502" s="269">
        <v>-887190.75</v>
      </c>
      <c r="AY502" s="269">
        <v>-367514.15</v>
      </c>
      <c r="AZ502" s="269">
        <v>0</v>
      </c>
      <c r="BA502" s="269">
        <v>-1078045.75</v>
      </c>
      <c r="BB502" s="269">
        <v>-373539.05</v>
      </c>
      <c r="BC502" s="269">
        <v>0</v>
      </c>
      <c r="BD502" s="269">
        <v>-1083788.05</v>
      </c>
      <c r="BE502" s="269">
        <v>0</v>
      </c>
      <c r="BF502" s="269">
        <v>-228935.75</v>
      </c>
      <c r="BG502" s="269">
        <v>-7337854.4400000004</v>
      </c>
      <c r="BH502" s="269">
        <v>-885377.80009999999</v>
      </c>
      <c r="BI502" s="269">
        <v>-591751.87</v>
      </c>
      <c r="BJ502" s="269">
        <v>0</v>
      </c>
      <c r="BK502" s="269">
        <v>-552362.55000000005</v>
      </c>
      <c r="BL502" s="269">
        <v>-152921.5</v>
      </c>
      <c r="BM502" s="269">
        <v>-37873477.990000002</v>
      </c>
      <c r="BN502" s="269">
        <v>-1108781.1000000001</v>
      </c>
      <c r="BO502" s="269">
        <v>-3199556.78</v>
      </c>
      <c r="BP502" s="269">
        <v>-1012796.9</v>
      </c>
      <c r="BQ502" s="269">
        <v>-25926.3</v>
      </c>
      <c r="BR502" s="269">
        <v>-498762.35</v>
      </c>
      <c r="BS502" s="269">
        <v>-582500.57999999996</v>
      </c>
      <c r="BT502" s="269">
        <v>-8778473.7899999991</v>
      </c>
      <c r="BU502" s="269">
        <v>-398891.71</v>
      </c>
      <c r="BV502" s="269">
        <v>-546670.9</v>
      </c>
      <c r="BW502" s="269">
        <v>-2081489.89</v>
      </c>
      <c r="BX502" s="269">
        <v>-1414307.53</v>
      </c>
      <c r="BY502" s="269">
        <v>-721970.55</v>
      </c>
      <c r="BZ502" s="269">
        <v>-327070.75</v>
      </c>
      <c r="CA502" s="269">
        <v>-1619923.85</v>
      </c>
      <c r="CB502" s="269">
        <v>-393366.69</v>
      </c>
      <c r="CC502" s="270">
        <f t="shared" si="74"/>
        <v>-148082852.07009995</v>
      </c>
      <c r="CD502" s="148"/>
      <c r="CE502" s="148"/>
      <c r="CF502" s="148"/>
      <c r="CG502" s="148"/>
      <c r="CH502" s="148"/>
      <c r="CI502" s="148"/>
    </row>
    <row r="503" spans="1:87" s="149" customFormat="1">
      <c r="A503" s="215"/>
      <c r="B503" s="295"/>
      <c r="C503" s="150"/>
      <c r="D503" s="150"/>
      <c r="E503" s="150"/>
      <c r="F503" s="296" t="s">
        <v>1329</v>
      </c>
      <c r="G503" s="297" t="s">
        <v>1764</v>
      </c>
      <c r="H503" s="269">
        <v>0</v>
      </c>
      <c r="I503" s="269">
        <v>0</v>
      </c>
      <c r="J503" s="269">
        <v>0</v>
      </c>
      <c r="K503" s="269">
        <v>-79630.899999999994</v>
      </c>
      <c r="L503" s="269">
        <v>0</v>
      </c>
      <c r="M503" s="269">
        <v>0</v>
      </c>
      <c r="N503" s="269">
        <v>-3506058.36</v>
      </c>
      <c r="O503" s="269">
        <v>-355309.51</v>
      </c>
      <c r="P503" s="269">
        <v>-207643.4</v>
      </c>
      <c r="Q503" s="269">
        <v>0</v>
      </c>
      <c r="R503" s="269">
        <v>-23174.3</v>
      </c>
      <c r="S503" s="269">
        <v>-634535.4</v>
      </c>
      <c r="T503" s="269">
        <v>0</v>
      </c>
      <c r="U503" s="269">
        <v>0</v>
      </c>
      <c r="V503" s="269">
        <v>0</v>
      </c>
      <c r="W503" s="269">
        <v>0</v>
      </c>
      <c r="X503" s="269">
        <v>0</v>
      </c>
      <c r="Y503" s="269">
        <v>-198810.3</v>
      </c>
      <c r="Z503" s="269">
        <v>0</v>
      </c>
      <c r="AA503" s="269">
        <v>-457414.1</v>
      </c>
      <c r="AB503" s="269">
        <v>-115187.26</v>
      </c>
      <c r="AC503" s="269">
        <v>-7130101.5</v>
      </c>
      <c r="AD503" s="269">
        <v>-632871.48</v>
      </c>
      <c r="AE503" s="269">
        <v>-721210.88</v>
      </c>
      <c r="AF503" s="269">
        <v>0</v>
      </c>
      <c r="AG503" s="269">
        <v>0</v>
      </c>
      <c r="AH503" s="269">
        <v>0</v>
      </c>
      <c r="AI503" s="269">
        <v>0</v>
      </c>
      <c r="AJ503" s="269">
        <v>-50901.95</v>
      </c>
      <c r="AK503" s="269">
        <v>-38209</v>
      </c>
      <c r="AL503" s="269">
        <v>0</v>
      </c>
      <c r="AM503" s="269">
        <v>-32866.199999999997</v>
      </c>
      <c r="AN503" s="269">
        <v>-311590.5</v>
      </c>
      <c r="AO503" s="269">
        <v>-60599.55</v>
      </c>
      <c r="AP503" s="269">
        <v>-21939.3</v>
      </c>
      <c r="AQ503" s="269">
        <v>-444429</v>
      </c>
      <c r="AR503" s="269">
        <v>-129002.4</v>
      </c>
      <c r="AS503" s="269">
        <v>-151871.28</v>
      </c>
      <c r="AT503" s="269">
        <v>0</v>
      </c>
      <c r="AU503" s="269">
        <v>-17158939.02</v>
      </c>
      <c r="AV503" s="269">
        <v>0</v>
      </c>
      <c r="AW503" s="269">
        <v>0</v>
      </c>
      <c r="AX503" s="269">
        <v>-584506.5</v>
      </c>
      <c r="AY503" s="269">
        <v>-215797.25</v>
      </c>
      <c r="AZ503" s="269">
        <v>0</v>
      </c>
      <c r="BA503" s="269">
        <v>-568297.6</v>
      </c>
      <c r="BB503" s="269">
        <v>-383018.15</v>
      </c>
      <c r="BC503" s="269">
        <v>0</v>
      </c>
      <c r="BD503" s="269">
        <v>-98000.5</v>
      </c>
      <c r="BE503" s="269">
        <v>0</v>
      </c>
      <c r="BF503" s="269">
        <v>-192139.4</v>
      </c>
      <c r="BG503" s="269">
        <v>-5339816.59</v>
      </c>
      <c r="BH503" s="269">
        <v>-759033.15</v>
      </c>
      <c r="BI503" s="269">
        <v>-573556.04</v>
      </c>
      <c r="BJ503" s="269">
        <v>0</v>
      </c>
      <c r="BK503" s="269">
        <v>-206027.95</v>
      </c>
      <c r="BL503" s="269">
        <v>0</v>
      </c>
      <c r="BM503" s="269">
        <v>-2045122.3</v>
      </c>
      <c r="BN503" s="269">
        <v>-1375011.95</v>
      </c>
      <c r="BO503" s="269">
        <v>-649420</v>
      </c>
      <c r="BP503" s="269">
        <v>-162546.9</v>
      </c>
      <c r="BQ503" s="269">
        <v>-8108.1</v>
      </c>
      <c r="BR503" s="269">
        <v>-100035</v>
      </c>
      <c r="BS503" s="269">
        <v>-48520.3</v>
      </c>
      <c r="BT503" s="269">
        <v>-13951521.59</v>
      </c>
      <c r="BU503" s="269">
        <v>-363681.65</v>
      </c>
      <c r="BV503" s="269">
        <v>-559450.53</v>
      </c>
      <c r="BW503" s="269">
        <v>-393030.48</v>
      </c>
      <c r="BX503" s="269">
        <v>-815851.48</v>
      </c>
      <c r="BY503" s="269">
        <v>-882203.25</v>
      </c>
      <c r="BZ503" s="269">
        <v>-129784.25</v>
      </c>
      <c r="CA503" s="269">
        <v>-464763.75</v>
      </c>
      <c r="CB503" s="269">
        <v>-93276.11</v>
      </c>
      <c r="CC503" s="270">
        <f t="shared" si="74"/>
        <v>-63424816.359999992</v>
      </c>
      <c r="CD503" s="148"/>
      <c r="CE503" s="148"/>
      <c r="CF503" s="148"/>
      <c r="CG503" s="148"/>
      <c r="CH503" s="148"/>
      <c r="CI503" s="148"/>
    </row>
    <row r="504" spans="1:87" s="149" customFormat="1">
      <c r="A504" s="215"/>
      <c r="B504" s="295"/>
      <c r="C504" s="150"/>
      <c r="D504" s="150"/>
      <c r="E504" s="150"/>
      <c r="F504" s="296" t="s">
        <v>1330</v>
      </c>
      <c r="G504" s="297" t="s">
        <v>1765</v>
      </c>
      <c r="H504" s="269">
        <v>0</v>
      </c>
      <c r="I504" s="269">
        <v>0</v>
      </c>
      <c r="J504" s="269">
        <v>0</v>
      </c>
      <c r="K504" s="269">
        <v>0</v>
      </c>
      <c r="L504" s="269">
        <v>0</v>
      </c>
      <c r="M504" s="269">
        <v>0</v>
      </c>
      <c r="N504" s="269">
        <v>0</v>
      </c>
      <c r="O504" s="269">
        <v>0</v>
      </c>
      <c r="P504" s="269">
        <v>0</v>
      </c>
      <c r="Q504" s="269">
        <v>0</v>
      </c>
      <c r="R504" s="269">
        <v>0</v>
      </c>
      <c r="S504" s="269">
        <v>0</v>
      </c>
      <c r="T504" s="269">
        <v>0</v>
      </c>
      <c r="U504" s="269">
        <v>0</v>
      </c>
      <c r="V504" s="269">
        <v>0</v>
      </c>
      <c r="W504" s="269">
        <v>0</v>
      </c>
      <c r="X504" s="269">
        <v>0</v>
      </c>
      <c r="Y504" s="269">
        <v>0</v>
      </c>
      <c r="Z504" s="269">
        <v>0</v>
      </c>
      <c r="AA504" s="269">
        <v>0</v>
      </c>
      <c r="AB504" s="269">
        <v>0</v>
      </c>
      <c r="AC504" s="269">
        <v>0</v>
      </c>
      <c r="AD504" s="269">
        <v>0</v>
      </c>
      <c r="AE504" s="269">
        <v>0</v>
      </c>
      <c r="AF504" s="269">
        <v>0</v>
      </c>
      <c r="AG504" s="269">
        <v>0</v>
      </c>
      <c r="AH504" s="269">
        <v>0</v>
      </c>
      <c r="AI504" s="269">
        <v>49950</v>
      </c>
      <c r="AJ504" s="269">
        <v>0</v>
      </c>
      <c r="AK504" s="269">
        <v>0</v>
      </c>
      <c r="AL504" s="269">
        <v>0</v>
      </c>
      <c r="AM504" s="269">
        <v>0</v>
      </c>
      <c r="AN504" s="269">
        <v>0</v>
      </c>
      <c r="AO504" s="269">
        <v>0</v>
      </c>
      <c r="AP504" s="269">
        <v>0</v>
      </c>
      <c r="AQ504" s="269">
        <v>0</v>
      </c>
      <c r="AR504" s="269">
        <v>0</v>
      </c>
      <c r="AS504" s="269">
        <v>0</v>
      </c>
      <c r="AT504" s="269">
        <v>0</v>
      </c>
      <c r="AU504" s="269">
        <v>0</v>
      </c>
      <c r="AV504" s="269">
        <v>0</v>
      </c>
      <c r="AW504" s="269">
        <v>0</v>
      </c>
      <c r="AX504" s="269">
        <v>0</v>
      </c>
      <c r="AY504" s="269">
        <v>0</v>
      </c>
      <c r="AZ504" s="269">
        <v>0</v>
      </c>
      <c r="BA504" s="269">
        <v>0</v>
      </c>
      <c r="BB504" s="269">
        <v>0</v>
      </c>
      <c r="BC504" s="269">
        <v>0</v>
      </c>
      <c r="BD504" s="269">
        <v>0</v>
      </c>
      <c r="BE504" s="269">
        <v>0</v>
      </c>
      <c r="BF504" s="269">
        <v>0</v>
      </c>
      <c r="BG504" s="269">
        <v>0</v>
      </c>
      <c r="BH504" s="269">
        <v>0</v>
      </c>
      <c r="BI504" s="269">
        <v>0</v>
      </c>
      <c r="BJ504" s="269">
        <v>0</v>
      </c>
      <c r="BK504" s="269">
        <v>0</v>
      </c>
      <c r="BL504" s="269">
        <v>0</v>
      </c>
      <c r="BM504" s="269">
        <v>0</v>
      </c>
      <c r="BN504" s="269">
        <v>0</v>
      </c>
      <c r="BO504" s="269">
        <v>0</v>
      </c>
      <c r="BP504" s="269">
        <v>0</v>
      </c>
      <c r="BQ504" s="269">
        <v>0</v>
      </c>
      <c r="BR504" s="269">
        <v>0</v>
      </c>
      <c r="BS504" s="269">
        <v>0</v>
      </c>
      <c r="BT504" s="269">
        <v>0</v>
      </c>
      <c r="BU504" s="269">
        <v>0</v>
      </c>
      <c r="BV504" s="269">
        <v>0</v>
      </c>
      <c r="BW504" s="269">
        <v>0</v>
      </c>
      <c r="BX504" s="269">
        <v>0</v>
      </c>
      <c r="BY504" s="269">
        <v>0</v>
      </c>
      <c r="BZ504" s="269">
        <v>0</v>
      </c>
      <c r="CA504" s="269">
        <v>0</v>
      </c>
      <c r="CB504" s="269">
        <v>0</v>
      </c>
      <c r="CC504" s="270">
        <f t="shared" si="74"/>
        <v>49950</v>
      </c>
      <c r="CD504" s="148"/>
      <c r="CE504" s="148"/>
      <c r="CF504" s="148"/>
      <c r="CG504" s="148"/>
      <c r="CH504" s="148"/>
      <c r="CI504" s="148"/>
    </row>
    <row r="505" spans="1:87" s="149" customFormat="1">
      <c r="A505" s="215"/>
      <c r="B505" s="295"/>
      <c r="C505" s="150"/>
      <c r="D505" s="150"/>
      <c r="E505" s="150"/>
      <c r="F505" s="296" t="s">
        <v>1331</v>
      </c>
      <c r="G505" s="297" t="s">
        <v>1766</v>
      </c>
      <c r="H505" s="269">
        <v>0</v>
      </c>
      <c r="I505" s="269">
        <v>0</v>
      </c>
      <c r="J505" s="269">
        <v>0</v>
      </c>
      <c r="K505" s="269">
        <v>0</v>
      </c>
      <c r="L505" s="269">
        <v>0</v>
      </c>
      <c r="M505" s="269">
        <v>0</v>
      </c>
      <c r="N505" s="269">
        <v>0</v>
      </c>
      <c r="O505" s="269">
        <v>0</v>
      </c>
      <c r="P505" s="269">
        <v>0</v>
      </c>
      <c r="Q505" s="269">
        <v>0</v>
      </c>
      <c r="R505" s="269">
        <v>0</v>
      </c>
      <c r="S505" s="269">
        <v>0</v>
      </c>
      <c r="T505" s="269">
        <v>0</v>
      </c>
      <c r="U505" s="269">
        <v>0</v>
      </c>
      <c r="V505" s="269">
        <v>0</v>
      </c>
      <c r="W505" s="269">
        <v>0</v>
      </c>
      <c r="X505" s="269">
        <v>0</v>
      </c>
      <c r="Y505" s="269">
        <v>0</v>
      </c>
      <c r="Z505" s="269">
        <v>0</v>
      </c>
      <c r="AA505" s="269">
        <v>243418</v>
      </c>
      <c r="AB505" s="269">
        <v>0</v>
      </c>
      <c r="AC505" s="269">
        <v>0</v>
      </c>
      <c r="AD505" s="269">
        <v>293498</v>
      </c>
      <c r="AE505" s="269">
        <v>0</v>
      </c>
      <c r="AF505" s="269">
        <v>0</v>
      </c>
      <c r="AG505" s="269">
        <v>949826</v>
      </c>
      <c r="AH505" s="269">
        <v>0</v>
      </c>
      <c r="AI505" s="269">
        <v>0</v>
      </c>
      <c r="AJ505" s="269">
        <v>0</v>
      </c>
      <c r="AK505" s="269">
        <v>0</v>
      </c>
      <c r="AL505" s="269">
        <v>0</v>
      </c>
      <c r="AM505" s="269">
        <v>0</v>
      </c>
      <c r="AN505" s="269">
        <v>0</v>
      </c>
      <c r="AO505" s="269">
        <v>0</v>
      </c>
      <c r="AP505" s="269">
        <v>0</v>
      </c>
      <c r="AQ505" s="269">
        <v>0</v>
      </c>
      <c r="AR505" s="269">
        <v>0</v>
      </c>
      <c r="AS505" s="269">
        <v>0</v>
      </c>
      <c r="AT505" s="269">
        <v>0</v>
      </c>
      <c r="AU505" s="269">
        <v>0</v>
      </c>
      <c r="AV505" s="269">
        <v>0</v>
      </c>
      <c r="AW505" s="269">
        <v>0</v>
      </c>
      <c r="AX505" s="269">
        <v>0</v>
      </c>
      <c r="AY505" s="269">
        <v>0</v>
      </c>
      <c r="AZ505" s="269">
        <v>0</v>
      </c>
      <c r="BA505" s="269">
        <v>0</v>
      </c>
      <c r="BB505" s="269">
        <v>3568323.5</v>
      </c>
      <c r="BC505" s="269">
        <v>0</v>
      </c>
      <c r="BD505" s="269">
        <v>0</v>
      </c>
      <c r="BE505" s="269">
        <v>0</v>
      </c>
      <c r="BF505" s="269">
        <v>0</v>
      </c>
      <c r="BG505" s="269">
        <v>9621</v>
      </c>
      <c r="BH505" s="269">
        <v>0</v>
      </c>
      <c r="BI505" s="269">
        <v>0</v>
      </c>
      <c r="BJ505" s="269">
        <v>7236</v>
      </c>
      <c r="BK505" s="269">
        <v>0</v>
      </c>
      <c r="BL505" s="269">
        <v>0</v>
      </c>
      <c r="BM505" s="269">
        <v>136085</v>
      </c>
      <c r="BN505" s="269">
        <v>0</v>
      </c>
      <c r="BO505" s="269">
        <v>0</v>
      </c>
      <c r="BP505" s="269">
        <v>0</v>
      </c>
      <c r="BQ505" s="269">
        <v>0</v>
      </c>
      <c r="BR505" s="269">
        <v>60870</v>
      </c>
      <c r="BS505" s="269">
        <v>0</v>
      </c>
      <c r="BT505" s="269">
        <v>115000</v>
      </c>
      <c r="BU505" s="269">
        <v>0</v>
      </c>
      <c r="BV505" s="269">
        <v>0</v>
      </c>
      <c r="BW505" s="269">
        <v>12082</v>
      </c>
      <c r="BX505" s="269">
        <v>0</v>
      </c>
      <c r="BY505" s="269">
        <v>11400</v>
      </c>
      <c r="BZ505" s="269">
        <v>0</v>
      </c>
      <c r="CA505" s="269">
        <v>0</v>
      </c>
      <c r="CB505" s="269">
        <v>23579.5</v>
      </c>
      <c r="CC505" s="270">
        <f t="shared" si="74"/>
        <v>5430939</v>
      </c>
      <c r="CD505" s="148"/>
      <c r="CE505" s="148"/>
      <c r="CF505" s="148"/>
      <c r="CG505" s="148"/>
      <c r="CH505" s="148"/>
      <c r="CI505" s="148"/>
    </row>
    <row r="506" spans="1:87" s="149" customFormat="1">
      <c r="A506" s="215"/>
      <c r="B506" s="295"/>
      <c r="C506" s="150"/>
      <c r="D506" s="150"/>
      <c r="E506" s="150"/>
      <c r="F506" s="296" t="s">
        <v>1332</v>
      </c>
      <c r="G506" s="297" t="s">
        <v>1333</v>
      </c>
      <c r="H506" s="269">
        <v>0</v>
      </c>
      <c r="I506" s="269">
        <v>27845</v>
      </c>
      <c r="J506" s="269">
        <v>974370</v>
      </c>
      <c r="K506" s="269">
        <v>0</v>
      </c>
      <c r="L506" s="269">
        <v>0</v>
      </c>
      <c r="M506" s="269">
        <v>0</v>
      </c>
      <c r="N506" s="269">
        <v>2433580</v>
      </c>
      <c r="O506" s="269">
        <v>0</v>
      </c>
      <c r="P506" s="269">
        <v>0</v>
      </c>
      <c r="Q506" s="269">
        <v>0</v>
      </c>
      <c r="R506" s="269">
        <v>0</v>
      </c>
      <c r="S506" s="269">
        <v>0</v>
      </c>
      <c r="T506" s="269">
        <v>0</v>
      </c>
      <c r="U506" s="269">
        <v>11292.7</v>
      </c>
      <c r="V506" s="269">
        <v>0</v>
      </c>
      <c r="W506" s="269">
        <v>0</v>
      </c>
      <c r="X506" s="269">
        <v>0</v>
      </c>
      <c r="Y506" s="269">
        <v>0</v>
      </c>
      <c r="Z506" s="269">
        <v>7817958</v>
      </c>
      <c r="AA506" s="269">
        <v>0</v>
      </c>
      <c r="AB506" s="269">
        <v>0</v>
      </c>
      <c r="AC506" s="269">
        <v>0</v>
      </c>
      <c r="AD506" s="269">
        <v>0</v>
      </c>
      <c r="AE506" s="269">
        <v>0</v>
      </c>
      <c r="AF506" s="269">
        <v>76800</v>
      </c>
      <c r="AG506" s="269">
        <v>0</v>
      </c>
      <c r="AH506" s="269">
        <v>0</v>
      </c>
      <c r="AI506" s="269">
        <v>6385773.5</v>
      </c>
      <c r="AJ506" s="269">
        <v>0</v>
      </c>
      <c r="AK506" s="269">
        <v>0</v>
      </c>
      <c r="AL506" s="269">
        <v>0</v>
      </c>
      <c r="AM506" s="269">
        <v>0</v>
      </c>
      <c r="AN506" s="269">
        <v>0</v>
      </c>
      <c r="AO506" s="269">
        <v>0</v>
      </c>
      <c r="AP506" s="269">
        <v>0</v>
      </c>
      <c r="AQ506" s="269">
        <v>0</v>
      </c>
      <c r="AR506" s="269">
        <v>0</v>
      </c>
      <c r="AS506" s="269">
        <v>0</v>
      </c>
      <c r="AT506" s="269">
        <v>0</v>
      </c>
      <c r="AU506" s="269">
        <v>304750</v>
      </c>
      <c r="AV506" s="269">
        <v>0</v>
      </c>
      <c r="AW506" s="269">
        <v>0</v>
      </c>
      <c r="AX506" s="269">
        <v>0</v>
      </c>
      <c r="AY506" s="269">
        <v>0</v>
      </c>
      <c r="AZ506" s="269">
        <v>0</v>
      </c>
      <c r="BA506" s="269">
        <v>0</v>
      </c>
      <c r="BB506" s="269">
        <v>1498830</v>
      </c>
      <c r="BC506" s="269">
        <v>120166.5</v>
      </c>
      <c r="BD506" s="269">
        <v>0</v>
      </c>
      <c r="BE506" s="269">
        <v>0</v>
      </c>
      <c r="BF506" s="269">
        <v>0</v>
      </c>
      <c r="BG506" s="269">
        <v>1981</v>
      </c>
      <c r="BH506" s="269">
        <v>164390</v>
      </c>
      <c r="BI506" s="269">
        <v>0</v>
      </c>
      <c r="BJ506" s="269">
        <v>0</v>
      </c>
      <c r="BK506" s="269">
        <v>0</v>
      </c>
      <c r="BL506" s="269">
        <v>0</v>
      </c>
      <c r="BM506" s="269">
        <v>799520</v>
      </c>
      <c r="BN506" s="269">
        <v>27260</v>
      </c>
      <c r="BO506" s="269">
        <v>0</v>
      </c>
      <c r="BP506" s="269">
        <v>0</v>
      </c>
      <c r="BQ506" s="269">
        <v>0</v>
      </c>
      <c r="BR506" s="269">
        <v>0</v>
      </c>
      <c r="BS506" s="269">
        <v>0</v>
      </c>
      <c r="BT506" s="269">
        <v>4157819</v>
      </c>
      <c r="BU506" s="269">
        <v>0</v>
      </c>
      <c r="BV506" s="269">
        <v>0</v>
      </c>
      <c r="BW506" s="269">
        <v>0</v>
      </c>
      <c r="BX506" s="269">
        <v>0</v>
      </c>
      <c r="BY506" s="269">
        <v>21790</v>
      </c>
      <c r="BZ506" s="269">
        <v>0</v>
      </c>
      <c r="CA506" s="269">
        <v>0</v>
      </c>
      <c r="CB506" s="269">
        <v>0</v>
      </c>
      <c r="CC506" s="270">
        <f t="shared" si="74"/>
        <v>24824125.699999999</v>
      </c>
      <c r="CD506" s="148"/>
      <c r="CE506" s="148"/>
      <c r="CF506" s="148"/>
      <c r="CG506" s="148"/>
      <c r="CH506" s="148"/>
      <c r="CI506" s="148"/>
    </row>
    <row r="507" spans="1:87" s="149" customFormat="1">
      <c r="A507" s="215"/>
      <c r="B507" s="295"/>
      <c r="C507" s="150"/>
      <c r="D507" s="150"/>
      <c r="E507" s="150"/>
      <c r="F507" s="296" t="s">
        <v>1334</v>
      </c>
      <c r="G507" s="297" t="s">
        <v>1335</v>
      </c>
      <c r="H507" s="269">
        <v>0</v>
      </c>
      <c r="I507" s="269">
        <v>0</v>
      </c>
      <c r="J507" s="269">
        <v>0</v>
      </c>
      <c r="K507" s="269">
        <v>0</v>
      </c>
      <c r="L507" s="269">
        <v>0</v>
      </c>
      <c r="M507" s="269">
        <v>0</v>
      </c>
      <c r="N507" s="269">
        <v>0</v>
      </c>
      <c r="O507" s="269">
        <v>0</v>
      </c>
      <c r="P507" s="269">
        <v>0</v>
      </c>
      <c r="Q507" s="269">
        <v>0</v>
      </c>
      <c r="R507" s="269">
        <v>0</v>
      </c>
      <c r="S507" s="269">
        <v>0</v>
      </c>
      <c r="T507" s="269">
        <v>0</v>
      </c>
      <c r="U507" s="269">
        <v>0</v>
      </c>
      <c r="V507" s="269">
        <v>0</v>
      </c>
      <c r="W507" s="269">
        <v>0</v>
      </c>
      <c r="X507" s="269">
        <v>0</v>
      </c>
      <c r="Y507" s="269">
        <v>0</v>
      </c>
      <c r="Z507" s="269">
        <v>0</v>
      </c>
      <c r="AA507" s="269">
        <v>0</v>
      </c>
      <c r="AB507" s="269">
        <v>6650</v>
      </c>
      <c r="AC507" s="269">
        <v>0</v>
      </c>
      <c r="AD507" s="269">
        <v>0</v>
      </c>
      <c r="AE507" s="269">
        <v>0</v>
      </c>
      <c r="AF507" s="269">
        <v>0</v>
      </c>
      <c r="AG507" s="269">
        <v>0</v>
      </c>
      <c r="AH507" s="269">
        <v>0</v>
      </c>
      <c r="AI507" s="269">
        <v>7900</v>
      </c>
      <c r="AJ507" s="269">
        <v>0</v>
      </c>
      <c r="AK507" s="269">
        <v>0</v>
      </c>
      <c r="AL507" s="269">
        <v>0</v>
      </c>
      <c r="AM507" s="269">
        <v>0</v>
      </c>
      <c r="AN507" s="269">
        <v>0</v>
      </c>
      <c r="AO507" s="269">
        <v>0</v>
      </c>
      <c r="AP507" s="269">
        <v>0</v>
      </c>
      <c r="AQ507" s="269">
        <v>0</v>
      </c>
      <c r="AR507" s="269">
        <v>0</v>
      </c>
      <c r="AS507" s="269">
        <v>0</v>
      </c>
      <c r="AT507" s="269">
        <v>0</v>
      </c>
      <c r="AU507" s="269">
        <v>0</v>
      </c>
      <c r="AV507" s="269">
        <v>0</v>
      </c>
      <c r="AW507" s="269">
        <v>0</v>
      </c>
      <c r="AX507" s="269">
        <v>0</v>
      </c>
      <c r="AY507" s="269">
        <v>0</v>
      </c>
      <c r="AZ507" s="269">
        <v>0</v>
      </c>
      <c r="BA507" s="269">
        <v>0</v>
      </c>
      <c r="BB507" s="269">
        <v>0</v>
      </c>
      <c r="BC507" s="269">
        <v>0</v>
      </c>
      <c r="BD507" s="269">
        <v>0</v>
      </c>
      <c r="BE507" s="269">
        <v>0</v>
      </c>
      <c r="BF507" s="269">
        <v>0</v>
      </c>
      <c r="BG507" s="269">
        <v>1400</v>
      </c>
      <c r="BH507" s="269">
        <v>0</v>
      </c>
      <c r="BI507" s="269">
        <v>0</v>
      </c>
      <c r="BJ507" s="269">
        <v>16110</v>
      </c>
      <c r="BK507" s="269">
        <v>0</v>
      </c>
      <c r="BL507" s="269">
        <v>0</v>
      </c>
      <c r="BM507" s="269">
        <v>0</v>
      </c>
      <c r="BN507" s="269">
        <v>0</v>
      </c>
      <c r="BO507" s="269">
        <v>0</v>
      </c>
      <c r="BP507" s="269">
        <v>0</v>
      </c>
      <c r="BQ507" s="269">
        <v>0</v>
      </c>
      <c r="BR507" s="269">
        <v>0</v>
      </c>
      <c r="BS507" s="269">
        <v>0</v>
      </c>
      <c r="BT507" s="269">
        <v>0</v>
      </c>
      <c r="BU507" s="269">
        <v>0</v>
      </c>
      <c r="BV507" s="269">
        <v>0</v>
      </c>
      <c r="BW507" s="269">
        <v>0</v>
      </c>
      <c r="BX507" s="269">
        <v>0</v>
      </c>
      <c r="BY507" s="269">
        <v>0</v>
      </c>
      <c r="BZ507" s="269">
        <v>0</v>
      </c>
      <c r="CA507" s="269">
        <v>0</v>
      </c>
      <c r="CB507" s="269">
        <v>0</v>
      </c>
      <c r="CC507" s="270">
        <f t="shared" si="74"/>
        <v>32060</v>
      </c>
      <c r="CD507" s="148"/>
      <c r="CE507" s="148"/>
      <c r="CF507" s="148"/>
      <c r="CG507" s="148"/>
      <c r="CH507" s="148"/>
      <c r="CI507" s="148"/>
    </row>
    <row r="508" spans="1:87" s="149" customFormat="1">
      <c r="A508" s="215"/>
      <c r="B508" s="295"/>
      <c r="C508" s="150"/>
      <c r="D508" s="150"/>
      <c r="E508" s="150"/>
      <c r="F508" s="296" t="s">
        <v>1336</v>
      </c>
      <c r="G508" s="297" t="s">
        <v>1337</v>
      </c>
      <c r="H508" s="269">
        <v>0</v>
      </c>
      <c r="I508" s="269">
        <v>53870.73</v>
      </c>
      <c r="J508" s="269">
        <v>79030</v>
      </c>
      <c r="K508" s="269">
        <v>980</v>
      </c>
      <c r="L508" s="269">
        <v>0</v>
      </c>
      <c r="M508" s="269">
        <v>0</v>
      </c>
      <c r="N508" s="269">
        <v>0</v>
      </c>
      <c r="O508" s="269">
        <v>0</v>
      </c>
      <c r="P508" s="269">
        <v>0</v>
      </c>
      <c r="Q508" s="269">
        <v>0</v>
      </c>
      <c r="R508" s="269">
        <v>0</v>
      </c>
      <c r="S508" s="269">
        <v>0</v>
      </c>
      <c r="T508" s="269">
        <v>0</v>
      </c>
      <c r="U508" s="269">
        <v>128020</v>
      </c>
      <c r="V508" s="269">
        <v>0</v>
      </c>
      <c r="W508" s="269">
        <v>41590</v>
      </c>
      <c r="X508" s="269">
        <v>0</v>
      </c>
      <c r="Y508" s="269">
        <v>37660</v>
      </c>
      <c r="Z508" s="269">
        <v>0</v>
      </c>
      <c r="AA508" s="269">
        <v>160250</v>
      </c>
      <c r="AB508" s="269">
        <v>0</v>
      </c>
      <c r="AC508" s="269">
        <v>0</v>
      </c>
      <c r="AD508" s="269">
        <v>0</v>
      </c>
      <c r="AE508" s="269">
        <v>0</v>
      </c>
      <c r="AF508" s="269">
        <v>0</v>
      </c>
      <c r="AG508" s="269">
        <v>0</v>
      </c>
      <c r="AH508" s="269">
        <v>0</v>
      </c>
      <c r="AI508" s="269">
        <v>839260</v>
      </c>
      <c r="AJ508" s="269">
        <v>0</v>
      </c>
      <c r="AK508" s="269">
        <v>64910</v>
      </c>
      <c r="AL508" s="269">
        <v>0</v>
      </c>
      <c r="AM508" s="269">
        <v>0</v>
      </c>
      <c r="AN508" s="269">
        <v>99090</v>
      </c>
      <c r="AO508" s="269">
        <v>0</v>
      </c>
      <c r="AP508" s="269">
        <v>0</v>
      </c>
      <c r="AQ508" s="269">
        <v>0</v>
      </c>
      <c r="AR508" s="269">
        <v>60830</v>
      </c>
      <c r="AS508" s="269">
        <v>52140</v>
      </c>
      <c r="AT508" s="269">
        <v>0</v>
      </c>
      <c r="AU508" s="269">
        <v>579814</v>
      </c>
      <c r="AV508" s="269">
        <v>0</v>
      </c>
      <c r="AW508" s="269">
        <v>0</v>
      </c>
      <c r="AX508" s="269">
        <v>154940</v>
      </c>
      <c r="AY508" s="269">
        <v>0</v>
      </c>
      <c r="AZ508" s="269">
        <v>0</v>
      </c>
      <c r="BA508" s="269">
        <v>0</v>
      </c>
      <c r="BB508" s="269">
        <v>26215</v>
      </c>
      <c r="BC508" s="269">
        <v>840</v>
      </c>
      <c r="BD508" s="269">
        <v>29898</v>
      </c>
      <c r="BE508" s="269">
        <v>0</v>
      </c>
      <c r="BF508" s="269">
        <v>0</v>
      </c>
      <c r="BG508" s="269">
        <v>0</v>
      </c>
      <c r="BH508" s="269">
        <v>723488</v>
      </c>
      <c r="BI508" s="269">
        <v>0</v>
      </c>
      <c r="BJ508" s="269">
        <v>95660</v>
      </c>
      <c r="BK508" s="269">
        <v>43809</v>
      </c>
      <c r="BL508" s="269">
        <v>0</v>
      </c>
      <c r="BM508" s="269">
        <v>33950</v>
      </c>
      <c r="BN508" s="269">
        <v>0</v>
      </c>
      <c r="BO508" s="269">
        <v>420918</v>
      </c>
      <c r="BP508" s="269">
        <v>42720</v>
      </c>
      <c r="BQ508" s="269">
        <v>0</v>
      </c>
      <c r="BR508" s="269">
        <v>0</v>
      </c>
      <c r="BS508" s="269">
        <v>59360</v>
      </c>
      <c r="BT508" s="269">
        <v>3062572</v>
      </c>
      <c r="BU508" s="269">
        <v>168225</v>
      </c>
      <c r="BV508" s="269">
        <v>30890</v>
      </c>
      <c r="BW508" s="269">
        <v>30440</v>
      </c>
      <c r="BX508" s="269">
        <v>0</v>
      </c>
      <c r="BY508" s="269">
        <v>21800</v>
      </c>
      <c r="BZ508" s="269">
        <v>0</v>
      </c>
      <c r="CA508" s="269">
        <v>0</v>
      </c>
      <c r="CB508" s="269">
        <v>0</v>
      </c>
      <c r="CC508" s="270">
        <f t="shared" si="74"/>
        <v>7143169.7300000004</v>
      </c>
      <c r="CD508" s="148"/>
      <c r="CE508" s="148"/>
      <c r="CF508" s="148"/>
      <c r="CG508" s="148"/>
      <c r="CH508" s="148"/>
      <c r="CI508" s="148"/>
    </row>
    <row r="509" spans="1:87" s="149" customFormat="1">
      <c r="A509" s="215"/>
      <c r="B509" s="295"/>
      <c r="C509" s="150"/>
      <c r="D509" s="150"/>
      <c r="E509" s="150"/>
      <c r="F509" s="296" t="s">
        <v>1338</v>
      </c>
      <c r="G509" s="297" t="s">
        <v>1339</v>
      </c>
      <c r="H509" s="269">
        <v>0</v>
      </c>
      <c r="I509" s="269">
        <v>0</v>
      </c>
      <c r="J509" s="269">
        <v>0</v>
      </c>
      <c r="K509" s="269">
        <v>0</v>
      </c>
      <c r="L509" s="269">
        <v>0</v>
      </c>
      <c r="M509" s="269">
        <v>0</v>
      </c>
      <c r="N509" s="269">
        <v>0</v>
      </c>
      <c r="O509" s="269">
        <v>4640</v>
      </c>
      <c r="P509" s="269">
        <v>0</v>
      </c>
      <c r="Q509" s="269">
        <v>0</v>
      </c>
      <c r="R509" s="269">
        <v>0</v>
      </c>
      <c r="S509" s="269">
        <v>211272</v>
      </c>
      <c r="T509" s="269">
        <v>0</v>
      </c>
      <c r="U509" s="269">
        <v>330480</v>
      </c>
      <c r="V509" s="269">
        <v>0</v>
      </c>
      <c r="W509" s="269">
        <v>0</v>
      </c>
      <c r="X509" s="269">
        <v>0</v>
      </c>
      <c r="Y509" s="269">
        <v>4450</v>
      </c>
      <c r="Z509" s="269">
        <v>2680592.5</v>
      </c>
      <c r="AA509" s="269">
        <v>216920</v>
      </c>
      <c r="AB509" s="269">
        <v>133050</v>
      </c>
      <c r="AC509" s="269">
        <v>6917</v>
      </c>
      <c r="AD509" s="269">
        <v>0</v>
      </c>
      <c r="AE509" s="269">
        <v>0</v>
      </c>
      <c r="AF509" s="269">
        <v>0</v>
      </c>
      <c r="AG509" s="269">
        <v>0</v>
      </c>
      <c r="AH509" s="269">
        <v>0</v>
      </c>
      <c r="AI509" s="269">
        <v>0</v>
      </c>
      <c r="AJ509" s="269">
        <v>0</v>
      </c>
      <c r="AK509" s="269">
        <v>0</v>
      </c>
      <c r="AL509" s="269">
        <v>0</v>
      </c>
      <c r="AM509" s="269">
        <v>0</v>
      </c>
      <c r="AN509" s="269">
        <v>0</v>
      </c>
      <c r="AO509" s="269">
        <v>0</v>
      </c>
      <c r="AP509" s="269">
        <v>0</v>
      </c>
      <c r="AQ509" s="269">
        <v>0</v>
      </c>
      <c r="AR509" s="269">
        <v>2180</v>
      </c>
      <c r="AS509" s="269">
        <v>0</v>
      </c>
      <c r="AT509" s="269">
        <v>0</v>
      </c>
      <c r="AU509" s="269">
        <v>64560</v>
      </c>
      <c r="AV509" s="269">
        <v>0</v>
      </c>
      <c r="AW509" s="269">
        <v>176655</v>
      </c>
      <c r="AX509" s="269">
        <v>0</v>
      </c>
      <c r="AY509" s="269">
        <v>0</v>
      </c>
      <c r="AZ509" s="269">
        <v>311600</v>
      </c>
      <c r="BA509" s="269">
        <v>33660</v>
      </c>
      <c r="BB509" s="269">
        <v>0</v>
      </c>
      <c r="BC509" s="269">
        <v>0</v>
      </c>
      <c r="BD509" s="269">
        <v>0</v>
      </c>
      <c r="BE509" s="269">
        <v>0</v>
      </c>
      <c r="BF509" s="269">
        <v>52760</v>
      </c>
      <c r="BG509" s="269">
        <v>0</v>
      </c>
      <c r="BH509" s="269">
        <v>202055</v>
      </c>
      <c r="BI509" s="269">
        <v>0</v>
      </c>
      <c r="BJ509" s="269">
        <v>194555</v>
      </c>
      <c r="BK509" s="269">
        <v>0</v>
      </c>
      <c r="BL509" s="269">
        <v>0</v>
      </c>
      <c r="BM509" s="269">
        <v>72622</v>
      </c>
      <c r="BN509" s="269">
        <v>85120</v>
      </c>
      <c r="BO509" s="269">
        <v>2111372</v>
      </c>
      <c r="BP509" s="269">
        <v>5480</v>
      </c>
      <c r="BQ509" s="269">
        <v>0</v>
      </c>
      <c r="BR509" s="269">
        <v>0</v>
      </c>
      <c r="BS509" s="269">
        <v>3930</v>
      </c>
      <c r="BT509" s="269">
        <v>16084</v>
      </c>
      <c r="BU509" s="269">
        <v>0</v>
      </c>
      <c r="BV509" s="269">
        <v>0</v>
      </c>
      <c r="BW509" s="269">
        <v>298176</v>
      </c>
      <c r="BX509" s="269">
        <v>40760</v>
      </c>
      <c r="BY509" s="269">
        <v>3550</v>
      </c>
      <c r="BZ509" s="269">
        <v>0</v>
      </c>
      <c r="CA509" s="269">
        <v>0</v>
      </c>
      <c r="CB509" s="269">
        <v>0</v>
      </c>
      <c r="CC509" s="270">
        <f t="shared" si="74"/>
        <v>7263440.5</v>
      </c>
      <c r="CD509" s="148"/>
      <c r="CE509" s="148"/>
      <c r="CF509" s="148"/>
      <c r="CG509" s="148"/>
      <c r="CH509" s="148"/>
      <c r="CI509" s="148"/>
    </row>
    <row r="510" spans="1:87" s="149" customFormat="1">
      <c r="A510" s="215"/>
      <c r="B510" s="295"/>
      <c r="C510" s="150"/>
      <c r="D510" s="150"/>
      <c r="E510" s="150"/>
      <c r="F510" s="296" t="s">
        <v>1340</v>
      </c>
      <c r="G510" s="297" t="s">
        <v>1341</v>
      </c>
      <c r="H510" s="269">
        <v>0</v>
      </c>
      <c r="I510" s="269">
        <v>0</v>
      </c>
      <c r="J510" s="269">
        <v>0</v>
      </c>
      <c r="K510" s="269">
        <v>0</v>
      </c>
      <c r="L510" s="269">
        <v>0</v>
      </c>
      <c r="M510" s="269">
        <v>0</v>
      </c>
      <c r="N510" s="269">
        <v>0</v>
      </c>
      <c r="O510" s="269">
        <v>0</v>
      </c>
      <c r="P510" s="269">
        <v>0</v>
      </c>
      <c r="Q510" s="269">
        <v>0</v>
      </c>
      <c r="R510" s="269">
        <v>0</v>
      </c>
      <c r="S510" s="269">
        <v>0</v>
      </c>
      <c r="T510" s="269">
        <v>0</v>
      </c>
      <c r="U510" s="269">
        <v>0</v>
      </c>
      <c r="V510" s="269">
        <v>0</v>
      </c>
      <c r="W510" s="269">
        <v>0</v>
      </c>
      <c r="X510" s="269">
        <v>0</v>
      </c>
      <c r="Y510" s="269">
        <v>0</v>
      </c>
      <c r="Z510" s="269">
        <v>0</v>
      </c>
      <c r="AA510" s="269">
        <v>0</v>
      </c>
      <c r="AB510" s="269">
        <v>0</v>
      </c>
      <c r="AC510" s="269">
        <v>0</v>
      </c>
      <c r="AD510" s="269">
        <v>0</v>
      </c>
      <c r="AE510" s="269">
        <v>0</v>
      </c>
      <c r="AF510" s="269">
        <v>0</v>
      </c>
      <c r="AG510" s="269">
        <v>0</v>
      </c>
      <c r="AH510" s="269">
        <v>0</v>
      </c>
      <c r="AI510" s="269">
        <v>2397565</v>
      </c>
      <c r="AJ510" s="269">
        <v>0</v>
      </c>
      <c r="AK510" s="269">
        <v>0</v>
      </c>
      <c r="AL510" s="269">
        <v>0</v>
      </c>
      <c r="AM510" s="269">
        <v>0</v>
      </c>
      <c r="AN510" s="269">
        <v>0</v>
      </c>
      <c r="AO510" s="269">
        <v>0</v>
      </c>
      <c r="AP510" s="269">
        <v>0</v>
      </c>
      <c r="AQ510" s="269">
        <v>0</v>
      </c>
      <c r="AR510" s="269">
        <v>0</v>
      </c>
      <c r="AS510" s="269">
        <v>0</v>
      </c>
      <c r="AT510" s="269">
        <v>0</v>
      </c>
      <c r="AU510" s="269">
        <v>0</v>
      </c>
      <c r="AV510" s="269">
        <v>0</v>
      </c>
      <c r="AW510" s="269">
        <v>0</v>
      </c>
      <c r="AX510" s="269">
        <v>0</v>
      </c>
      <c r="AY510" s="269">
        <v>0</v>
      </c>
      <c r="AZ510" s="269">
        <v>0</v>
      </c>
      <c r="BA510" s="269">
        <v>0</v>
      </c>
      <c r="BB510" s="269">
        <v>0</v>
      </c>
      <c r="BC510" s="269">
        <v>0</v>
      </c>
      <c r="BD510" s="269">
        <v>0</v>
      </c>
      <c r="BE510" s="269">
        <v>0</v>
      </c>
      <c r="BF510" s="269">
        <v>0</v>
      </c>
      <c r="BG510" s="269">
        <v>4377</v>
      </c>
      <c r="BH510" s="269">
        <v>0</v>
      </c>
      <c r="BI510" s="269">
        <v>0</v>
      </c>
      <c r="BJ510" s="269">
        <v>0</v>
      </c>
      <c r="BK510" s="269">
        <v>0</v>
      </c>
      <c r="BL510" s="269">
        <v>0</v>
      </c>
      <c r="BM510" s="269">
        <v>237938.1</v>
      </c>
      <c r="BN510" s="269">
        <v>0</v>
      </c>
      <c r="BO510" s="269">
        <v>0</v>
      </c>
      <c r="BP510" s="269">
        <v>0</v>
      </c>
      <c r="BQ510" s="269">
        <v>0</v>
      </c>
      <c r="BR510" s="269">
        <v>0</v>
      </c>
      <c r="BS510" s="269">
        <v>0</v>
      </c>
      <c r="BT510" s="269">
        <v>610128.4</v>
      </c>
      <c r="BU510" s="269">
        <v>0</v>
      </c>
      <c r="BV510" s="269">
        <v>0</v>
      </c>
      <c r="BW510" s="269">
        <v>332677</v>
      </c>
      <c r="BX510" s="269">
        <v>0</v>
      </c>
      <c r="BY510" s="269">
        <v>0</v>
      </c>
      <c r="BZ510" s="269">
        <v>0</v>
      </c>
      <c r="CA510" s="269">
        <v>0</v>
      </c>
      <c r="CB510" s="269">
        <v>0</v>
      </c>
      <c r="CC510" s="270">
        <f t="shared" si="74"/>
        <v>3582685.5</v>
      </c>
      <c r="CD510" s="148"/>
      <c r="CE510" s="148"/>
      <c r="CF510" s="148"/>
      <c r="CG510" s="148"/>
      <c r="CH510" s="148"/>
      <c r="CI510" s="148"/>
    </row>
    <row r="511" spans="1:87" s="149" customFormat="1">
      <c r="A511" s="215"/>
      <c r="B511" s="295"/>
      <c r="C511" s="150"/>
      <c r="D511" s="150"/>
      <c r="E511" s="150"/>
      <c r="F511" s="296" t="s">
        <v>1342</v>
      </c>
      <c r="G511" s="297" t="s">
        <v>1343</v>
      </c>
      <c r="H511" s="269">
        <v>0</v>
      </c>
      <c r="I511" s="269">
        <v>0</v>
      </c>
      <c r="J511" s="269">
        <v>0</v>
      </c>
      <c r="K511" s="269">
        <v>0</v>
      </c>
      <c r="L511" s="269">
        <v>0</v>
      </c>
      <c r="M511" s="269">
        <v>0</v>
      </c>
      <c r="N511" s="269">
        <v>0</v>
      </c>
      <c r="O511" s="269">
        <v>0</v>
      </c>
      <c r="P511" s="269">
        <v>0</v>
      </c>
      <c r="Q511" s="269">
        <v>0</v>
      </c>
      <c r="R511" s="269">
        <v>0</v>
      </c>
      <c r="S511" s="269">
        <v>0</v>
      </c>
      <c r="T511" s="269">
        <v>0</v>
      </c>
      <c r="U511" s="269">
        <v>0</v>
      </c>
      <c r="V511" s="269">
        <v>0</v>
      </c>
      <c r="W511" s="269">
        <v>0</v>
      </c>
      <c r="X511" s="269">
        <v>0</v>
      </c>
      <c r="Y511" s="269">
        <v>0</v>
      </c>
      <c r="Z511" s="269">
        <v>0</v>
      </c>
      <c r="AA511" s="269">
        <v>0</v>
      </c>
      <c r="AB511" s="269">
        <v>0</v>
      </c>
      <c r="AC511" s="269">
        <v>0</v>
      </c>
      <c r="AD511" s="269">
        <v>0</v>
      </c>
      <c r="AE511" s="269">
        <v>0</v>
      </c>
      <c r="AF511" s="269">
        <v>0</v>
      </c>
      <c r="AG511" s="269">
        <v>0</v>
      </c>
      <c r="AH511" s="269">
        <v>0</v>
      </c>
      <c r="AI511" s="269">
        <v>0</v>
      </c>
      <c r="AJ511" s="269">
        <v>0</v>
      </c>
      <c r="AK511" s="269">
        <v>0</v>
      </c>
      <c r="AL511" s="269">
        <v>0</v>
      </c>
      <c r="AM511" s="269">
        <v>0</v>
      </c>
      <c r="AN511" s="269">
        <v>0</v>
      </c>
      <c r="AO511" s="269">
        <v>0</v>
      </c>
      <c r="AP511" s="269">
        <v>0</v>
      </c>
      <c r="AQ511" s="269">
        <v>0</v>
      </c>
      <c r="AR511" s="269">
        <v>0</v>
      </c>
      <c r="AS511" s="269">
        <v>0</v>
      </c>
      <c r="AT511" s="269">
        <v>0</v>
      </c>
      <c r="AU511" s="269">
        <v>0</v>
      </c>
      <c r="AV511" s="269">
        <v>0</v>
      </c>
      <c r="AW511" s="269">
        <v>0</v>
      </c>
      <c r="AX511" s="269">
        <v>0</v>
      </c>
      <c r="AY511" s="269">
        <v>0</v>
      </c>
      <c r="AZ511" s="269">
        <v>0</v>
      </c>
      <c r="BA511" s="269">
        <v>0</v>
      </c>
      <c r="BB511" s="269">
        <v>0</v>
      </c>
      <c r="BC511" s="269">
        <v>0</v>
      </c>
      <c r="BD511" s="269">
        <v>0</v>
      </c>
      <c r="BE511" s="269">
        <v>0</v>
      </c>
      <c r="BF511" s="269">
        <v>0</v>
      </c>
      <c r="BG511" s="269">
        <v>0</v>
      </c>
      <c r="BH511" s="269">
        <v>0</v>
      </c>
      <c r="BI511" s="269">
        <v>0</v>
      </c>
      <c r="BJ511" s="269">
        <v>0</v>
      </c>
      <c r="BK511" s="269">
        <v>0</v>
      </c>
      <c r="BL511" s="269">
        <v>0</v>
      </c>
      <c r="BM511" s="269">
        <v>0</v>
      </c>
      <c r="BN511" s="269">
        <v>0</v>
      </c>
      <c r="BO511" s="269">
        <v>0</v>
      </c>
      <c r="BP511" s="269">
        <v>0</v>
      </c>
      <c r="BQ511" s="269">
        <v>0</v>
      </c>
      <c r="BR511" s="269">
        <v>0</v>
      </c>
      <c r="BS511" s="269">
        <v>0</v>
      </c>
      <c r="BT511" s="269">
        <v>0</v>
      </c>
      <c r="BU511" s="269">
        <v>0</v>
      </c>
      <c r="BV511" s="269">
        <v>0</v>
      </c>
      <c r="BW511" s="269">
        <v>6355</v>
      </c>
      <c r="BX511" s="269">
        <v>0</v>
      </c>
      <c r="BY511" s="269">
        <v>0</v>
      </c>
      <c r="BZ511" s="269">
        <v>0</v>
      </c>
      <c r="CA511" s="269">
        <v>0</v>
      </c>
      <c r="CB511" s="269">
        <v>0</v>
      </c>
      <c r="CC511" s="270">
        <f t="shared" si="74"/>
        <v>6355</v>
      </c>
      <c r="CD511" s="148"/>
      <c r="CE511" s="148"/>
      <c r="CF511" s="148"/>
      <c r="CG511" s="148"/>
      <c r="CH511" s="148"/>
      <c r="CI511" s="148"/>
    </row>
    <row r="512" spans="1:87" s="149" customFormat="1">
      <c r="A512" s="215"/>
      <c r="B512" s="295"/>
      <c r="C512" s="150"/>
      <c r="D512" s="150"/>
      <c r="E512" s="150"/>
      <c r="F512" s="296" t="s">
        <v>1344</v>
      </c>
      <c r="G512" s="297" t="s">
        <v>1345</v>
      </c>
      <c r="H512" s="269">
        <v>0</v>
      </c>
      <c r="I512" s="269">
        <v>0</v>
      </c>
      <c r="J512" s="269">
        <v>0</v>
      </c>
      <c r="K512" s="269">
        <v>0</v>
      </c>
      <c r="L512" s="269">
        <v>0</v>
      </c>
      <c r="M512" s="269">
        <v>0</v>
      </c>
      <c r="N512" s="269">
        <v>0</v>
      </c>
      <c r="O512" s="269">
        <v>0</v>
      </c>
      <c r="P512" s="269">
        <v>0</v>
      </c>
      <c r="Q512" s="269">
        <v>0</v>
      </c>
      <c r="R512" s="269">
        <v>0</v>
      </c>
      <c r="S512" s="269">
        <v>0</v>
      </c>
      <c r="T512" s="269">
        <v>15190</v>
      </c>
      <c r="U512" s="269">
        <v>0</v>
      </c>
      <c r="V512" s="269">
        <v>0</v>
      </c>
      <c r="W512" s="269">
        <v>0</v>
      </c>
      <c r="X512" s="269">
        <v>0</v>
      </c>
      <c r="Y512" s="269">
        <v>0</v>
      </c>
      <c r="Z512" s="269">
        <v>0</v>
      </c>
      <c r="AA512" s="269">
        <v>0</v>
      </c>
      <c r="AB512" s="269">
        <v>0</v>
      </c>
      <c r="AC512" s="269">
        <v>0</v>
      </c>
      <c r="AD512" s="269">
        <v>0</v>
      </c>
      <c r="AE512" s="269">
        <v>0</v>
      </c>
      <c r="AF512" s="269">
        <v>0</v>
      </c>
      <c r="AG512" s="269">
        <v>0</v>
      </c>
      <c r="AH512" s="269">
        <v>0</v>
      </c>
      <c r="AI512" s="269">
        <v>0</v>
      </c>
      <c r="AJ512" s="269">
        <v>0</v>
      </c>
      <c r="AK512" s="269">
        <v>0</v>
      </c>
      <c r="AL512" s="269">
        <v>0</v>
      </c>
      <c r="AM512" s="269">
        <v>0</v>
      </c>
      <c r="AN512" s="269">
        <v>0</v>
      </c>
      <c r="AO512" s="269">
        <v>0</v>
      </c>
      <c r="AP512" s="269">
        <v>0</v>
      </c>
      <c r="AQ512" s="269">
        <v>0</v>
      </c>
      <c r="AR512" s="269">
        <v>0</v>
      </c>
      <c r="AS512" s="269">
        <v>0</v>
      </c>
      <c r="AT512" s="269">
        <v>0</v>
      </c>
      <c r="AU512" s="269">
        <v>0</v>
      </c>
      <c r="AV512" s="269">
        <v>0</v>
      </c>
      <c r="AW512" s="269">
        <v>0</v>
      </c>
      <c r="AX512" s="269">
        <v>0</v>
      </c>
      <c r="AY512" s="269">
        <v>0</v>
      </c>
      <c r="AZ512" s="269">
        <v>0</v>
      </c>
      <c r="BA512" s="269">
        <v>0</v>
      </c>
      <c r="BB512" s="269">
        <v>0</v>
      </c>
      <c r="BC512" s="269">
        <v>0</v>
      </c>
      <c r="BD512" s="269">
        <v>0</v>
      </c>
      <c r="BE512" s="269">
        <v>0</v>
      </c>
      <c r="BF512" s="269">
        <v>0</v>
      </c>
      <c r="BG512" s="269">
        <v>0</v>
      </c>
      <c r="BH512" s="269">
        <v>0</v>
      </c>
      <c r="BI512" s="269">
        <v>0</v>
      </c>
      <c r="BJ512" s="269">
        <v>0</v>
      </c>
      <c r="BK512" s="269">
        <v>0</v>
      </c>
      <c r="BL512" s="269">
        <v>0</v>
      </c>
      <c r="BM512" s="269">
        <v>0</v>
      </c>
      <c r="BN512" s="269">
        <v>0</v>
      </c>
      <c r="BO512" s="269">
        <v>0</v>
      </c>
      <c r="BP512" s="269">
        <v>0</v>
      </c>
      <c r="BQ512" s="269">
        <v>0</v>
      </c>
      <c r="BR512" s="269">
        <v>0</v>
      </c>
      <c r="BS512" s="269">
        <v>0</v>
      </c>
      <c r="BT512" s="269">
        <v>0</v>
      </c>
      <c r="BU512" s="269">
        <v>0</v>
      </c>
      <c r="BV512" s="269">
        <v>0</v>
      </c>
      <c r="BW512" s="269">
        <v>2269611.06</v>
      </c>
      <c r="BX512" s="269">
        <v>0</v>
      </c>
      <c r="BY512" s="269">
        <v>0</v>
      </c>
      <c r="BZ512" s="269">
        <v>0</v>
      </c>
      <c r="CA512" s="269">
        <v>0</v>
      </c>
      <c r="CB512" s="269">
        <v>0</v>
      </c>
      <c r="CC512" s="270">
        <f t="shared" si="74"/>
        <v>2284801.06</v>
      </c>
      <c r="CD512" s="148"/>
      <c r="CE512" s="148"/>
      <c r="CF512" s="148"/>
      <c r="CG512" s="148"/>
      <c r="CH512" s="148"/>
      <c r="CI512" s="148"/>
    </row>
    <row r="513" spans="1:87" s="149" customFormat="1">
      <c r="A513" s="215"/>
      <c r="B513" s="295"/>
      <c r="C513" s="150"/>
      <c r="D513" s="150"/>
      <c r="E513" s="150"/>
      <c r="F513" s="296" t="s">
        <v>1346</v>
      </c>
      <c r="G513" s="297" t="s">
        <v>1347</v>
      </c>
      <c r="H513" s="269">
        <v>0</v>
      </c>
      <c r="I513" s="269">
        <v>0</v>
      </c>
      <c r="J513" s="269">
        <v>0</v>
      </c>
      <c r="K513" s="269">
        <v>0</v>
      </c>
      <c r="L513" s="269">
        <v>0</v>
      </c>
      <c r="M513" s="269">
        <v>0</v>
      </c>
      <c r="N513" s="269">
        <v>0</v>
      </c>
      <c r="O513" s="269">
        <v>0</v>
      </c>
      <c r="P513" s="269">
        <v>0</v>
      </c>
      <c r="Q513" s="269">
        <v>0</v>
      </c>
      <c r="R513" s="269">
        <v>0</v>
      </c>
      <c r="S513" s="269">
        <v>0</v>
      </c>
      <c r="T513" s="269">
        <v>0</v>
      </c>
      <c r="U513" s="269">
        <v>0</v>
      </c>
      <c r="V513" s="269">
        <v>0</v>
      </c>
      <c r="W513" s="269">
        <v>0</v>
      </c>
      <c r="X513" s="269">
        <v>0</v>
      </c>
      <c r="Y513" s="269">
        <v>0</v>
      </c>
      <c r="Z513" s="269">
        <v>0</v>
      </c>
      <c r="AA513" s="269">
        <v>0</v>
      </c>
      <c r="AB513" s="269">
        <v>0</v>
      </c>
      <c r="AC513" s="269">
        <v>0</v>
      </c>
      <c r="AD513" s="269">
        <v>0</v>
      </c>
      <c r="AE513" s="269">
        <v>0</v>
      </c>
      <c r="AF513" s="269">
        <v>0</v>
      </c>
      <c r="AG513" s="269">
        <v>0</v>
      </c>
      <c r="AH513" s="269">
        <v>0</v>
      </c>
      <c r="AI513" s="269">
        <v>0</v>
      </c>
      <c r="AJ513" s="269">
        <v>0</v>
      </c>
      <c r="AK513" s="269">
        <v>0</v>
      </c>
      <c r="AL513" s="269">
        <v>0</v>
      </c>
      <c r="AM513" s="269">
        <v>0</v>
      </c>
      <c r="AN513" s="269">
        <v>0</v>
      </c>
      <c r="AO513" s="269">
        <v>0</v>
      </c>
      <c r="AP513" s="269">
        <v>0</v>
      </c>
      <c r="AQ513" s="269">
        <v>0</v>
      </c>
      <c r="AR513" s="269">
        <v>0</v>
      </c>
      <c r="AS513" s="269">
        <v>0</v>
      </c>
      <c r="AT513" s="269">
        <v>1629114</v>
      </c>
      <c r="AU513" s="269">
        <v>0</v>
      </c>
      <c r="AV513" s="269">
        <v>0</v>
      </c>
      <c r="AW513" s="269">
        <v>0</v>
      </c>
      <c r="AX513" s="269">
        <v>0</v>
      </c>
      <c r="AY513" s="269">
        <v>0</v>
      </c>
      <c r="AZ513" s="269">
        <v>0</v>
      </c>
      <c r="BA513" s="269">
        <v>0</v>
      </c>
      <c r="BB513" s="269">
        <v>0</v>
      </c>
      <c r="BC513" s="269">
        <v>0</v>
      </c>
      <c r="BD513" s="269">
        <v>0</v>
      </c>
      <c r="BE513" s="269">
        <v>0</v>
      </c>
      <c r="BF513" s="269">
        <v>0</v>
      </c>
      <c r="BG513" s="269">
        <v>0</v>
      </c>
      <c r="BH513" s="269">
        <v>0</v>
      </c>
      <c r="BI513" s="269">
        <v>0</v>
      </c>
      <c r="BJ513" s="269">
        <v>0</v>
      </c>
      <c r="BK513" s="269">
        <v>0</v>
      </c>
      <c r="BL513" s="269">
        <v>0</v>
      </c>
      <c r="BM513" s="269">
        <v>0</v>
      </c>
      <c r="BN513" s="269">
        <v>0</v>
      </c>
      <c r="BO513" s="269">
        <v>0</v>
      </c>
      <c r="BP513" s="269">
        <v>0</v>
      </c>
      <c r="BQ513" s="269">
        <v>0</v>
      </c>
      <c r="BR513" s="269">
        <v>0</v>
      </c>
      <c r="BS513" s="269">
        <v>0</v>
      </c>
      <c r="BT513" s="269">
        <v>0</v>
      </c>
      <c r="BU513" s="269">
        <v>0</v>
      </c>
      <c r="BV513" s="269">
        <v>0</v>
      </c>
      <c r="BW513" s="269">
        <v>3680475</v>
      </c>
      <c r="BX513" s="269">
        <v>0</v>
      </c>
      <c r="BY513" s="269">
        <v>0</v>
      </c>
      <c r="BZ513" s="269">
        <v>0</v>
      </c>
      <c r="CA513" s="269">
        <v>0</v>
      </c>
      <c r="CB513" s="269">
        <v>0</v>
      </c>
      <c r="CC513" s="270">
        <f t="shared" si="74"/>
        <v>5309589</v>
      </c>
      <c r="CD513" s="148"/>
      <c r="CE513" s="148"/>
      <c r="CF513" s="148"/>
      <c r="CG513" s="148"/>
      <c r="CH513" s="148"/>
      <c r="CI513" s="148"/>
    </row>
    <row r="514" spans="1:87" s="149" customFormat="1">
      <c r="A514" s="215"/>
      <c r="B514" s="295"/>
      <c r="C514" s="150"/>
      <c r="D514" s="150"/>
      <c r="E514" s="150"/>
      <c r="F514" s="296" t="s">
        <v>1348</v>
      </c>
      <c r="G514" s="297" t="s">
        <v>1349</v>
      </c>
      <c r="H514" s="269">
        <v>8528263.7300000004</v>
      </c>
      <c r="I514" s="269">
        <v>103188</v>
      </c>
      <c r="J514" s="269">
        <v>258039</v>
      </c>
      <c r="K514" s="269">
        <v>1713</v>
      </c>
      <c r="L514" s="269">
        <v>32077</v>
      </c>
      <c r="M514" s="269">
        <v>0</v>
      </c>
      <c r="N514" s="269">
        <v>315652.75</v>
      </c>
      <c r="O514" s="269">
        <v>14520</v>
      </c>
      <c r="P514" s="269">
        <v>6490</v>
      </c>
      <c r="Q514" s="269">
        <v>204081</v>
      </c>
      <c r="R514" s="269">
        <v>37904</v>
      </c>
      <c r="S514" s="269">
        <v>0</v>
      </c>
      <c r="T514" s="269">
        <v>492395</v>
      </c>
      <c r="U514" s="269">
        <v>184482.5</v>
      </c>
      <c r="V514" s="269">
        <v>0</v>
      </c>
      <c r="W514" s="269">
        <v>50827</v>
      </c>
      <c r="X514" s="269">
        <v>20752.5</v>
      </c>
      <c r="Y514" s="269">
        <v>0</v>
      </c>
      <c r="Z514" s="269">
        <v>606465.19999999995</v>
      </c>
      <c r="AA514" s="269">
        <v>557714</v>
      </c>
      <c r="AB514" s="269">
        <v>397045.8</v>
      </c>
      <c r="AC514" s="269">
        <v>414839.01</v>
      </c>
      <c r="AD514" s="269">
        <v>0</v>
      </c>
      <c r="AE514" s="269">
        <v>26770</v>
      </c>
      <c r="AF514" s="269">
        <v>587429.05000000005</v>
      </c>
      <c r="AG514" s="269">
        <v>0</v>
      </c>
      <c r="AH514" s="269">
        <v>34662</v>
      </c>
      <c r="AI514" s="269">
        <v>151405</v>
      </c>
      <c r="AJ514" s="269">
        <v>226458</v>
      </c>
      <c r="AK514" s="269">
        <v>78056.850000000006</v>
      </c>
      <c r="AL514" s="269">
        <v>0</v>
      </c>
      <c r="AM514" s="269">
        <v>0</v>
      </c>
      <c r="AN514" s="269">
        <v>54318</v>
      </c>
      <c r="AO514" s="269">
        <v>0</v>
      </c>
      <c r="AP514" s="269">
        <v>1055</v>
      </c>
      <c r="AQ514" s="269">
        <v>0</v>
      </c>
      <c r="AR514" s="269">
        <v>0</v>
      </c>
      <c r="AS514" s="269">
        <v>14209</v>
      </c>
      <c r="AT514" s="269">
        <v>17074</v>
      </c>
      <c r="AU514" s="269">
        <v>45282.25</v>
      </c>
      <c r="AV514" s="269">
        <v>0</v>
      </c>
      <c r="AW514" s="269">
        <v>642</v>
      </c>
      <c r="AX514" s="269">
        <v>0</v>
      </c>
      <c r="AY514" s="269">
        <v>234630</v>
      </c>
      <c r="AZ514" s="269">
        <v>3986</v>
      </c>
      <c r="BA514" s="269">
        <v>0</v>
      </c>
      <c r="BB514" s="269">
        <v>0</v>
      </c>
      <c r="BC514" s="269">
        <v>11680</v>
      </c>
      <c r="BD514" s="269">
        <v>731909</v>
      </c>
      <c r="BE514" s="269">
        <v>0</v>
      </c>
      <c r="BF514" s="269">
        <v>0</v>
      </c>
      <c r="BG514" s="269">
        <v>1852415.6</v>
      </c>
      <c r="BH514" s="269">
        <v>164250</v>
      </c>
      <c r="BI514" s="269">
        <v>13052</v>
      </c>
      <c r="BJ514" s="269">
        <v>79791.5</v>
      </c>
      <c r="BK514" s="269">
        <v>190478.5</v>
      </c>
      <c r="BL514" s="269">
        <v>26001</v>
      </c>
      <c r="BM514" s="269">
        <v>7760</v>
      </c>
      <c r="BN514" s="269">
        <v>0</v>
      </c>
      <c r="BO514" s="269">
        <v>313864</v>
      </c>
      <c r="BP514" s="269">
        <v>0</v>
      </c>
      <c r="BQ514" s="269">
        <v>18986</v>
      </c>
      <c r="BR514" s="269">
        <v>0</v>
      </c>
      <c r="BS514" s="269">
        <v>0</v>
      </c>
      <c r="BT514" s="269">
        <v>168909</v>
      </c>
      <c r="BU514" s="269">
        <v>380</v>
      </c>
      <c r="BV514" s="269">
        <v>111649.75</v>
      </c>
      <c r="BW514" s="269">
        <v>61993.25</v>
      </c>
      <c r="BX514" s="269">
        <v>0</v>
      </c>
      <c r="BY514" s="269">
        <v>2861</v>
      </c>
      <c r="BZ514" s="269">
        <v>0</v>
      </c>
      <c r="CA514" s="269">
        <v>112032</v>
      </c>
      <c r="CB514" s="269">
        <v>0</v>
      </c>
      <c r="CC514" s="270">
        <f t="shared" si="74"/>
        <v>17570439.240000002</v>
      </c>
      <c r="CD514" s="148"/>
      <c r="CE514" s="148"/>
      <c r="CF514" s="148"/>
      <c r="CG514" s="148"/>
      <c r="CH514" s="148"/>
      <c r="CI514" s="148"/>
    </row>
    <row r="515" spans="1:87" s="149" customFormat="1">
      <c r="A515" s="215"/>
      <c r="B515" s="295"/>
      <c r="C515" s="150"/>
      <c r="D515" s="150"/>
      <c r="E515" s="150"/>
      <c r="F515" s="296" t="s">
        <v>1350</v>
      </c>
      <c r="G515" s="297" t="s">
        <v>1351</v>
      </c>
      <c r="H515" s="269">
        <v>3683906.7</v>
      </c>
      <c r="I515" s="269">
        <v>2181992</v>
      </c>
      <c r="J515" s="269">
        <v>4736642</v>
      </c>
      <c r="K515" s="269">
        <v>221299.5</v>
      </c>
      <c r="L515" s="269">
        <v>58448</v>
      </c>
      <c r="M515" s="269">
        <v>0</v>
      </c>
      <c r="N515" s="269">
        <v>8165602.2000000002</v>
      </c>
      <c r="O515" s="269">
        <v>34883</v>
      </c>
      <c r="P515" s="269">
        <v>5393</v>
      </c>
      <c r="Q515" s="269">
        <v>479937</v>
      </c>
      <c r="R515" s="269">
        <v>57730.8</v>
      </c>
      <c r="S515" s="269">
        <v>62388</v>
      </c>
      <c r="T515" s="269">
        <v>138009</v>
      </c>
      <c r="U515" s="269">
        <v>241664.24</v>
      </c>
      <c r="V515" s="269">
        <v>0</v>
      </c>
      <c r="W515" s="269">
        <v>329.5</v>
      </c>
      <c r="X515" s="269">
        <v>2156</v>
      </c>
      <c r="Y515" s="269">
        <v>0</v>
      </c>
      <c r="Z515" s="269">
        <v>7010014.0999999996</v>
      </c>
      <c r="AA515" s="269">
        <v>952722</v>
      </c>
      <c r="AB515" s="269">
        <v>47237.5</v>
      </c>
      <c r="AC515" s="269">
        <v>1384056</v>
      </c>
      <c r="AD515" s="269">
        <v>0</v>
      </c>
      <c r="AE515" s="269">
        <v>94070</v>
      </c>
      <c r="AF515" s="269">
        <v>123703</v>
      </c>
      <c r="AG515" s="269">
        <v>19944</v>
      </c>
      <c r="AH515" s="269">
        <v>0</v>
      </c>
      <c r="AI515" s="269">
        <v>8066662.5</v>
      </c>
      <c r="AJ515" s="269">
        <v>170576</v>
      </c>
      <c r="AK515" s="269">
        <v>1791</v>
      </c>
      <c r="AL515" s="269">
        <v>0</v>
      </c>
      <c r="AM515" s="269">
        <v>15462</v>
      </c>
      <c r="AN515" s="269">
        <v>7392</v>
      </c>
      <c r="AO515" s="269">
        <v>0</v>
      </c>
      <c r="AP515" s="269">
        <v>7903</v>
      </c>
      <c r="AQ515" s="269">
        <v>0</v>
      </c>
      <c r="AR515" s="269">
        <v>0</v>
      </c>
      <c r="AS515" s="269">
        <v>2128.5</v>
      </c>
      <c r="AT515" s="269">
        <v>0</v>
      </c>
      <c r="AU515" s="269">
        <v>2773308.19</v>
      </c>
      <c r="AV515" s="269">
        <v>0</v>
      </c>
      <c r="AW515" s="269">
        <v>2582</v>
      </c>
      <c r="AX515" s="269">
        <v>0</v>
      </c>
      <c r="AY515" s="269">
        <v>0</v>
      </c>
      <c r="AZ515" s="269">
        <v>0</v>
      </c>
      <c r="BA515" s="269">
        <v>4767</v>
      </c>
      <c r="BB515" s="269">
        <v>1750205.5</v>
      </c>
      <c r="BC515" s="269">
        <v>0</v>
      </c>
      <c r="BD515" s="269">
        <v>484158</v>
      </c>
      <c r="BE515" s="269">
        <v>263094</v>
      </c>
      <c r="BF515" s="269">
        <v>70968</v>
      </c>
      <c r="BG515" s="269">
        <v>1490562.55</v>
      </c>
      <c r="BH515" s="269">
        <v>788875</v>
      </c>
      <c r="BI515" s="269">
        <v>115603</v>
      </c>
      <c r="BJ515" s="269">
        <v>56467</v>
      </c>
      <c r="BK515" s="269">
        <v>76753</v>
      </c>
      <c r="BL515" s="269">
        <v>3402</v>
      </c>
      <c r="BM515" s="269">
        <v>3064440.54</v>
      </c>
      <c r="BN515" s="269">
        <v>589093</v>
      </c>
      <c r="BO515" s="269">
        <v>168584</v>
      </c>
      <c r="BP515" s="269">
        <v>71190</v>
      </c>
      <c r="BQ515" s="269">
        <v>7129</v>
      </c>
      <c r="BR515" s="269">
        <v>0</v>
      </c>
      <c r="BS515" s="269">
        <v>42532.75</v>
      </c>
      <c r="BT515" s="269">
        <v>791551</v>
      </c>
      <c r="BU515" s="269">
        <v>175</v>
      </c>
      <c r="BV515" s="269">
        <v>191563</v>
      </c>
      <c r="BW515" s="269">
        <v>127309.01</v>
      </c>
      <c r="BX515" s="269">
        <v>10943</v>
      </c>
      <c r="BY515" s="269">
        <v>162580</v>
      </c>
      <c r="BZ515" s="269">
        <v>28286</v>
      </c>
      <c r="CA515" s="269">
        <v>16963</v>
      </c>
      <c r="CB515" s="269">
        <v>0</v>
      </c>
      <c r="CC515" s="270">
        <f t="shared" si="74"/>
        <v>51127127.079999991</v>
      </c>
      <c r="CD515" s="148"/>
      <c r="CE515" s="148"/>
      <c r="CF515" s="148"/>
      <c r="CG515" s="148"/>
      <c r="CH515" s="148"/>
      <c r="CI515" s="148"/>
    </row>
    <row r="516" spans="1:87" s="149" customFormat="1">
      <c r="A516" s="215"/>
      <c r="B516" s="295"/>
      <c r="C516" s="150"/>
      <c r="D516" s="150"/>
      <c r="E516" s="150"/>
      <c r="F516" s="296" t="s">
        <v>1352</v>
      </c>
      <c r="G516" s="297" t="s">
        <v>1353</v>
      </c>
      <c r="H516" s="269">
        <v>0</v>
      </c>
      <c r="I516" s="269">
        <v>37845039</v>
      </c>
      <c r="J516" s="269">
        <v>0</v>
      </c>
      <c r="K516" s="269">
        <v>108550</v>
      </c>
      <c r="L516" s="269">
        <v>79651</v>
      </c>
      <c r="M516" s="269">
        <v>61464</v>
      </c>
      <c r="N516" s="269">
        <v>27876396.75</v>
      </c>
      <c r="O516" s="269">
        <v>365509</v>
      </c>
      <c r="P516" s="269">
        <v>573209</v>
      </c>
      <c r="Q516" s="269">
        <v>0</v>
      </c>
      <c r="R516" s="269">
        <v>374036</v>
      </c>
      <c r="S516" s="269">
        <v>740440</v>
      </c>
      <c r="T516" s="269">
        <v>0</v>
      </c>
      <c r="U516" s="269">
        <v>0</v>
      </c>
      <c r="V516" s="269">
        <v>0</v>
      </c>
      <c r="W516" s="269">
        <v>0</v>
      </c>
      <c r="X516" s="269">
        <v>0</v>
      </c>
      <c r="Y516" s="269">
        <v>530866.25</v>
      </c>
      <c r="Z516" s="269">
        <v>9202303.1999999993</v>
      </c>
      <c r="AA516" s="269">
        <v>767094</v>
      </c>
      <c r="AB516" s="269">
        <v>159216.79</v>
      </c>
      <c r="AC516" s="269">
        <v>2331808.7400000002</v>
      </c>
      <c r="AD516" s="269">
        <v>1418667.25</v>
      </c>
      <c r="AE516" s="269">
        <v>1690408.25</v>
      </c>
      <c r="AF516" s="269">
        <v>1797553.17</v>
      </c>
      <c r="AG516" s="269">
        <v>557193</v>
      </c>
      <c r="AH516" s="269">
        <v>1201708</v>
      </c>
      <c r="AI516" s="269">
        <v>0</v>
      </c>
      <c r="AJ516" s="269">
        <v>300400</v>
      </c>
      <c r="AK516" s="269">
        <v>0</v>
      </c>
      <c r="AL516" s="269">
        <v>207026</v>
      </c>
      <c r="AM516" s="269">
        <v>280105</v>
      </c>
      <c r="AN516" s="269">
        <v>255641</v>
      </c>
      <c r="AO516" s="269">
        <v>181756</v>
      </c>
      <c r="AP516" s="269">
        <v>22138</v>
      </c>
      <c r="AQ516" s="269">
        <v>916288</v>
      </c>
      <c r="AR516" s="269">
        <v>264833</v>
      </c>
      <c r="AS516" s="269">
        <v>388256.25</v>
      </c>
      <c r="AT516" s="269">
        <v>68789</v>
      </c>
      <c r="AU516" s="269">
        <v>1263268</v>
      </c>
      <c r="AV516" s="269">
        <v>0</v>
      </c>
      <c r="AW516" s="269">
        <v>1027888</v>
      </c>
      <c r="AX516" s="269">
        <v>933885</v>
      </c>
      <c r="AY516" s="269">
        <v>386857</v>
      </c>
      <c r="AZ516" s="269">
        <v>0</v>
      </c>
      <c r="BA516" s="269">
        <v>1134785</v>
      </c>
      <c r="BB516" s="269">
        <v>405905</v>
      </c>
      <c r="BC516" s="269">
        <v>1162705.5</v>
      </c>
      <c r="BD516" s="269">
        <v>13425221.48</v>
      </c>
      <c r="BE516" s="269">
        <v>1373370</v>
      </c>
      <c r="BF516" s="269">
        <v>251939</v>
      </c>
      <c r="BG516" s="269">
        <v>974390.75</v>
      </c>
      <c r="BH516" s="269">
        <v>486000</v>
      </c>
      <c r="BI516" s="269">
        <v>934450.65</v>
      </c>
      <c r="BJ516" s="269">
        <v>180245</v>
      </c>
      <c r="BK516" s="269">
        <v>578223</v>
      </c>
      <c r="BL516" s="269">
        <v>240062</v>
      </c>
      <c r="BM516" s="269">
        <v>39866818.939999998</v>
      </c>
      <c r="BN516" s="269">
        <v>1167138</v>
      </c>
      <c r="BO516" s="269">
        <v>3367954.5</v>
      </c>
      <c r="BP516" s="269">
        <v>1066102</v>
      </c>
      <c r="BQ516" s="269">
        <v>28807</v>
      </c>
      <c r="BR516" s="269">
        <v>525013</v>
      </c>
      <c r="BS516" s="269">
        <v>648824.5</v>
      </c>
      <c r="BT516" s="269">
        <v>9240498.7300000004</v>
      </c>
      <c r="BU516" s="269">
        <v>419886.01</v>
      </c>
      <c r="BV516" s="269">
        <v>575443.05000000005</v>
      </c>
      <c r="BW516" s="269">
        <v>2191041.9900000002</v>
      </c>
      <c r="BX516" s="269">
        <v>1488744.77</v>
      </c>
      <c r="BY516" s="269">
        <v>759969</v>
      </c>
      <c r="BZ516" s="269">
        <v>344285</v>
      </c>
      <c r="CA516" s="269">
        <v>1705183</v>
      </c>
      <c r="CB516" s="269">
        <v>414070.22</v>
      </c>
      <c r="CC516" s="270">
        <f t="shared" si="74"/>
        <v>179135320.74000004</v>
      </c>
      <c r="CD516" s="148"/>
      <c r="CE516" s="148"/>
      <c r="CF516" s="148"/>
      <c r="CG516" s="148"/>
      <c r="CH516" s="148"/>
      <c r="CI516" s="148"/>
    </row>
    <row r="517" spans="1:87" s="149" customFormat="1">
      <c r="A517" s="215"/>
      <c r="B517" s="295"/>
      <c r="C517" s="150"/>
      <c r="D517" s="150"/>
      <c r="E517" s="150"/>
      <c r="F517" s="296" t="s">
        <v>1354</v>
      </c>
      <c r="G517" s="297" t="s">
        <v>1355</v>
      </c>
      <c r="H517" s="269">
        <v>0</v>
      </c>
      <c r="I517" s="269">
        <v>33639946.240000002</v>
      </c>
      <c r="J517" s="269">
        <v>0</v>
      </c>
      <c r="K517" s="269">
        <v>83822</v>
      </c>
      <c r="L517" s="269">
        <v>0</v>
      </c>
      <c r="M517" s="269">
        <v>28107</v>
      </c>
      <c r="N517" s="269">
        <v>3690587.75</v>
      </c>
      <c r="O517" s="269">
        <v>374010</v>
      </c>
      <c r="P517" s="269">
        <v>218572</v>
      </c>
      <c r="Q517" s="269">
        <v>0</v>
      </c>
      <c r="R517" s="269">
        <v>24394</v>
      </c>
      <c r="S517" s="269">
        <v>667932</v>
      </c>
      <c r="T517" s="269">
        <v>0</v>
      </c>
      <c r="U517" s="269">
        <v>0</v>
      </c>
      <c r="V517" s="269">
        <v>0</v>
      </c>
      <c r="W517" s="269">
        <v>0</v>
      </c>
      <c r="X517" s="269">
        <v>0</v>
      </c>
      <c r="Y517" s="269">
        <v>210267.95</v>
      </c>
      <c r="Z517" s="269">
        <v>3025844</v>
      </c>
      <c r="AA517" s="269">
        <v>686751</v>
      </c>
      <c r="AB517" s="269">
        <v>121249.75</v>
      </c>
      <c r="AC517" s="269">
        <v>7505370</v>
      </c>
      <c r="AD517" s="269">
        <v>666180.5</v>
      </c>
      <c r="AE517" s="269">
        <v>601907.5</v>
      </c>
      <c r="AF517" s="269">
        <v>0</v>
      </c>
      <c r="AG517" s="269">
        <v>287752</v>
      </c>
      <c r="AH517" s="269">
        <v>45499</v>
      </c>
      <c r="AI517" s="269">
        <v>0</v>
      </c>
      <c r="AJ517" s="269">
        <v>53581</v>
      </c>
      <c r="AK517" s="269">
        <v>40220</v>
      </c>
      <c r="AL517" s="269">
        <v>0</v>
      </c>
      <c r="AM517" s="269">
        <v>34596</v>
      </c>
      <c r="AN517" s="269">
        <v>327990</v>
      </c>
      <c r="AO517" s="269">
        <v>63789</v>
      </c>
      <c r="AP517" s="269">
        <v>23094</v>
      </c>
      <c r="AQ517" s="269">
        <v>467820</v>
      </c>
      <c r="AR517" s="269">
        <v>135792</v>
      </c>
      <c r="AS517" s="269">
        <v>159894.5</v>
      </c>
      <c r="AT517" s="269">
        <v>0</v>
      </c>
      <c r="AU517" s="269">
        <v>18062041.07</v>
      </c>
      <c r="AV517" s="269">
        <v>0</v>
      </c>
      <c r="AW517" s="269">
        <v>0</v>
      </c>
      <c r="AX517" s="269">
        <v>615270</v>
      </c>
      <c r="AY517" s="269">
        <v>227155</v>
      </c>
      <c r="AZ517" s="269">
        <v>0</v>
      </c>
      <c r="BA517" s="269">
        <v>598208</v>
      </c>
      <c r="BB517" s="269">
        <v>419918</v>
      </c>
      <c r="BC517" s="269">
        <v>535850</v>
      </c>
      <c r="BD517" s="269">
        <v>249776.6</v>
      </c>
      <c r="BE517" s="269">
        <v>586670</v>
      </c>
      <c r="BF517" s="269">
        <v>223434</v>
      </c>
      <c r="BG517" s="269">
        <v>351110.66</v>
      </c>
      <c r="BH517" s="269">
        <v>710783</v>
      </c>
      <c r="BI517" s="269">
        <v>938215.85</v>
      </c>
      <c r="BJ517" s="269">
        <v>90672</v>
      </c>
      <c r="BK517" s="269">
        <v>210745</v>
      </c>
      <c r="BL517" s="269">
        <v>17991</v>
      </c>
      <c r="BM517" s="269">
        <v>2152760.3199999998</v>
      </c>
      <c r="BN517" s="269">
        <v>1447381</v>
      </c>
      <c r="BO517" s="269">
        <v>683600</v>
      </c>
      <c r="BP517" s="269">
        <v>171102</v>
      </c>
      <c r="BQ517" s="269">
        <v>9009</v>
      </c>
      <c r="BR517" s="269">
        <v>105300</v>
      </c>
      <c r="BS517" s="269">
        <v>56848</v>
      </c>
      <c r="BT517" s="269">
        <v>14685812.199999999</v>
      </c>
      <c r="BU517" s="269">
        <v>382822.78</v>
      </c>
      <c r="BV517" s="269">
        <v>588895.29</v>
      </c>
      <c r="BW517" s="269">
        <v>413716.29</v>
      </c>
      <c r="BX517" s="269">
        <v>858791.03</v>
      </c>
      <c r="BY517" s="269">
        <v>928635</v>
      </c>
      <c r="BZ517" s="269">
        <v>136615</v>
      </c>
      <c r="CA517" s="269">
        <v>489225</v>
      </c>
      <c r="CB517" s="269">
        <v>98185.38</v>
      </c>
      <c r="CC517" s="270">
        <f t="shared" si="74"/>
        <v>100231507.66</v>
      </c>
      <c r="CD517" s="148"/>
      <c r="CE517" s="148"/>
      <c r="CF517" s="148"/>
      <c r="CG517" s="148"/>
      <c r="CH517" s="148"/>
      <c r="CI517" s="148"/>
    </row>
    <row r="518" spans="1:87" s="149" customFormat="1">
      <c r="A518" s="215"/>
      <c r="B518" s="295"/>
      <c r="C518" s="150"/>
      <c r="D518" s="150"/>
      <c r="E518" s="150"/>
      <c r="F518" s="296" t="s">
        <v>1356</v>
      </c>
      <c r="G518" s="297" t="s">
        <v>1357</v>
      </c>
      <c r="H518" s="269">
        <v>0</v>
      </c>
      <c r="I518" s="269">
        <v>0</v>
      </c>
      <c r="J518" s="269">
        <v>0</v>
      </c>
      <c r="K518" s="269">
        <v>0</v>
      </c>
      <c r="L518" s="269">
        <v>0</v>
      </c>
      <c r="M518" s="269">
        <v>0</v>
      </c>
      <c r="N518" s="269">
        <v>0</v>
      </c>
      <c r="O518" s="269">
        <v>0</v>
      </c>
      <c r="P518" s="269">
        <v>0</v>
      </c>
      <c r="Q518" s="269">
        <v>0</v>
      </c>
      <c r="R518" s="269">
        <v>0</v>
      </c>
      <c r="S518" s="269">
        <v>0</v>
      </c>
      <c r="T518" s="269">
        <v>0</v>
      </c>
      <c r="U518" s="269">
        <v>0</v>
      </c>
      <c r="V518" s="269">
        <v>0</v>
      </c>
      <c r="W518" s="269">
        <v>0</v>
      </c>
      <c r="X518" s="269">
        <v>0</v>
      </c>
      <c r="Y518" s="269">
        <v>0</v>
      </c>
      <c r="Z518" s="269">
        <v>0</v>
      </c>
      <c r="AA518" s="269">
        <v>0</v>
      </c>
      <c r="AB518" s="269">
        <v>0</v>
      </c>
      <c r="AC518" s="269">
        <v>0</v>
      </c>
      <c r="AD518" s="269">
        <v>0</v>
      </c>
      <c r="AE518" s="269">
        <v>0</v>
      </c>
      <c r="AF518" s="269">
        <v>0</v>
      </c>
      <c r="AG518" s="269">
        <v>0</v>
      </c>
      <c r="AH518" s="269">
        <v>0</v>
      </c>
      <c r="AI518" s="269">
        <v>0</v>
      </c>
      <c r="AJ518" s="269">
        <v>0</v>
      </c>
      <c r="AK518" s="269">
        <v>0</v>
      </c>
      <c r="AL518" s="269">
        <v>0</v>
      </c>
      <c r="AM518" s="269">
        <v>0</v>
      </c>
      <c r="AN518" s="269">
        <v>0</v>
      </c>
      <c r="AO518" s="269">
        <v>0</v>
      </c>
      <c r="AP518" s="269">
        <v>0</v>
      </c>
      <c r="AQ518" s="269">
        <v>0</v>
      </c>
      <c r="AR518" s="269">
        <v>0</v>
      </c>
      <c r="AS518" s="269">
        <v>0</v>
      </c>
      <c r="AT518" s="269">
        <v>0</v>
      </c>
      <c r="AU518" s="269">
        <v>0</v>
      </c>
      <c r="AV518" s="269">
        <v>0</v>
      </c>
      <c r="AW518" s="269">
        <v>0</v>
      </c>
      <c r="AX518" s="269">
        <v>0</v>
      </c>
      <c r="AY518" s="269">
        <v>0</v>
      </c>
      <c r="AZ518" s="269">
        <v>0</v>
      </c>
      <c r="BA518" s="269">
        <v>0</v>
      </c>
      <c r="BB518" s="269">
        <v>0</v>
      </c>
      <c r="BC518" s="269">
        <v>0</v>
      </c>
      <c r="BD518" s="269">
        <v>0</v>
      </c>
      <c r="BE518" s="269">
        <v>0</v>
      </c>
      <c r="BF518" s="269">
        <v>194100</v>
      </c>
      <c r="BG518" s="269">
        <v>0</v>
      </c>
      <c r="BH518" s="269">
        <v>34000</v>
      </c>
      <c r="BI518" s="269">
        <v>45800</v>
      </c>
      <c r="BJ518" s="269">
        <v>0</v>
      </c>
      <c r="BK518" s="269">
        <v>0</v>
      </c>
      <c r="BL518" s="269">
        <v>0</v>
      </c>
      <c r="BM518" s="269">
        <v>244800</v>
      </c>
      <c r="BN518" s="269">
        <v>0</v>
      </c>
      <c r="BO518" s="269">
        <v>0</v>
      </c>
      <c r="BP518" s="269">
        <v>15900</v>
      </c>
      <c r="BQ518" s="269">
        <v>0</v>
      </c>
      <c r="BR518" s="269">
        <v>48800</v>
      </c>
      <c r="BS518" s="269">
        <v>0</v>
      </c>
      <c r="BT518" s="269">
        <v>0</v>
      </c>
      <c r="BU518" s="269">
        <v>0</v>
      </c>
      <c r="BV518" s="269">
        <v>0</v>
      </c>
      <c r="BW518" s="269">
        <v>0</v>
      </c>
      <c r="BX518" s="269">
        <v>0</v>
      </c>
      <c r="BY518" s="269">
        <v>0</v>
      </c>
      <c r="BZ518" s="269">
        <v>0</v>
      </c>
      <c r="CA518" s="269">
        <v>0</v>
      </c>
      <c r="CB518" s="269">
        <v>0</v>
      </c>
      <c r="CC518" s="270">
        <f t="shared" si="74"/>
        <v>583400</v>
      </c>
      <c r="CD518" s="148"/>
      <c r="CE518" s="148"/>
      <c r="CF518" s="148"/>
      <c r="CG518" s="148"/>
      <c r="CH518" s="148"/>
      <c r="CI518" s="148"/>
    </row>
    <row r="519" spans="1:87" s="149" customFormat="1">
      <c r="A519" s="215"/>
      <c r="B519" s="295"/>
      <c r="C519" s="150"/>
      <c r="D519" s="150"/>
      <c r="E519" s="150"/>
      <c r="F519" s="296" t="s">
        <v>1358</v>
      </c>
      <c r="G519" s="297" t="s">
        <v>1359</v>
      </c>
      <c r="H519" s="269">
        <v>0</v>
      </c>
      <c r="I519" s="269">
        <v>0</v>
      </c>
      <c r="J519" s="269">
        <v>0</v>
      </c>
      <c r="K519" s="269">
        <v>0</v>
      </c>
      <c r="L519" s="269">
        <v>0</v>
      </c>
      <c r="M519" s="269">
        <v>0</v>
      </c>
      <c r="N519" s="269">
        <v>0</v>
      </c>
      <c r="O519" s="269">
        <v>0</v>
      </c>
      <c r="P519" s="269">
        <v>0</v>
      </c>
      <c r="Q519" s="269">
        <v>0</v>
      </c>
      <c r="R519" s="269">
        <v>0</v>
      </c>
      <c r="S519" s="269">
        <v>0</v>
      </c>
      <c r="T519" s="269">
        <v>0</v>
      </c>
      <c r="U519" s="269">
        <v>0</v>
      </c>
      <c r="V519" s="269">
        <v>0</v>
      </c>
      <c r="W519" s="269">
        <v>0</v>
      </c>
      <c r="X519" s="269">
        <v>0</v>
      </c>
      <c r="Y519" s="269">
        <v>0</v>
      </c>
      <c r="Z519" s="269">
        <v>0</v>
      </c>
      <c r="AA519" s="269">
        <v>0</v>
      </c>
      <c r="AB519" s="269">
        <v>0</v>
      </c>
      <c r="AC519" s="269">
        <v>0</v>
      </c>
      <c r="AD519" s="269">
        <v>0</v>
      </c>
      <c r="AE519" s="269">
        <v>0</v>
      </c>
      <c r="AF519" s="269">
        <v>0</v>
      </c>
      <c r="AG519" s="269">
        <v>0</v>
      </c>
      <c r="AH519" s="269">
        <v>0</v>
      </c>
      <c r="AI519" s="269">
        <v>0</v>
      </c>
      <c r="AJ519" s="269">
        <v>0</v>
      </c>
      <c r="AK519" s="269">
        <v>0</v>
      </c>
      <c r="AL519" s="269">
        <v>0</v>
      </c>
      <c r="AM519" s="269">
        <v>0</v>
      </c>
      <c r="AN519" s="269">
        <v>0</v>
      </c>
      <c r="AO519" s="269">
        <v>0</v>
      </c>
      <c r="AP519" s="269">
        <v>0</v>
      </c>
      <c r="AQ519" s="269">
        <v>0</v>
      </c>
      <c r="AR519" s="269">
        <v>0</v>
      </c>
      <c r="AS519" s="269">
        <v>0</v>
      </c>
      <c r="AT519" s="269">
        <v>0</v>
      </c>
      <c r="AU519" s="269">
        <v>0</v>
      </c>
      <c r="AV519" s="269">
        <v>0</v>
      </c>
      <c r="AW519" s="269">
        <v>0</v>
      </c>
      <c r="AX519" s="269">
        <v>0</v>
      </c>
      <c r="AY519" s="269">
        <v>0</v>
      </c>
      <c r="AZ519" s="269">
        <v>0</v>
      </c>
      <c r="BA519" s="269">
        <v>0</v>
      </c>
      <c r="BB519" s="269">
        <v>0</v>
      </c>
      <c r="BC519" s="269">
        <v>0</v>
      </c>
      <c r="BD519" s="269">
        <v>0</v>
      </c>
      <c r="BE519" s="269">
        <v>0</v>
      </c>
      <c r="BF519" s="269">
        <v>0</v>
      </c>
      <c r="BG519" s="269">
        <v>0</v>
      </c>
      <c r="BH519" s="269">
        <v>0</v>
      </c>
      <c r="BI519" s="269">
        <v>0</v>
      </c>
      <c r="BJ519" s="269">
        <v>0</v>
      </c>
      <c r="BK519" s="269">
        <v>0</v>
      </c>
      <c r="BL519" s="269">
        <v>0</v>
      </c>
      <c r="BM519" s="269">
        <v>0</v>
      </c>
      <c r="BN519" s="269">
        <v>0</v>
      </c>
      <c r="BO519" s="269">
        <v>0</v>
      </c>
      <c r="BP519" s="269">
        <v>0</v>
      </c>
      <c r="BQ519" s="269">
        <v>0</v>
      </c>
      <c r="BR519" s="269">
        <v>0</v>
      </c>
      <c r="BS519" s="269">
        <v>0</v>
      </c>
      <c r="BT519" s="269">
        <v>0</v>
      </c>
      <c r="BU519" s="269">
        <v>0</v>
      </c>
      <c r="BV519" s="269">
        <v>0</v>
      </c>
      <c r="BW519" s="269">
        <v>0</v>
      </c>
      <c r="BX519" s="269">
        <v>0</v>
      </c>
      <c r="BY519" s="269">
        <v>0</v>
      </c>
      <c r="BZ519" s="269">
        <v>0</v>
      </c>
      <c r="CA519" s="269">
        <v>0</v>
      </c>
      <c r="CB519" s="269">
        <v>0</v>
      </c>
      <c r="CC519" s="270">
        <f t="shared" si="74"/>
        <v>0</v>
      </c>
      <c r="CD519" s="148"/>
      <c r="CE519" s="148"/>
      <c r="CF519" s="148"/>
      <c r="CG519" s="148"/>
      <c r="CH519" s="148"/>
      <c r="CI519" s="148"/>
    </row>
    <row r="520" spans="1:87" s="149" customFormat="1">
      <c r="A520" s="215"/>
      <c r="B520" s="295"/>
      <c r="C520" s="150"/>
      <c r="D520" s="150"/>
      <c r="E520" s="150"/>
      <c r="F520" s="296" t="s">
        <v>1360</v>
      </c>
      <c r="G520" s="297" t="s">
        <v>1361</v>
      </c>
      <c r="H520" s="269">
        <v>0</v>
      </c>
      <c r="I520" s="269">
        <v>0</v>
      </c>
      <c r="J520" s="269">
        <v>0</v>
      </c>
      <c r="K520" s="269">
        <v>0</v>
      </c>
      <c r="L520" s="269">
        <v>0</v>
      </c>
      <c r="M520" s="269">
        <v>0</v>
      </c>
      <c r="N520" s="269">
        <v>0</v>
      </c>
      <c r="O520" s="269">
        <v>0</v>
      </c>
      <c r="P520" s="269">
        <v>0</v>
      </c>
      <c r="Q520" s="269">
        <v>0</v>
      </c>
      <c r="R520" s="269">
        <v>0</v>
      </c>
      <c r="S520" s="269">
        <v>0</v>
      </c>
      <c r="T520" s="269">
        <v>0</v>
      </c>
      <c r="U520" s="269">
        <v>0</v>
      </c>
      <c r="V520" s="269">
        <v>0</v>
      </c>
      <c r="W520" s="269">
        <v>0</v>
      </c>
      <c r="X520" s="269">
        <v>0</v>
      </c>
      <c r="Y520" s="269">
        <v>0</v>
      </c>
      <c r="Z520" s="269">
        <v>0</v>
      </c>
      <c r="AA520" s="269">
        <v>0</v>
      </c>
      <c r="AB520" s="269">
        <v>0</v>
      </c>
      <c r="AC520" s="269">
        <v>0</v>
      </c>
      <c r="AD520" s="269">
        <v>0</v>
      </c>
      <c r="AE520" s="269">
        <v>0</v>
      </c>
      <c r="AF520" s="269">
        <v>0</v>
      </c>
      <c r="AG520" s="269">
        <v>0</v>
      </c>
      <c r="AH520" s="269">
        <v>0</v>
      </c>
      <c r="AI520" s="269">
        <v>0</v>
      </c>
      <c r="AJ520" s="269">
        <v>0</v>
      </c>
      <c r="AK520" s="269">
        <v>0</v>
      </c>
      <c r="AL520" s="269">
        <v>0</v>
      </c>
      <c r="AM520" s="269">
        <v>0</v>
      </c>
      <c r="AN520" s="269">
        <v>0</v>
      </c>
      <c r="AO520" s="269">
        <v>0</v>
      </c>
      <c r="AP520" s="269">
        <v>0</v>
      </c>
      <c r="AQ520" s="269">
        <v>0</v>
      </c>
      <c r="AR520" s="269">
        <v>0</v>
      </c>
      <c r="AS520" s="269">
        <v>0</v>
      </c>
      <c r="AT520" s="269">
        <v>0</v>
      </c>
      <c r="AU520" s="269">
        <v>0</v>
      </c>
      <c r="AV520" s="269">
        <v>0</v>
      </c>
      <c r="AW520" s="269">
        <v>0</v>
      </c>
      <c r="AX520" s="269">
        <v>0</v>
      </c>
      <c r="AY520" s="269">
        <v>0</v>
      </c>
      <c r="AZ520" s="269">
        <v>0</v>
      </c>
      <c r="BA520" s="269">
        <v>0</v>
      </c>
      <c r="BB520" s="269">
        <v>0</v>
      </c>
      <c r="BC520" s="269">
        <v>0</v>
      </c>
      <c r="BD520" s="269">
        <v>0</v>
      </c>
      <c r="BE520" s="269">
        <v>0</v>
      </c>
      <c r="BF520" s="269">
        <v>0</v>
      </c>
      <c r="BG520" s="269">
        <v>0</v>
      </c>
      <c r="BH520" s="269">
        <v>0</v>
      </c>
      <c r="BI520" s="269">
        <v>0</v>
      </c>
      <c r="BJ520" s="269">
        <v>0</v>
      </c>
      <c r="BK520" s="269">
        <v>0</v>
      </c>
      <c r="BL520" s="269">
        <v>0</v>
      </c>
      <c r="BM520" s="269">
        <v>0</v>
      </c>
      <c r="BN520" s="269">
        <v>0</v>
      </c>
      <c r="BO520" s="269">
        <v>0</v>
      </c>
      <c r="BP520" s="269">
        <v>0</v>
      </c>
      <c r="BQ520" s="269">
        <v>0</v>
      </c>
      <c r="BR520" s="269">
        <v>0</v>
      </c>
      <c r="BS520" s="269">
        <v>0</v>
      </c>
      <c r="BT520" s="269">
        <v>0</v>
      </c>
      <c r="BU520" s="269">
        <v>0</v>
      </c>
      <c r="BV520" s="269">
        <v>0</v>
      </c>
      <c r="BW520" s="269">
        <v>0</v>
      </c>
      <c r="BX520" s="269">
        <v>0</v>
      </c>
      <c r="BY520" s="269">
        <v>0</v>
      </c>
      <c r="BZ520" s="269">
        <v>0</v>
      </c>
      <c r="CA520" s="269">
        <v>0</v>
      </c>
      <c r="CB520" s="269">
        <v>0</v>
      </c>
      <c r="CC520" s="270">
        <f t="shared" si="74"/>
        <v>0</v>
      </c>
      <c r="CD520" s="148"/>
      <c r="CE520" s="148"/>
      <c r="CF520" s="148"/>
      <c r="CG520" s="148"/>
      <c r="CH520" s="148"/>
      <c r="CI520" s="148"/>
    </row>
    <row r="521" spans="1:87" s="149" customFormat="1">
      <c r="A521" s="215"/>
      <c r="B521" s="295"/>
      <c r="C521" s="150"/>
      <c r="D521" s="150"/>
      <c r="E521" s="150"/>
      <c r="F521" s="296" t="s">
        <v>1767</v>
      </c>
      <c r="G521" s="297" t="s">
        <v>1768</v>
      </c>
      <c r="H521" s="269">
        <v>0</v>
      </c>
      <c r="I521" s="269">
        <v>0</v>
      </c>
      <c r="J521" s="269">
        <v>0</v>
      </c>
      <c r="K521" s="269">
        <v>349</v>
      </c>
      <c r="L521" s="269">
        <v>0</v>
      </c>
      <c r="M521" s="269">
        <v>0</v>
      </c>
      <c r="N521" s="269">
        <v>0</v>
      </c>
      <c r="O521" s="269">
        <v>0</v>
      </c>
      <c r="P521" s="269">
        <v>0</v>
      </c>
      <c r="Q521" s="269">
        <v>0</v>
      </c>
      <c r="R521" s="269">
        <v>0</v>
      </c>
      <c r="S521" s="269">
        <v>0</v>
      </c>
      <c r="T521" s="269">
        <v>0</v>
      </c>
      <c r="U521" s="269">
        <v>0</v>
      </c>
      <c r="V521" s="269">
        <v>0</v>
      </c>
      <c r="W521" s="269">
        <v>0</v>
      </c>
      <c r="X521" s="269">
        <v>0</v>
      </c>
      <c r="Y521" s="269">
        <v>0</v>
      </c>
      <c r="Z521" s="269">
        <v>0</v>
      </c>
      <c r="AA521" s="269">
        <v>7228</v>
      </c>
      <c r="AB521" s="269">
        <v>0</v>
      </c>
      <c r="AC521" s="269">
        <v>0</v>
      </c>
      <c r="AD521" s="269">
        <v>0</v>
      </c>
      <c r="AE521" s="269">
        <v>1500</v>
      </c>
      <c r="AF521" s="269">
        <v>0</v>
      </c>
      <c r="AG521" s="269">
        <v>4612</v>
      </c>
      <c r="AH521" s="269">
        <v>0</v>
      </c>
      <c r="AI521" s="269">
        <v>0</v>
      </c>
      <c r="AJ521" s="269">
        <v>0</v>
      </c>
      <c r="AK521" s="269">
        <v>0</v>
      </c>
      <c r="AL521" s="269">
        <v>0</v>
      </c>
      <c r="AM521" s="269">
        <v>0</v>
      </c>
      <c r="AN521" s="269">
        <v>0</v>
      </c>
      <c r="AO521" s="269">
        <v>0</v>
      </c>
      <c r="AP521" s="269">
        <v>0</v>
      </c>
      <c r="AQ521" s="269">
        <v>0</v>
      </c>
      <c r="AR521" s="269">
        <v>0</v>
      </c>
      <c r="AS521" s="269">
        <v>0</v>
      </c>
      <c r="AT521" s="269">
        <v>0</v>
      </c>
      <c r="AU521" s="269">
        <v>0</v>
      </c>
      <c r="AV521" s="269">
        <v>0</v>
      </c>
      <c r="AW521" s="269">
        <v>0</v>
      </c>
      <c r="AX521" s="269">
        <v>0</v>
      </c>
      <c r="AY521" s="269">
        <v>0</v>
      </c>
      <c r="AZ521" s="269">
        <v>0</v>
      </c>
      <c r="BA521" s="269">
        <v>0</v>
      </c>
      <c r="BB521" s="269">
        <v>5566</v>
      </c>
      <c r="BC521" s="269">
        <v>0</v>
      </c>
      <c r="BD521" s="269">
        <v>0</v>
      </c>
      <c r="BE521" s="269">
        <v>0</v>
      </c>
      <c r="BF521" s="269">
        <v>0</v>
      </c>
      <c r="BG521" s="269">
        <v>0</v>
      </c>
      <c r="BH521" s="269">
        <v>0</v>
      </c>
      <c r="BI521" s="269">
        <v>0</v>
      </c>
      <c r="BJ521" s="269">
        <v>0</v>
      </c>
      <c r="BK521" s="269">
        <v>0</v>
      </c>
      <c r="BL521" s="269">
        <v>0</v>
      </c>
      <c r="BM521" s="269">
        <v>0</v>
      </c>
      <c r="BN521" s="269">
        <v>0</v>
      </c>
      <c r="BO521" s="269">
        <v>0</v>
      </c>
      <c r="BP521" s="269">
        <v>0</v>
      </c>
      <c r="BQ521" s="269">
        <v>0</v>
      </c>
      <c r="BR521" s="269">
        <v>0</v>
      </c>
      <c r="BS521" s="269">
        <v>0</v>
      </c>
      <c r="BT521" s="269">
        <v>0</v>
      </c>
      <c r="BU521" s="269">
        <v>0</v>
      </c>
      <c r="BV521" s="269">
        <v>0</v>
      </c>
      <c r="BW521" s="269">
        <v>0</v>
      </c>
      <c r="BX521" s="269">
        <v>0</v>
      </c>
      <c r="BY521" s="269">
        <v>0</v>
      </c>
      <c r="BZ521" s="269">
        <v>0</v>
      </c>
      <c r="CA521" s="269">
        <v>0</v>
      </c>
      <c r="CB521" s="269">
        <v>3191</v>
      </c>
      <c r="CC521" s="270">
        <f t="shared" si="74"/>
        <v>22446</v>
      </c>
      <c r="CD521" s="148"/>
      <c r="CE521" s="148"/>
      <c r="CF521" s="148"/>
      <c r="CG521" s="148"/>
      <c r="CH521" s="148"/>
      <c r="CI521" s="148"/>
    </row>
    <row r="522" spans="1:87" s="149" customFormat="1">
      <c r="A522" s="215"/>
      <c r="B522" s="295"/>
      <c r="C522" s="150"/>
      <c r="D522" s="150"/>
      <c r="E522" s="150"/>
      <c r="F522" s="296" t="s">
        <v>1769</v>
      </c>
      <c r="G522" s="297" t="s">
        <v>1770</v>
      </c>
      <c r="H522" s="269">
        <v>0</v>
      </c>
      <c r="I522" s="269">
        <v>0</v>
      </c>
      <c r="J522" s="269">
        <v>0</v>
      </c>
      <c r="K522" s="269">
        <v>0</v>
      </c>
      <c r="L522" s="269">
        <v>0</v>
      </c>
      <c r="M522" s="269">
        <v>0</v>
      </c>
      <c r="N522" s="269">
        <v>0</v>
      </c>
      <c r="O522" s="269">
        <v>0</v>
      </c>
      <c r="P522" s="269">
        <v>0</v>
      </c>
      <c r="Q522" s="269">
        <v>0</v>
      </c>
      <c r="R522" s="269">
        <v>0</v>
      </c>
      <c r="S522" s="269">
        <v>0</v>
      </c>
      <c r="T522" s="269">
        <v>0</v>
      </c>
      <c r="U522" s="269">
        <v>0</v>
      </c>
      <c r="V522" s="269">
        <v>0</v>
      </c>
      <c r="W522" s="269">
        <v>0</v>
      </c>
      <c r="X522" s="269">
        <v>0</v>
      </c>
      <c r="Y522" s="269">
        <v>0</v>
      </c>
      <c r="Z522" s="269">
        <v>0</v>
      </c>
      <c r="AA522" s="269">
        <v>0</v>
      </c>
      <c r="AB522" s="269">
        <v>0</v>
      </c>
      <c r="AC522" s="269">
        <v>0</v>
      </c>
      <c r="AD522" s="269">
        <v>0</v>
      </c>
      <c r="AE522" s="269">
        <v>0</v>
      </c>
      <c r="AF522" s="269">
        <v>0</v>
      </c>
      <c r="AG522" s="269">
        <v>0</v>
      </c>
      <c r="AH522" s="269">
        <v>0</v>
      </c>
      <c r="AI522" s="269">
        <v>0</v>
      </c>
      <c r="AJ522" s="269">
        <v>0</v>
      </c>
      <c r="AK522" s="269">
        <v>0</v>
      </c>
      <c r="AL522" s="269">
        <v>0</v>
      </c>
      <c r="AM522" s="269">
        <v>0</v>
      </c>
      <c r="AN522" s="269">
        <v>0</v>
      </c>
      <c r="AO522" s="269">
        <v>0</v>
      </c>
      <c r="AP522" s="269">
        <v>0</v>
      </c>
      <c r="AQ522" s="269">
        <v>0</v>
      </c>
      <c r="AR522" s="269">
        <v>0</v>
      </c>
      <c r="AS522" s="269">
        <v>0</v>
      </c>
      <c r="AT522" s="269">
        <v>0</v>
      </c>
      <c r="AU522" s="269">
        <v>0</v>
      </c>
      <c r="AV522" s="269">
        <v>0</v>
      </c>
      <c r="AW522" s="269">
        <v>0</v>
      </c>
      <c r="AX522" s="269">
        <v>0</v>
      </c>
      <c r="AY522" s="269">
        <v>0</v>
      </c>
      <c r="AZ522" s="269">
        <v>0</v>
      </c>
      <c r="BA522" s="269">
        <v>0</v>
      </c>
      <c r="BB522" s="269">
        <v>0</v>
      </c>
      <c r="BC522" s="269">
        <v>0</v>
      </c>
      <c r="BD522" s="269">
        <v>0</v>
      </c>
      <c r="BE522" s="269">
        <v>0</v>
      </c>
      <c r="BF522" s="269">
        <v>0</v>
      </c>
      <c r="BG522" s="269">
        <v>0</v>
      </c>
      <c r="BH522" s="269">
        <v>0</v>
      </c>
      <c r="BI522" s="269">
        <v>0</v>
      </c>
      <c r="BJ522" s="269">
        <v>0</v>
      </c>
      <c r="BK522" s="269">
        <v>0</v>
      </c>
      <c r="BL522" s="269">
        <v>0</v>
      </c>
      <c r="BM522" s="269">
        <v>0</v>
      </c>
      <c r="BN522" s="269">
        <v>0</v>
      </c>
      <c r="BO522" s="269">
        <v>0</v>
      </c>
      <c r="BP522" s="269">
        <v>0</v>
      </c>
      <c r="BQ522" s="269">
        <v>0</v>
      </c>
      <c r="BR522" s="269">
        <v>0</v>
      </c>
      <c r="BS522" s="269">
        <v>0</v>
      </c>
      <c r="BT522" s="269">
        <v>0</v>
      </c>
      <c r="BU522" s="269">
        <v>0</v>
      </c>
      <c r="BV522" s="269">
        <v>0</v>
      </c>
      <c r="BW522" s="269">
        <v>0</v>
      </c>
      <c r="BX522" s="269">
        <v>0</v>
      </c>
      <c r="BY522" s="269">
        <v>0</v>
      </c>
      <c r="BZ522" s="269">
        <v>0</v>
      </c>
      <c r="CA522" s="269">
        <v>0</v>
      </c>
      <c r="CB522" s="269">
        <v>0</v>
      </c>
      <c r="CC522" s="270">
        <f t="shared" si="74"/>
        <v>0</v>
      </c>
      <c r="CD522" s="148"/>
      <c r="CE522" s="148"/>
      <c r="CF522" s="148"/>
      <c r="CG522" s="148"/>
      <c r="CH522" s="148"/>
      <c r="CI522" s="148"/>
    </row>
    <row r="523" spans="1:87" s="149" customFormat="1">
      <c r="A523" s="215"/>
      <c r="B523" s="295"/>
      <c r="C523" s="150"/>
      <c r="D523" s="150"/>
      <c r="E523" s="150"/>
      <c r="F523" s="296" t="s">
        <v>1362</v>
      </c>
      <c r="G523" s="297" t="s">
        <v>1363</v>
      </c>
      <c r="H523" s="269">
        <v>0</v>
      </c>
      <c r="I523" s="269">
        <v>0</v>
      </c>
      <c r="J523" s="269">
        <v>0</v>
      </c>
      <c r="K523" s="269">
        <v>0</v>
      </c>
      <c r="L523" s="269">
        <v>0</v>
      </c>
      <c r="M523" s="269">
        <v>0</v>
      </c>
      <c r="N523" s="269">
        <v>0</v>
      </c>
      <c r="O523" s="269">
        <v>0</v>
      </c>
      <c r="P523" s="269">
        <v>0</v>
      </c>
      <c r="Q523" s="269">
        <v>0</v>
      </c>
      <c r="R523" s="269">
        <v>0</v>
      </c>
      <c r="S523" s="269">
        <v>0</v>
      </c>
      <c r="T523" s="269">
        <v>0</v>
      </c>
      <c r="U523" s="269">
        <v>0</v>
      </c>
      <c r="V523" s="269">
        <v>0</v>
      </c>
      <c r="W523" s="269">
        <v>0</v>
      </c>
      <c r="X523" s="269">
        <v>0</v>
      </c>
      <c r="Y523" s="269">
        <v>0</v>
      </c>
      <c r="Z523" s="269">
        <v>0</v>
      </c>
      <c r="AA523" s="269">
        <v>0</v>
      </c>
      <c r="AB523" s="269">
        <v>0</v>
      </c>
      <c r="AC523" s="269">
        <v>0</v>
      </c>
      <c r="AD523" s="269">
        <v>0</v>
      </c>
      <c r="AE523" s="269">
        <v>0</v>
      </c>
      <c r="AF523" s="269">
        <v>0</v>
      </c>
      <c r="AG523" s="269">
        <v>0</v>
      </c>
      <c r="AH523" s="269">
        <v>0</v>
      </c>
      <c r="AI523" s="269">
        <v>0</v>
      </c>
      <c r="AJ523" s="269">
        <v>0</v>
      </c>
      <c r="AK523" s="269">
        <v>0</v>
      </c>
      <c r="AL523" s="269">
        <v>0</v>
      </c>
      <c r="AM523" s="269">
        <v>0</v>
      </c>
      <c r="AN523" s="269">
        <v>0</v>
      </c>
      <c r="AO523" s="269">
        <v>0</v>
      </c>
      <c r="AP523" s="269">
        <v>0</v>
      </c>
      <c r="AQ523" s="269">
        <v>0</v>
      </c>
      <c r="AR523" s="269">
        <v>0</v>
      </c>
      <c r="AS523" s="269">
        <v>0</v>
      </c>
      <c r="AT523" s="269">
        <v>0</v>
      </c>
      <c r="AU523" s="269">
        <v>0</v>
      </c>
      <c r="AV523" s="269">
        <v>0</v>
      </c>
      <c r="AW523" s="269">
        <v>0</v>
      </c>
      <c r="AX523" s="269">
        <v>0</v>
      </c>
      <c r="AY523" s="269">
        <v>0</v>
      </c>
      <c r="AZ523" s="269">
        <v>0</v>
      </c>
      <c r="BA523" s="269">
        <v>0</v>
      </c>
      <c r="BB523" s="269">
        <v>0</v>
      </c>
      <c r="BC523" s="269">
        <v>0</v>
      </c>
      <c r="BD523" s="269">
        <v>0</v>
      </c>
      <c r="BE523" s="269">
        <v>0</v>
      </c>
      <c r="BF523" s="269">
        <v>0</v>
      </c>
      <c r="BG523" s="269">
        <v>0</v>
      </c>
      <c r="BH523" s="269">
        <v>0</v>
      </c>
      <c r="BI523" s="269">
        <v>0</v>
      </c>
      <c r="BJ523" s="269">
        <v>0</v>
      </c>
      <c r="BK523" s="269">
        <v>0</v>
      </c>
      <c r="BL523" s="269">
        <v>0</v>
      </c>
      <c r="BM523" s="269">
        <v>0</v>
      </c>
      <c r="BN523" s="269">
        <v>0</v>
      </c>
      <c r="BO523" s="269">
        <v>0</v>
      </c>
      <c r="BP523" s="269">
        <v>0</v>
      </c>
      <c r="BQ523" s="269">
        <v>0</v>
      </c>
      <c r="BR523" s="269">
        <v>0</v>
      </c>
      <c r="BS523" s="269">
        <v>0</v>
      </c>
      <c r="BT523" s="269">
        <v>0</v>
      </c>
      <c r="BU523" s="269">
        <v>0</v>
      </c>
      <c r="BV523" s="269">
        <v>0</v>
      </c>
      <c r="BW523" s="269">
        <v>0</v>
      </c>
      <c r="BX523" s="269">
        <v>0</v>
      </c>
      <c r="BY523" s="269">
        <v>0</v>
      </c>
      <c r="BZ523" s="269">
        <v>0</v>
      </c>
      <c r="CA523" s="269">
        <v>0</v>
      </c>
      <c r="CB523" s="269">
        <v>0</v>
      </c>
      <c r="CC523" s="270">
        <f t="shared" si="74"/>
        <v>0</v>
      </c>
      <c r="CD523" s="148"/>
      <c r="CE523" s="148"/>
      <c r="CF523" s="148"/>
      <c r="CG523" s="148"/>
      <c r="CH523" s="148"/>
      <c r="CI523" s="148"/>
    </row>
    <row r="524" spans="1:87" s="149" customFormat="1">
      <c r="A524" s="215"/>
      <c r="B524" s="295"/>
      <c r="C524" s="150"/>
      <c r="D524" s="150"/>
      <c r="E524" s="150"/>
      <c r="F524" s="296" t="s">
        <v>1364</v>
      </c>
      <c r="G524" s="297" t="s">
        <v>1365</v>
      </c>
      <c r="H524" s="269">
        <v>38812201.920000002</v>
      </c>
      <c r="I524" s="269">
        <v>50080216.829999998</v>
      </c>
      <c r="J524" s="269">
        <v>24913265.789999999</v>
      </c>
      <c r="K524" s="269">
        <v>5455034</v>
      </c>
      <c r="L524" s="269">
        <v>2573386.2799999998</v>
      </c>
      <c r="M524" s="269">
        <v>1808372.15</v>
      </c>
      <c r="N524" s="269">
        <v>91410098.269999996</v>
      </c>
      <c r="O524" s="269">
        <v>8220741.6699999999</v>
      </c>
      <c r="P524" s="269">
        <v>1001201</v>
      </c>
      <c r="Q524" s="269">
        <v>28714076.41</v>
      </c>
      <c r="R524" s="269">
        <v>1147633.76</v>
      </c>
      <c r="S524" s="269">
        <v>2165359.2999999998</v>
      </c>
      <c r="T524" s="269">
        <v>19459581.5</v>
      </c>
      <c r="U524" s="269">
        <v>15086322.93</v>
      </c>
      <c r="V524" s="269">
        <v>0</v>
      </c>
      <c r="W524" s="269">
        <v>2697484.17</v>
      </c>
      <c r="X524" s="269">
        <v>391622.33</v>
      </c>
      <c r="Y524" s="269">
        <v>1080768.53</v>
      </c>
      <c r="Z524" s="269">
        <v>20675465.969999999</v>
      </c>
      <c r="AA524" s="269">
        <v>6589806</v>
      </c>
      <c r="AB524" s="269">
        <v>3588977.24</v>
      </c>
      <c r="AC524" s="269">
        <v>28302866</v>
      </c>
      <c r="AD524" s="269">
        <v>456716.5</v>
      </c>
      <c r="AE524" s="269">
        <v>7485836.1600000001</v>
      </c>
      <c r="AF524" s="269">
        <v>17922662.52</v>
      </c>
      <c r="AG524" s="269">
        <v>4717760.7699999996</v>
      </c>
      <c r="AH524" s="269">
        <v>5906952.5599999996</v>
      </c>
      <c r="AI524" s="269">
        <v>47304010.210000001</v>
      </c>
      <c r="AJ524" s="269">
        <v>1485571.0024000001</v>
      </c>
      <c r="AK524" s="269">
        <v>778251.64</v>
      </c>
      <c r="AL524" s="269">
        <v>620644.79</v>
      </c>
      <c r="AM524" s="269">
        <v>0</v>
      </c>
      <c r="AN524" s="269">
        <v>3004521</v>
      </c>
      <c r="AO524" s="269">
        <v>1733992</v>
      </c>
      <c r="AP524" s="269">
        <v>1201379</v>
      </c>
      <c r="AQ524" s="269">
        <v>2662165</v>
      </c>
      <c r="AR524" s="269">
        <v>1672473</v>
      </c>
      <c r="AS524" s="269">
        <v>1715657.75</v>
      </c>
      <c r="AT524" s="269">
        <v>685797.28</v>
      </c>
      <c r="AU524" s="269">
        <v>5732385.6699999999</v>
      </c>
      <c r="AV524" s="269">
        <v>827789.97</v>
      </c>
      <c r="AW524" s="269">
        <v>1044824.01</v>
      </c>
      <c r="AX524" s="269">
        <v>1377490.55</v>
      </c>
      <c r="AY524" s="269">
        <v>964936.8</v>
      </c>
      <c r="AZ524" s="269">
        <v>61385</v>
      </c>
      <c r="BA524" s="269">
        <v>755085.31</v>
      </c>
      <c r="BB524" s="269">
        <v>46318328.390000001</v>
      </c>
      <c r="BC524" s="269">
        <v>1066009.6100000001</v>
      </c>
      <c r="BD524" s="269">
        <v>1611112.49</v>
      </c>
      <c r="BE524" s="269">
        <v>6196910</v>
      </c>
      <c r="BF524" s="269">
        <v>1745062.22</v>
      </c>
      <c r="BG524" s="269">
        <v>2048751.64</v>
      </c>
      <c r="BH524" s="269">
        <v>4083117.3700999999</v>
      </c>
      <c r="BI524" s="269">
        <v>12611865.369999999</v>
      </c>
      <c r="BJ524" s="269">
        <v>1850102.29</v>
      </c>
      <c r="BK524" s="269">
        <v>543772.07999999996</v>
      </c>
      <c r="BL524" s="269">
        <v>241935</v>
      </c>
      <c r="BM524" s="269">
        <v>55044831.105999999</v>
      </c>
      <c r="BN524" s="269">
        <v>32548963.079999998</v>
      </c>
      <c r="BO524" s="269">
        <v>1984757.19</v>
      </c>
      <c r="BP524" s="269">
        <v>1399583.69</v>
      </c>
      <c r="BQ524" s="269">
        <v>743465</v>
      </c>
      <c r="BR524" s="269">
        <v>1790056</v>
      </c>
      <c r="BS524" s="269">
        <v>1352616.69</v>
      </c>
      <c r="BT524" s="269">
        <v>29761577.899999999</v>
      </c>
      <c r="BU524" s="269">
        <v>1408080.87</v>
      </c>
      <c r="BV524" s="269">
        <v>2382538.04</v>
      </c>
      <c r="BW524" s="269">
        <v>10837545.51</v>
      </c>
      <c r="BX524" s="269">
        <v>5066695.8600000003</v>
      </c>
      <c r="BY524" s="269">
        <v>7553848.2000000002</v>
      </c>
      <c r="BZ524" s="269">
        <v>1026704.8</v>
      </c>
      <c r="CA524" s="269">
        <v>941294.62</v>
      </c>
      <c r="CB524" s="269">
        <v>884085.13</v>
      </c>
      <c r="CC524" s="270">
        <f t="shared" si="74"/>
        <v>697336380.68850005</v>
      </c>
      <c r="CD524" s="148"/>
      <c r="CE524" s="148"/>
      <c r="CF524" s="148"/>
      <c r="CG524" s="148"/>
      <c r="CH524" s="148"/>
      <c r="CI524" s="148"/>
    </row>
    <row r="525" spans="1:87" s="149" customFormat="1">
      <c r="A525" s="215"/>
      <c r="B525" s="295"/>
      <c r="C525" s="150"/>
      <c r="D525" s="150"/>
      <c r="E525" s="150"/>
      <c r="F525" s="296" t="s">
        <v>1366</v>
      </c>
      <c r="G525" s="297" t="s">
        <v>1771</v>
      </c>
      <c r="H525" s="269">
        <v>0</v>
      </c>
      <c r="I525" s="269">
        <v>324537</v>
      </c>
      <c r="J525" s="269">
        <v>0</v>
      </c>
      <c r="K525" s="269">
        <v>0</v>
      </c>
      <c r="L525" s="269">
        <v>0</v>
      </c>
      <c r="M525" s="269">
        <v>0</v>
      </c>
      <c r="N525" s="269">
        <v>2253320.5</v>
      </c>
      <c r="O525" s="269">
        <v>0</v>
      </c>
      <c r="P525" s="269">
        <v>0</v>
      </c>
      <c r="Q525" s="269">
        <v>0</v>
      </c>
      <c r="R525" s="269">
        <v>0</v>
      </c>
      <c r="S525" s="269">
        <v>0</v>
      </c>
      <c r="T525" s="269">
        <v>0</v>
      </c>
      <c r="U525" s="269">
        <v>0</v>
      </c>
      <c r="V525" s="269">
        <v>0</v>
      </c>
      <c r="W525" s="269">
        <v>0</v>
      </c>
      <c r="X525" s="269">
        <v>0</v>
      </c>
      <c r="Y525" s="269">
        <v>0</v>
      </c>
      <c r="Z525" s="269">
        <v>0</v>
      </c>
      <c r="AA525" s="269">
        <v>0</v>
      </c>
      <c r="AB525" s="269">
        <v>0</v>
      </c>
      <c r="AC525" s="269">
        <v>0</v>
      </c>
      <c r="AD525" s="269">
        <v>0</v>
      </c>
      <c r="AE525" s="269">
        <v>0</v>
      </c>
      <c r="AF525" s="269">
        <v>0</v>
      </c>
      <c r="AG525" s="269">
        <v>462841</v>
      </c>
      <c r="AH525" s="269">
        <v>0</v>
      </c>
      <c r="AI525" s="269">
        <v>0</v>
      </c>
      <c r="AJ525" s="269">
        <v>0</v>
      </c>
      <c r="AK525" s="269">
        <v>0</v>
      </c>
      <c r="AL525" s="269">
        <v>0</v>
      </c>
      <c r="AM525" s="269">
        <v>0</v>
      </c>
      <c r="AN525" s="269">
        <v>61272</v>
      </c>
      <c r="AO525" s="269">
        <v>0</v>
      </c>
      <c r="AP525" s="269">
        <v>0</v>
      </c>
      <c r="AQ525" s="269">
        <v>0</v>
      </c>
      <c r="AR525" s="269">
        <v>0</v>
      </c>
      <c r="AS525" s="269">
        <v>0</v>
      </c>
      <c r="AT525" s="269">
        <v>0</v>
      </c>
      <c r="AU525" s="269">
        <v>0</v>
      </c>
      <c r="AV525" s="269">
        <v>0</v>
      </c>
      <c r="AW525" s="269">
        <v>0</v>
      </c>
      <c r="AX525" s="269">
        <v>0</v>
      </c>
      <c r="AY525" s="269">
        <v>0</v>
      </c>
      <c r="AZ525" s="269">
        <v>0</v>
      </c>
      <c r="BA525" s="269">
        <v>0</v>
      </c>
      <c r="BB525" s="269">
        <v>67500</v>
      </c>
      <c r="BC525" s="269">
        <v>0</v>
      </c>
      <c r="BD525" s="269">
        <v>0</v>
      </c>
      <c r="BE525" s="269">
        <v>0</v>
      </c>
      <c r="BF525" s="269">
        <v>0</v>
      </c>
      <c r="BG525" s="269">
        <v>1333737</v>
      </c>
      <c r="BH525" s="269">
        <v>13770</v>
      </c>
      <c r="BI525" s="269">
        <v>0</v>
      </c>
      <c r="BJ525" s="269">
        <v>0</v>
      </c>
      <c r="BK525" s="269">
        <v>0</v>
      </c>
      <c r="BL525" s="269">
        <v>12370</v>
      </c>
      <c r="BM525" s="269">
        <v>302447.5</v>
      </c>
      <c r="BN525" s="269">
        <v>0</v>
      </c>
      <c r="BO525" s="269">
        <v>419984</v>
      </c>
      <c r="BP525" s="269">
        <v>0</v>
      </c>
      <c r="BQ525" s="269">
        <v>0</v>
      </c>
      <c r="BR525" s="269">
        <v>0</v>
      </c>
      <c r="BS525" s="269">
        <v>0</v>
      </c>
      <c r="BT525" s="269">
        <v>0</v>
      </c>
      <c r="BU525" s="269">
        <v>0</v>
      </c>
      <c r="BV525" s="269">
        <v>0</v>
      </c>
      <c r="BW525" s="269">
        <v>1468492.62</v>
      </c>
      <c r="BX525" s="269">
        <v>0</v>
      </c>
      <c r="BY525" s="269">
        <v>376450</v>
      </c>
      <c r="BZ525" s="269">
        <v>0</v>
      </c>
      <c r="CA525" s="269">
        <v>0</v>
      </c>
      <c r="CB525" s="269">
        <v>0</v>
      </c>
      <c r="CC525" s="270">
        <f t="shared" si="74"/>
        <v>7096721.6200000001</v>
      </c>
      <c r="CD525" s="148"/>
      <c r="CE525" s="148"/>
      <c r="CF525" s="148"/>
      <c r="CG525" s="148"/>
      <c r="CH525" s="148"/>
      <c r="CI525" s="148"/>
    </row>
    <row r="526" spans="1:87" s="149" customFormat="1">
      <c r="A526" s="215"/>
      <c r="B526" s="295"/>
      <c r="C526" s="150"/>
      <c r="D526" s="150"/>
      <c r="E526" s="150"/>
      <c r="F526" s="296" t="s">
        <v>1367</v>
      </c>
      <c r="G526" s="297" t="s">
        <v>1772</v>
      </c>
      <c r="H526" s="269">
        <v>112025710.61</v>
      </c>
      <c r="I526" s="269">
        <v>1953932.74</v>
      </c>
      <c r="J526" s="269">
        <v>12494252</v>
      </c>
      <c r="K526" s="269">
        <v>218232</v>
      </c>
      <c r="L526" s="269">
        <v>91812</v>
      </c>
      <c r="M526" s="269">
        <v>21562.22</v>
      </c>
      <c r="N526" s="269">
        <v>160654976.41</v>
      </c>
      <c r="O526" s="269">
        <v>1703920.95</v>
      </c>
      <c r="P526" s="269">
        <v>117995</v>
      </c>
      <c r="Q526" s="269">
        <v>4668725.25</v>
      </c>
      <c r="R526" s="269">
        <v>6991599.2999999998</v>
      </c>
      <c r="S526" s="269">
        <v>287718.25</v>
      </c>
      <c r="T526" s="269">
        <v>2785369</v>
      </c>
      <c r="U526" s="269">
        <v>229268.25</v>
      </c>
      <c r="V526" s="269">
        <v>0</v>
      </c>
      <c r="W526" s="269">
        <v>23015</v>
      </c>
      <c r="X526" s="269">
        <v>581495</v>
      </c>
      <c r="Y526" s="269">
        <v>381694.35</v>
      </c>
      <c r="Z526" s="269">
        <v>33402447.41</v>
      </c>
      <c r="AA526" s="269">
        <v>760232.5</v>
      </c>
      <c r="AB526" s="269">
        <v>261483.83</v>
      </c>
      <c r="AC526" s="269">
        <v>16910925.91</v>
      </c>
      <c r="AD526" s="269">
        <v>2894793.5</v>
      </c>
      <c r="AE526" s="269">
        <v>2744581.08</v>
      </c>
      <c r="AF526" s="269">
        <v>742667.25</v>
      </c>
      <c r="AG526" s="269">
        <v>116872.5</v>
      </c>
      <c r="AH526" s="269">
        <v>38801</v>
      </c>
      <c r="AI526" s="269">
        <v>12524946</v>
      </c>
      <c r="AJ526" s="269">
        <v>331610</v>
      </c>
      <c r="AK526" s="269">
        <v>691045</v>
      </c>
      <c r="AL526" s="269">
        <v>148040</v>
      </c>
      <c r="AM526" s="269">
        <v>639353</v>
      </c>
      <c r="AN526" s="269">
        <v>21333</v>
      </c>
      <c r="AO526" s="269">
        <v>1576388</v>
      </c>
      <c r="AP526" s="269">
        <v>203934</v>
      </c>
      <c r="AQ526" s="269">
        <v>72669</v>
      </c>
      <c r="AR526" s="269">
        <v>71797</v>
      </c>
      <c r="AS526" s="269">
        <v>470108</v>
      </c>
      <c r="AT526" s="269">
        <v>815365</v>
      </c>
      <c r="AU526" s="269">
        <v>6990001.75</v>
      </c>
      <c r="AV526" s="269">
        <v>449976</v>
      </c>
      <c r="AW526" s="269">
        <v>539176</v>
      </c>
      <c r="AX526" s="269">
        <v>500657</v>
      </c>
      <c r="AY526" s="269">
        <v>367088</v>
      </c>
      <c r="AZ526" s="269">
        <v>171054</v>
      </c>
      <c r="BA526" s="269">
        <v>336399</v>
      </c>
      <c r="BB526" s="269">
        <v>37509966.25</v>
      </c>
      <c r="BC526" s="269">
        <v>141136.5</v>
      </c>
      <c r="BD526" s="269">
        <v>3573814.8</v>
      </c>
      <c r="BE526" s="269">
        <v>57589</v>
      </c>
      <c r="BF526" s="269">
        <v>64490</v>
      </c>
      <c r="BG526" s="269">
        <v>2702498</v>
      </c>
      <c r="BH526" s="269">
        <v>2908473</v>
      </c>
      <c r="BI526" s="269">
        <v>2787097</v>
      </c>
      <c r="BJ526" s="269">
        <v>464741</v>
      </c>
      <c r="BK526" s="269">
        <v>292251</v>
      </c>
      <c r="BL526" s="269">
        <v>137157</v>
      </c>
      <c r="BM526" s="269">
        <v>28535719.192000002</v>
      </c>
      <c r="BN526" s="269">
        <v>1466220</v>
      </c>
      <c r="BO526" s="269">
        <v>335752</v>
      </c>
      <c r="BP526" s="269">
        <v>75151</v>
      </c>
      <c r="BQ526" s="269">
        <v>259073</v>
      </c>
      <c r="BR526" s="269">
        <v>128174</v>
      </c>
      <c r="BS526" s="269">
        <v>74260</v>
      </c>
      <c r="BT526" s="269">
        <v>21050560</v>
      </c>
      <c r="BU526" s="269">
        <v>2353134</v>
      </c>
      <c r="BV526" s="269">
        <v>197126</v>
      </c>
      <c r="BW526" s="269">
        <v>20863080.75</v>
      </c>
      <c r="BX526" s="269">
        <v>592729.25</v>
      </c>
      <c r="BY526" s="269">
        <v>5563247</v>
      </c>
      <c r="BZ526" s="269">
        <v>1296880</v>
      </c>
      <c r="CA526" s="269">
        <v>73920.850000000006</v>
      </c>
      <c r="CB526" s="269">
        <v>132991.39000000001</v>
      </c>
      <c r="CC526" s="270">
        <f t="shared" si="74"/>
        <v>523662255.04200006</v>
      </c>
      <c r="CD526" s="148"/>
      <c r="CE526" s="148"/>
      <c r="CF526" s="148"/>
      <c r="CG526" s="148"/>
      <c r="CH526" s="148"/>
      <c r="CI526" s="148"/>
    </row>
    <row r="527" spans="1:87" s="149" customFormat="1">
      <c r="A527" s="215"/>
      <c r="B527" s="295"/>
      <c r="C527" s="150"/>
      <c r="D527" s="150"/>
      <c r="E527" s="150"/>
      <c r="F527" s="296" t="s">
        <v>1368</v>
      </c>
      <c r="G527" s="297" t="s">
        <v>1773</v>
      </c>
      <c r="H527" s="269">
        <v>0</v>
      </c>
      <c r="I527" s="269">
        <v>2084211.46</v>
      </c>
      <c r="J527" s="269">
        <v>0</v>
      </c>
      <c r="K527" s="269">
        <v>0</v>
      </c>
      <c r="L527" s="269">
        <v>0</v>
      </c>
      <c r="M527" s="269">
        <v>12932.7</v>
      </c>
      <c r="N527" s="269">
        <v>26946078.25</v>
      </c>
      <c r="O527" s="269">
        <v>215302.85</v>
      </c>
      <c r="P527" s="269">
        <v>0</v>
      </c>
      <c r="Q527" s="269">
        <v>0</v>
      </c>
      <c r="R527" s="269">
        <v>11863</v>
      </c>
      <c r="S527" s="269">
        <v>0</v>
      </c>
      <c r="T527" s="269">
        <v>0</v>
      </c>
      <c r="U527" s="269">
        <v>82777</v>
      </c>
      <c r="V527" s="269">
        <v>0</v>
      </c>
      <c r="W527" s="269">
        <v>0</v>
      </c>
      <c r="X527" s="269">
        <v>0</v>
      </c>
      <c r="Y527" s="269">
        <v>4103452</v>
      </c>
      <c r="Z527" s="269">
        <v>0</v>
      </c>
      <c r="AA527" s="269">
        <v>0</v>
      </c>
      <c r="AB527" s="269">
        <v>0</v>
      </c>
      <c r="AC527" s="269">
        <v>0</v>
      </c>
      <c r="AD527" s="269">
        <v>0</v>
      </c>
      <c r="AE527" s="269">
        <v>28926</v>
      </c>
      <c r="AF527" s="269">
        <v>0</v>
      </c>
      <c r="AG527" s="269">
        <v>71905.5</v>
      </c>
      <c r="AH527" s="269">
        <v>0</v>
      </c>
      <c r="AI527" s="269">
        <v>1540</v>
      </c>
      <c r="AJ527" s="269">
        <v>147194</v>
      </c>
      <c r="AK527" s="269">
        <v>0</v>
      </c>
      <c r="AL527" s="269">
        <v>0</v>
      </c>
      <c r="AM527" s="269">
        <v>0</v>
      </c>
      <c r="AN527" s="269">
        <v>0</v>
      </c>
      <c r="AO527" s="269">
        <v>0</v>
      </c>
      <c r="AP527" s="269">
        <v>0</v>
      </c>
      <c r="AQ527" s="269">
        <v>0</v>
      </c>
      <c r="AR527" s="269">
        <v>0</v>
      </c>
      <c r="AS527" s="269">
        <v>0</v>
      </c>
      <c r="AT527" s="269">
        <v>0</v>
      </c>
      <c r="AU527" s="269">
        <v>306296.5</v>
      </c>
      <c r="AV527" s="269">
        <v>0</v>
      </c>
      <c r="AW527" s="269">
        <v>70498</v>
      </c>
      <c r="AX527" s="269">
        <v>0</v>
      </c>
      <c r="AY527" s="269">
        <v>0</v>
      </c>
      <c r="AZ527" s="269">
        <v>0</v>
      </c>
      <c r="BA527" s="269">
        <v>0</v>
      </c>
      <c r="BB527" s="269">
        <v>69279.649999999994</v>
      </c>
      <c r="BC527" s="269">
        <v>0</v>
      </c>
      <c r="BD527" s="269">
        <v>225242</v>
      </c>
      <c r="BE527" s="269">
        <v>0</v>
      </c>
      <c r="BF527" s="269">
        <v>0</v>
      </c>
      <c r="BG527" s="269">
        <v>3020143</v>
      </c>
      <c r="BH527" s="269">
        <v>1040539.58</v>
      </c>
      <c r="BI527" s="269">
        <v>0</v>
      </c>
      <c r="BJ527" s="269">
        <v>0</v>
      </c>
      <c r="BK527" s="269">
        <v>190020</v>
      </c>
      <c r="BL527" s="269">
        <v>1003.8</v>
      </c>
      <c r="BM527" s="269">
        <v>7229218.352</v>
      </c>
      <c r="BN527" s="269">
        <v>2158413.35</v>
      </c>
      <c r="BO527" s="269">
        <v>144154.98000000001</v>
      </c>
      <c r="BP527" s="269">
        <v>0</v>
      </c>
      <c r="BQ527" s="269">
        <v>0</v>
      </c>
      <c r="BR527" s="269">
        <v>0</v>
      </c>
      <c r="BS527" s="269">
        <v>0</v>
      </c>
      <c r="BT527" s="269">
        <v>0</v>
      </c>
      <c r="BU527" s="269">
        <v>11066</v>
      </c>
      <c r="BV527" s="269">
        <v>0</v>
      </c>
      <c r="BW527" s="269">
        <v>0</v>
      </c>
      <c r="BX527" s="269">
        <v>0</v>
      </c>
      <c r="BY527" s="269">
        <v>0</v>
      </c>
      <c r="BZ527" s="269">
        <v>0</v>
      </c>
      <c r="CA527" s="269">
        <v>1872.5</v>
      </c>
      <c r="CB527" s="269">
        <v>0</v>
      </c>
      <c r="CC527" s="270">
        <f t="shared" si="74"/>
        <v>48173930.471999995</v>
      </c>
      <c r="CD527" s="148"/>
      <c r="CE527" s="148"/>
      <c r="CF527" s="148"/>
      <c r="CG527" s="148"/>
      <c r="CH527" s="148"/>
      <c r="CI527" s="148"/>
    </row>
    <row r="528" spans="1:87" s="149" customFormat="1">
      <c r="A528" s="215"/>
      <c r="B528" s="295"/>
      <c r="C528" s="150"/>
      <c r="D528" s="150"/>
      <c r="E528" s="150"/>
      <c r="F528" s="296" t="s">
        <v>1369</v>
      </c>
      <c r="G528" s="297" t="s">
        <v>1774</v>
      </c>
      <c r="H528" s="269">
        <v>2377666.5</v>
      </c>
      <c r="I528" s="269">
        <v>157794.9</v>
      </c>
      <c r="J528" s="269">
        <v>2038654</v>
      </c>
      <c r="K528" s="269">
        <v>4793</v>
      </c>
      <c r="L528" s="269">
        <v>10144</v>
      </c>
      <c r="M528" s="269">
        <v>3191</v>
      </c>
      <c r="N528" s="269">
        <v>8488367.9499999993</v>
      </c>
      <c r="O528" s="269">
        <v>41248.5</v>
      </c>
      <c r="P528" s="269">
        <v>0</v>
      </c>
      <c r="Q528" s="269">
        <v>5550469.25</v>
      </c>
      <c r="R528" s="269">
        <v>0</v>
      </c>
      <c r="S528" s="269">
        <v>66026.5</v>
      </c>
      <c r="T528" s="269">
        <v>0</v>
      </c>
      <c r="U528" s="269">
        <v>391642.5</v>
      </c>
      <c r="V528" s="269">
        <v>0</v>
      </c>
      <c r="W528" s="269">
        <v>13614.75</v>
      </c>
      <c r="X528" s="269">
        <v>0</v>
      </c>
      <c r="Y528" s="269">
        <v>29085.75</v>
      </c>
      <c r="Z528" s="269">
        <v>0</v>
      </c>
      <c r="AA528" s="269">
        <v>0</v>
      </c>
      <c r="AB528" s="269">
        <v>0</v>
      </c>
      <c r="AC528" s="269">
        <v>0</v>
      </c>
      <c r="AD528" s="269">
        <v>41669.5</v>
      </c>
      <c r="AE528" s="269">
        <v>0</v>
      </c>
      <c r="AF528" s="269">
        <v>0</v>
      </c>
      <c r="AG528" s="269">
        <v>0</v>
      </c>
      <c r="AH528" s="269">
        <v>0</v>
      </c>
      <c r="AI528" s="269">
        <v>0</v>
      </c>
      <c r="AJ528" s="269">
        <v>0</v>
      </c>
      <c r="AK528" s="269">
        <v>0</v>
      </c>
      <c r="AL528" s="269">
        <v>0</v>
      </c>
      <c r="AM528" s="269">
        <v>0</v>
      </c>
      <c r="AN528" s="269">
        <v>0</v>
      </c>
      <c r="AO528" s="269">
        <v>0</v>
      </c>
      <c r="AP528" s="269">
        <v>0</v>
      </c>
      <c r="AQ528" s="269">
        <v>0</v>
      </c>
      <c r="AR528" s="269">
        <v>0</v>
      </c>
      <c r="AS528" s="269">
        <v>0</v>
      </c>
      <c r="AT528" s="269">
        <v>0</v>
      </c>
      <c r="AU528" s="269">
        <v>0</v>
      </c>
      <c r="AV528" s="269">
        <v>0</v>
      </c>
      <c r="AW528" s="269">
        <v>0</v>
      </c>
      <c r="AX528" s="269">
        <v>0</v>
      </c>
      <c r="AY528" s="269">
        <v>0</v>
      </c>
      <c r="AZ528" s="269">
        <v>0</v>
      </c>
      <c r="BA528" s="269">
        <v>0</v>
      </c>
      <c r="BB528" s="269">
        <v>0</v>
      </c>
      <c r="BC528" s="269">
        <v>0</v>
      </c>
      <c r="BD528" s="269">
        <v>0</v>
      </c>
      <c r="BE528" s="269">
        <v>0</v>
      </c>
      <c r="BF528" s="269">
        <v>0</v>
      </c>
      <c r="BG528" s="269">
        <v>0</v>
      </c>
      <c r="BH528" s="269">
        <v>0</v>
      </c>
      <c r="BI528" s="269">
        <v>0</v>
      </c>
      <c r="BJ528" s="269">
        <v>0</v>
      </c>
      <c r="BK528" s="269">
        <v>0</v>
      </c>
      <c r="BL528" s="269">
        <v>0</v>
      </c>
      <c r="BM528" s="269">
        <v>171894.75</v>
      </c>
      <c r="BN528" s="269">
        <v>1901</v>
      </c>
      <c r="BO528" s="269">
        <v>7858</v>
      </c>
      <c r="BP528" s="269">
        <v>21009</v>
      </c>
      <c r="BQ528" s="269">
        <v>798</v>
      </c>
      <c r="BR528" s="269">
        <v>3932</v>
      </c>
      <c r="BS528" s="269">
        <v>1832</v>
      </c>
      <c r="BT528" s="269">
        <v>19994</v>
      </c>
      <c r="BU528" s="269">
        <v>48488</v>
      </c>
      <c r="BV528" s="269">
        <v>0</v>
      </c>
      <c r="BW528" s="269">
        <v>5038</v>
      </c>
      <c r="BX528" s="269">
        <v>27996.5</v>
      </c>
      <c r="BY528" s="269">
        <v>99912</v>
      </c>
      <c r="BZ528" s="269">
        <v>17115</v>
      </c>
      <c r="CA528" s="269">
        <v>0</v>
      </c>
      <c r="CB528" s="269">
        <v>5423</v>
      </c>
      <c r="CC528" s="270">
        <f t="shared" si="74"/>
        <v>19647559.350000001</v>
      </c>
      <c r="CD528" s="148"/>
      <c r="CE528" s="148"/>
      <c r="CF528" s="148"/>
      <c r="CG528" s="148"/>
      <c r="CH528" s="148"/>
      <c r="CI528" s="148"/>
    </row>
    <row r="529" spans="1:87" s="149" customFormat="1">
      <c r="A529" s="215"/>
      <c r="B529" s="295"/>
      <c r="C529" s="150"/>
      <c r="D529" s="150"/>
      <c r="E529" s="150"/>
      <c r="F529" s="296" t="s">
        <v>1370</v>
      </c>
      <c r="G529" s="297" t="s">
        <v>1775</v>
      </c>
      <c r="H529" s="269">
        <v>0</v>
      </c>
      <c r="I529" s="269">
        <v>0</v>
      </c>
      <c r="J529" s="269">
        <v>1197900</v>
      </c>
      <c r="K529" s="269">
        <v>232968</v>
      </c>
      <c r="L529" s="269">
        <v>326629.51</v>
      </c>
      <c r="M529" s="269">
        <v>49300.91</v>
      </c>
      <c r="N529" s="269">
        <v>76593661.099999994</v>
      </c>
      <c r="O529" s="269">
        <v>311806.5</v>
      </c>
      <c r="P529" s="269">
        <v>190378</v>
      </c>
      <c r="Q529" s="269">
        <v>4474515.71</v>
      </c>
      <c r="R529" s="269">
        <v>855549.26</v>
      </c>
      <c r="S529" s="269">
        <v>775924.88</v>
      </c>
      <c r="T529" s="269">
        <v>1535871.41</v>
      </c>
      <c r="U529" s="269">
        <v>618353.68000000005</v>
      </c>
      <c r="V529" s="269">
        <v>81967.520000000004</v>
      </c>
      <c r="W529" s="269">
        <v>174269.32</v>
      </c>
      <c r="X529" s="269">
        <v>629271.43999999994</v>
      </c>
      <c r="Y529" s="269">
        <v>70033.259999999995</v>
      </c>
      <c r="Z529" s="269">
        <v>657647.86</v>
      </c>
      <c r="AA529" s="269">
        <v>371469.09</v>
      </c>
      <c r="AB529" s="269">
        <v>77533.06</v>
      </c>
      <c r="AC529" s="269">
        <v>0</v>
      </c>
      <c r="AD529" s="269">
        <v>401621.25</v>
      </c>
      <c r="AE529" s="269">
        <v>1246724.43</v>
      </c>
      <c r="AF529" s="269">
        <v>527164.65</v>
      </c>
      <c r="AG529" s="269">
        <v>49945.35</v>
      </c>
      <c r="AH529" s="269">
        <v>817832.9</v>
      </c>
      <c r="AI529" s="269">
        <v>1333714.99</v>
      </c>
      <c r="AJ529" s="269">
        <v>393777</v>
      </c>
      <c r="AK529" s="269">
        <v>233565.44</v>
      </c>
      <c r="AL529" s="269">
        <v>30451.73</v>
      </c>
      <c r="AM529" s="269">
        <v>360669.58</v>
      </c>
      <c r="AN529" s="269">
        <v>159127</v>
      </c>
      <c r="AO529" s="269">
        <v>123479</v>
      </c>
      <c r="AP529" s="269">
        <v>30268</v>
      </c>
      <c r="AQ529" s="269">
        <v>105757</v>
      </c>
      <c r="AR529" s="269">
        <v>85533</v>
      </c>
      <c r="AS529" s="269">
        <v>114121.75</v>
      </c>
      <c r="AT529" s="269">
        <v>267179.96999999997</v>
      </c>
      <c r="AU529" s="269">
        <v>162330.22</v>
      </c>
      <c r="AV529" s="269">
        <v>30127.02</v>
      </c>
      <c r="AW529" s="269">
        <v>81252.05</v>
      </c>
      <c r="AX529" s="269">
        <v>282064.31</v>
      </c>
      <c r="AY529" s="269">
        <v>6985.26</v>
      </c>
      <c r="AZ529" s="269">
        <v>40842</v>
      </c>
      <c r="BA529" s="269">
        <v>58738.12</v>
      </c>
      <c r="BB529" s="269">
        <v>3413620.65</v>
      </c>
      <c r="BC529" s="269">
        <v>18974.939999999999</v>
      </c>
      <c r="BD529" s="269">
        <v>56653</v>
      </c>
      <c r="BE529" s="269">
        <v>74604.78</v>
      </c>
      <c r="BF529" s="269">
        <v>113519.53</v>
      </c>
      <c r="BG529" s="269">
        <v>925588.07</v>
      </c>
      <c r="BH529" s="269">
        <v>1989259.18</v>
      </c>
      <c r="BI529" s="269">
        <v>57899</v>
      </c>
      <c r="BJ529" s="269">
        <v>181486.2</v>
      </c>
      <c r="BK529" s="269">
        <v>13340</v>
      </c>
      <c r="BL529" s="269">
        <v>55662.65</v>
      </c>
      <c r="BM529" s="269">
        <v>0</v>
      </c>
      <c r="BN529" s="269">
        <v>60723.29</v>
      </c>
      <c r="BO529" s="269">
        <v>431075</v>
      </c>
      <c r="BP529" s="269">
        <v>128440.6</v>
      </c>
      <c r="BQ529" s="269">
        <v>235050.4</v>
      </c>
      <c r="BR529" s="269">
        <v>150322</v>
      </c>
      <c r="BS529" s="269">
        <v>109186</v>
      </c>
      <c r="BT529" s="269">
        <v>4393156.3600000003</v>
      </c>
      <c r="BU529" s="269">
        <v>5413251.0499999998</v>
      </c>
      <c r="BV529" s="269">
        <v>446845.66</v>
      </c>
      <c r="BW529" s="269">
        <v>1101370.8400000001</v>
      </c>
      <c r="BX529" s="269">
        <v>537338.92000000004</v>
      </c>
      <c r="BY529" s="269">
        <v>3214026.66</v>
      </c>
      <c r="BZ529" s="269">
        <v>321016</v>
      </c>
      <c r="CA529" s="269">
        <v>78202.92</v>
      </c>
      <c r="CB529" s="269">
        <v>56136.800000000003</v>
      </c>
      <c r="CC529" s="270">
        <f t="shared" si="74"/>
        <v>119745073.03000002</v>
      </c>
      <c r="CD529" s="148"/>
      <c r="CE529" s="148"/>
      <c r="CF529" s="148"/>
      <c r="CG529" s="148"/>
      <c r="CH529" s="148"/>
      <c r="CI529" s="148"/>
    </row>
    <row r="530" spans="1:87" s="149" customFormat="1">
      <c r="A530" s="215"/>
      <c r="B530" s="295"/>
      <c r="C530" s="150"/>
      <c r="D530" s="150"/>
      <c r="E530" s="150"/>
      <c r="F530" s="296" t="s">
        <v>1371</v>
      </c>
      <c r="G530" s="297" t="s">
        <v>1776</v>
      </c>
      <c r="H530" s="269">
        <v>0</v>
      </c>
      <c r="I530" s="269">
        <v>1776618.2</v>
      </c>
      <c r="J530" s="269">
        <v>0</v>
      </c>
      <c r="K530" s="269">
        <v>0</v>
      </c>
      <c r="L530" s="269">
        <v>258640</v>
      </c>
      <c r="M530" s="269">
        <v>45746.65</v>
      </c>
      <c r="N530" s="269">
        <v>0</v>
      </c>
      <c r="O530" s="269">
        <v>0</v>
      </c>
      <c r="P530" s="269">
        <v>187123</v>
      </c>
      <c r="Q530" s="269">
        <v>0</v>
      </c>
      <c r="R530" s="269">
        <v>1048659.8</v>
      </c>
      <c r="S530" s="269">
        <v>0</v>
      </c>
      <c r="T530" s="269">
        <v>0</v>
      </c>
      <c r="U530" s="269">
        <v>2925398.49</v>
      </c>
      <c r="V530" s="269">
        <v>44397.4</v>
      </c>
      <c r="W530" s="269">
        <v>578036.26</v>
      </c>
      <c r="X530" s="269">
        <v>2692555.53</v>
      </c>
      <c r="Y530" s="269">
        <v>56996.5</v>
      </c>
      <c r="Z530" s="269">
        <v>3324965.96</v>
      </c>
      <c r="AA530" s="269">
        <v>0</v>
      </c>
      <c r="AB530" s="269">
        <v>264314</v>
      </c>
      <c r="AC530" s="269">
        <v>0</v>
      </c>
      <c r="AD530" s="269">
        <v>66950.100000000006</v>
      </c>
      <c r="AE530" s="269">
        <v>1948146.92</v>
      </c>
      <c r="AF530" s="269">
        <v>8569971.7200000007</v>
      </c>
      <c r="AG530" s="269">
        <v>87179</v>
      </c>
      <c r="AH530" s="269">
        <v>1382073</v>
      </c>
      <c r="AI530" s="269">
        <v>6313549.5999999996</v>
      </c>
      <c r="AJ530" s="269">
        <v>159437</v>
      </c>
      <c r="AK530" s="269">
        <v>13968.8</v>
      </c>
      <c r="AL530" s="269">
        <v>250361.09</v>
      </c>
      <c r="AM530" s="269">
        <v>141363</v>
      </c>
      <c r="AN530" s="269">
        <v>182315</v>
      </c>
      <c r="AO530" s="269">
        <v>229144</v>
      </c>
      <c r="AP530" s="269">
        <v>0</v>
      </c>
      <c r="AQ530" s="269">
        <v>0</v>
      </c>
      <c r="AR530" s="269">
        <v>3525</v>
      </c>
      <c r="AS530" s="269">
        <v>0</v>
      </c>
      <c r="AT530" s="269">
        <v>38718</v>
      </c>
      <c r="AU530" s="269">
        <v>2413723.4</v>
      </c>
      <c r="AV530" s="269">
        <v>12528</v>
      </c>
      <c r="AW530" s="269">
        <v>2975</v>
      </c>
      <c r="AX530" s="269">
        <v>27756</v>
      </c>
      <c r="AY530" s="269">
        <v>6811</v>
      </c>
      <c r="AZ530" s="269">
        <v>2825</v>
      </c>
      <c r="BA530" s="269">
        <v>18000</v>
      </c>
      <c r="BB530" s="269">
        <v>4082221.3</v>
      </c>
      <c r="BC530" s="269">
        <v>609525.5</v>
      </c>
      <c r="BD530" s="269">
        <v>204661.39</v>
      </c>
      <c r="BE530" s="269">
        <v>286016.77</v>
      </c>
      <c r="BF530" s="269">
        <v>324902.71999999997</v>
      </c>
      <c r="BG530" s="269">
        <v>722091.99</v>
      </c>
      <c r="BH530" s="269">
        <v>8939116.1600000001</v>
      </c>
      <c r="BI530" s="269">
        <v>0</v>
      </c>
      <c r="BJ530" s="269">
        <v>726867.78</v>
      </c>
      <c r="BK530" s="269">
        <v>3200.69</v>
      </c>
      <c r="BL530" s="269">
        <v>92918</v>
      </c>
      <c r="BM530" s="269">
        <v>0</v>
      </c>
      <c r="BN530" s="269">
        <v>2057207.01</v>
      </c>
      <c r="BO530" s="269">
        <v>2926594.09</v>
      </c>
      <c r="BP530" s="269">
        <v>0</v>
      </c>
      <c r="BQ530" s="269">
        <v>75465</v>
      </c>
      <c r="BR530" s="269">
        <v>0</v>
      </c>
      <c r="BS530" s="269">
        <v>0</v>
      </c>
      <c r="BT530" s="269">
        <v>2132976.7999999998</v>
      </c>
      <c r="BU530" s="269">
        <v>2624841.0499999998</v>
      </c>
      <c r="BV530" s="269">
        <v>1623978.71</v>
      </c>
      <c r="BW530" s="269">
        <v>2022942.45</v>
      </c>
      <c r="BX530" s="269">
        <v>250701.76</v>
      </c>
      <c r="BY530" s="269">
        <v>7539151.4000000004</v>
      </c>
      <c r="BZ530" s="269">
        <v>153129</v>
      </c>
      <c r="CA530" s="269">
        <v>319416.8</v>
      </c>
      <c r="CB530" s="269">
        <v>106754.7</v>
      </c>
      <c r="CC530" s="270">
        <f t="shared" si="74"/>
        <v>72899453.489999995</v>
      </c>
      <c r="CD530" s="148"/>
      <c r="CE530" s="148"/>
      <c r="CF530" s="148"/>
      <c r="CG530" s="148"/>
      <c r="CH530" s="148"/>
      <c r="CI530" s="148"/>
    </row>
    <row r="531" spans="1:87" s="149" customFormat="1">
      <c r="A531" s="215"/>
      <c r="B531" s="295"/>
      <c r="C531" s="150"/>
      <c r="D531" s="150"/>
      <c r="E531" s="150"/>
      <c r="F531" s="296" t="s">
        <v>1372</v>
      </c>
      <c r="G531" s="297" t="s">
        <v>1373</v>
      </c>
      <c r="H531" s="269">
        <v>0</v>
      </c>
      <c r="I531" s="269">
        <v>0</v>
      </c>
      <c r="J531" s="269">
        <v>0</v>
      </c>
      <c r="K531" s="269">
        <v>0</v>
      </c>
      <c r="L531" s="269">
        <v>0</v>
      </c>
      <c r="M531" s="269">
        <v>0</v>
      </c>
      <c r="N531" s="269">
        <v>0</v>
      </c>
      <c r="O531" s="269">
        <v>0</v>
      </c>
      <c r="P531" s="269">
        <v>0</v>
      </c>
      <c r="Q531" s="269">
        <v>0</v>
      </c>
      <c r="R531" s="269">
        <v>0</v>
      </c>
      <c r="S531" s="269">
        <v>0</v>
      </c>
      <c r="T531" s="269">
        <v>0</v>
      </c>
      <c r="U531" s="269">
        <v>0</v>
      </c>
      <c r="V531" s="269">
        <v>0</v>
      </c>
      <c r="W531" s="269">
        <v>0</v>
      </c>
      <c r="X531" s="269">
        <v>0</v>
      </c>
      <c r="Y531" s="269">
        <v>0</v>
      </c>
      <c r="Z531" s="269">
        <v>0</v>
      </c>
      <c r="AA531" s="269">
        <v>0</v>
      </c>
      <c r="AB531" s="269">
        <v>0</v>
      </c>
      <c r="AC531" s="269">
        <v>0</v>
      </c>
      <c r="AD531" s="269">
        <v>0</v>
      </c>
      <c r="AE531" s="269">
        <v>0</v>
      </c>
      <c r="AF531" s="269">
        <v>0</v>
      </c>
      <c r="AG531" s="269">
        <v>0</v>
      </c>
      <c r="AH531" s="269">
        <v>0</v>
      </c>
      <c r="AI531" s="269">
        <v>7715235.3399999999</v>
      </c>
      <c r="AJ531" s="269">
        <v>0</v>
      </c>
      <c r="AK531" s="269">
        <v>0</v>
      </c>
      <c r="AL531" s="269">
        <v>0</v>
      </c>
      <c r="AM531" s="269">
        <v>0</v>
      </c>
      <c r="AN531" s="269">
        <v>0</v>
      </c>
      <c r="AO531" s="269">
        <v>0</v>
      </c>
      <c r="AP531" s="269">
        <v>0</v>
      </c>
      <c r="AQ531" s="269">
        <v>0</v>
      </c>
      <c r="AR531" s="269">
        <v>0</v>
      </c>
      <c r="AS531" s="269">
        <v>0</v>
      </c>
      <c r="AT531" s="269">
        <v>0</v>
      </c>
      <c r="AU531" s="269">
        <v>0</v>
      </c>
      <c r="AV531" s="269">
        <v>0</v>
      </c>
      <c r="AW531" s="269">
        <v>0</v>
      </c>
      <c r="AX531" s="269">
        <v>0</v>
      </c>
      <c r="AY531" s="269">
        <v>0</v>
      </c>
      <c r="AZ531" s="269">
        <v>0</v>
      </c>
      <c r="BA531" s="269">
        <v>0</v>
      </c>
      <c r="BB531" s="269">
        <v>0</v>
      </c>
      <c r="BC531" s="269">
        <v>0</v>
      </c>
      <c r="BD531" s="269">
        <v>0</v>
      </c>
      <c r="BE531" s="269">
        <v>0</v>
      </c>
      <c r="BF531" s="269">
        <v>0</v>
      </c>
      <c r="BG531" s="269">
        <v>0</v>
      </c>
      <c r="BH531" s="269">
        <v>0</v>
      </c>
      <c r="BI531" s="269">
        <v>0</v>
      </c>
      <c r="BJ531" s="269">
        <v>0</v>
      </c>
      <c r="BK531" s="269">
        <v>0</v>
      </c>
      <c r="BL531" s="269">
        <v>0</v>
      </c>
      <c r="BM531" s="269">
        <v>0</v>
      </c>
      <c r="BN531" s="269">
        <v>0</v>
      </c>
      <c r="BO531" s="269">
        <v>0</v>
      </c>
      <c r="BP531" s="269">
        <v>0</v>
      </c>
      <c r="BQ531" s="269">
        <v>0</v>
      </c>
      <c r="BR531" s="269">
        <v>0</v>
      </c>
      <c r="BS531" s="269">
        <v>0</v>
      </c>
      <c r="BT531" s="269">
        <v>545187</v>
      </c>
      <c r="BU531" s="269">
        <v>0</v>
      </c>
      <c r="BV531" s="269">
        <v>0</v>
      </c>
      <c r="BW531" s="269">
        <v>0</v>
      </c>
      <c r="BX531" s="269">
        <v>0</v>
      </c>
      <c r="BY531" s="269">
        <v>0</v>
      </c>
      <c r="BZ531" s="269">
        <v>0</v>
      </c>
      <c r="CA531" s="269">
        <v>0</v>
      </c>
      <c r="CB531" s="269">
        <v>0</v>
      </c>
      <c r="CC531" s="270">
        <f t="shared" si="74"/>
        <v>8260422.3399999999</v>
      </c>
      <c r="CD531" s="148"/>
      <c r="CE531" s="148"/>
      <c r="CF531" s="148"/>
      <c r="CG531" s="148"/>
      <c r="CH531" s="148"/>
      <c r="CI531" s="148"/>
    </row>
    <row r="532" spans="1:87" s="149" customFormat="1">
      <c r="A532" s="215"/>
      <c r="B532" s="295"/>
      <c r="C532" s="150"/>
      <c r="D532" s="150"/>
      <c r="E532" s="150"/>
      <c r="F532" s="296" t="s">
        <v>1374</v>
      </c>
      <c r="G532" s="297" t="s">
        <v>1375</v>
      </c>
      <c r="H532" s="269">
        <v>3210105</v>
      </c>
      <c r="I532" s="269">
        <v>0</v>
      </c>
      <c r="J532" s="269">
        <v>0</v>
      </c>
      <c r="K532" s="269">
        <v>731207</v>
      </c>
      <c r="L532" s="269">
        <v>520661</v>
      </c>
      <c r="M532" s="269">
        <v>0</v>
      </c>
      <c r="N532" s="269">
        <v>42970278.770000003</v>
      </c>
      <c r="O532" s="269">
        <v>11933159.310000001</v>
      </c>
      <c r="P532" s="269">
        <v>3034759.25</v>
      </c>
      <c r="Q532" s="269">
        <v>1853627.71</v>
      </c>
      <c r="R532" s="269">
        <v>232302.3</v>
      </c>
      <c r="S532" s="269">
        <v>8567397.75</v>
      </c>
      <c r="T532" s="269">
        <v>17973562</v>
      </c>
      <c r="U532" s="269">
        <v>1608230</v>
      </c>
      <c r="V532" s="269">
        <v>28504.3</v>
      </c>
      <c r="W532" s="269">
        <v>453698.12</v>
      </c>
      <c r="X532" s="269">
        <v>2350529.7799999998</v>
      </c>
      <c r="Y532" s="269">
        <v>2323294</v>
      </c>
      <c r="Z532" s="269">
        <v>878381.5</v>
      </c>
      <c r="AA532" s="269">
        <v>7292386.4500000002</v>
      </c>
      <c r="AB532" s="269">
        <v>736483.75</v>
      </c>
      <c r="AC532" s="269">
        <v>6412899.6399999997</v>
      </c>
      <c r="AD532" s="269">
        <v>496598.72</v>
      </c>
      <c r="AE532" s="269">
        <v>2771202.91</v>
      </c>
      <c r="AF532" s="269">
        <v>6451733.4699999997</v>
      </c>
      <c r="AG532" s="269">
        <v>156843.10999999999</v>
      </c>
      <c r="AH532" s="269">
        <v>1572878.91</v>
      </c>
      <c r="AI532" s="269">
        <v>13788698.65</v>
      </c>
      <c r="AJ532" s="269">
        <v>289071.92</v>
      </c>
      <c r="AK532" s="269">
        <v>323244.56</v>
      </c>
      <c r="AL532" s="269">
        <v>171128.6</v>
      </c>
      <c r="AM532" s="269">
        <v>317519.01</v>
      </c>
      <c r="AN532" s="269">
        <v>355801.54</v>
      </c>
      <c r="AO532" s="269">
        <v>865029.02</v>
      </c>
      <c r="AP532" s="269">
        <v>301699.71999999997</v>
      </c>
      <c r="AQ532" s="269">
        <v>401671.84</v>
      </c>
      <c r="AR532" s="269">
        <v>134799.39000000001</v>
      </c>
      <c r="AS532" s="269">
        <v>611522.07999999996</v>
      </c>
      <c r="AT532" s="269">
        <v>184120.77</v>
      </c>
      <c r="AU532" s="269">
        <v>688481.5</v>
      </c>
      <c r="AV532" s="269">
        <v>339656</v>
      </c>
      <c r="AW532" s="269">
        <v>286092.25</v>
      </c>
      <c r="AX532" s="269">
        <v>174387.5</v>
      </c>
      <c r="AY532" s="269">
        <v>86000</v>
      </c>
      <c r="AZ532" s="269">
        <v>146624</v>
      </c>
      <c r="BA532" s="269">
        <v>504954</v>
      </c>
      <c r="BB532" s="269">
        <v>26983911.510000002</v>
      </c>
      <c r="BC532" s="269">
        <v>263727.09999999998</v>
      </c>
      <c r="BD532" s="269">
        <v>793314.65</v>
      </c>
      <c r="BE532" s="269">
        <v>3149391.74</v>
      </c>
      <c r="BF532" s="269">
        <v>437562.12</v>
      </c>
      <c r="BG532" s="269">
        <v>1562818.46</v>
      </c>
      <c r="BH532" s="269">
        <v>2617413.2400000002</v>
      </c>
      <c r="BI532" s="269">
        <v>1515385.19</v>
      </c>
      <c r="BJ532" s="269">
        <v>5355878.29</v>
      </c>
      <c r="BK532" s="269">
        <v>659740.61</v>
      </c>
      <c r="BL532" s="269">
        <v>184554.26</v>
      </c>
      <c r="BM532" s="269">
        <v>22432417.84</v>
      </c>
      <c r="BN532" s="269">
        <v>25825103.780000001</v>
      </c>
      <c r="BO532" s="269">
        <v>5984494.1799999997</v>
      </c>
      <c r="BP532" s="269">
        <v>812565</v>
      </c>
      <c r="BQ532" s="269">
        <v>1937004.43</v>
      </c>
      <c r="BR532" s="269">
        <v>5027027</v>
      </c>
      <c r="BS532" s="269">
        <v>1262771</v>
      </c>
      <c r="BT532" s="269">
        <v>3865391.6</v>
      </c>
      <c r="BU532" s="269">
        <v>1920789.98</v>
      </c>
      <c r="BV532" s="269">
        <v>975870.67</v>
      </c>
      <c r="BW532" s="269">
        <v>2254678.33</v>
      </c>
      <c r="BX532" s="269">
        <v>2872707.91</v>
      </c>
      <c r="BY532" s="269">
        <v>3351076.48</v>
      </c>
      <c r="BZ532" s="269">
        <v>880198.05</v>
      </c>
      <c r="CA532" s="269">
        <v>907341.82</v>
      </c>
      <c r="CB532" s="269">
        <v>611448.53</v>
      </c>
      <c r="CC532" s="270">
        <f t="shared" si="74"/>
        <v>268975810.87</v>
      </c>
      <c r="CD532" s="148"/>
      <c r="CE532" s="148"/>
      <c r="CF532" s="148"/>
      <c r="CG532" s="148"/>
      <c r="CH532" s="148"/>
      <c r="CI532" s="148"/>
    </row>
    <row r="533" spans="1:87" s="149" customFormat="1">
      <c r="A533" s="215"/>
      <c r="B533" s="295"/>
      <c r="C533" s="150"/>
      <c r="D533" s="150"/>
      <c r="E533" s="150"/>
      <c r="F533" s="296" t="s">
        <v>1376</v>
      </c>
      <c r="G533" s="297" t="s">
        <v>1377</v>
      </c>
      <c r="H533" s="269">
        <v>888091</v>
      </c>
      <c r="I533" s="269">
        <v>3223024.39</v>
      </c>
      <c r="J533" s="269">
        <v>0</v>
      </c>
      <c r="K533" s="269">
        <v>92567</v>
      </c>
      <c r="L533" s="269">
        <v>134849</v>
      </c>
      <c r="M533" s="269">
        <v>0</v>
      </c>
      <c r="N533" s="269">
        <v>34699000.729999997</v>
      </c>
      <c r="O533" s="269">
        <v>4363998.25</v>
      </c>
      <c r="P533" s="269">
        <v>642642</v>
      </c>
      <c r="Q533" s="269">
        <v>163149.76999999999</v>
      </c>
      <c r="R533" s="269">
        <v>0</v>
      </c>
      <c r="S533" s="269">
        <v>2139630</v>
      </c>
      <c r="T533" s="269">
        <v>6710133</v>
      </c>
      <c r="U533" s="269">
        <v>478127</v>
      </c>
      <c r="V533" s="269">
        <v>0</v>
      </c>
      <c r="W533" s="269">
        <v>1516.63</v>
      </c>
      <c r="X533" s="269">
        <v>794400.55</v>
      </c>
      <c r="Y533" s="269">
        <v>214903.46</v>
      </c>
      <c r="Z533" s="269">
        <v>266817.3</v>
      </c>
      <c r="AA533" s="269">
        <v>4215247.05</v>
      </c>
      <c r="AB533" s="269">
        <v>479982.5</v>
      </c>
      <c r="AC533" s="269">
        <v>3504846.59</v>
      </c>
      <c r="AD533" s="269">
        <v>305479.15999999997</v>
      </c>
      <c r="AE533" s="269">
        <v>766111.05</v>
      </c>
      <c r="AF533" s="269">
        <v>1534287.84</v>
      </c>
      <c r="AG533" s="269">
        <v>114999</v>
      </c>
      <c r="AH533" s="269">
        <v>555057.36</v>
      </c>
      <c r="AI533" s="269">
        <v>11281662.02</v>
      </c>
      <c r="AJ533" s="269">
        <v>130720</v>
      </c>
      <c r="AK533" s="269">
        <v>46575.44</v>
      </c>
      <c r="AL533" s="269">
        <v>92724.62</v>
      </c>
      <c r="AM533" s="269">
        <v>162213.01999999999</v>
      </c>
      <c r="AN533" s="269">
        <v>118891.89</v>
      </c>
      <c r="AO533" s="269">
        <v>239929</v>
      </c>
      <c r="AP533" s="269">
        <v>67524.210000000006</v>
      </c>
      <c r="AQ533" s="269">
        <v>273902.95</v>
      </c>
      <c r="AR533" s="269">
        <v>36758.86</v>
      </c>
      <c r="AS533" s="269">
        <v>243147.32</v>
      </c>
      <c r="AT533" s="269">
        <v>70891.490000000005</v>
      </c>
      <c r="AU533" s="269">
        <v>1102772</v>
      </c>
      <c r="AV533" s="269">
        <v>41362</v>
      </c>
      <c r="AW533" s="269">
        <v>101376.25</v>
      </c>
      <c r="AX533" s="269">
        <v>19329</v>
      </c>
      <c r="AY533" s="269">
        <v>30000</v>
      </c>
      <c r="AZ533" s="269">
        <v>24393</v>
      </c>
      <c r="BA533" s="269">
        <v>347678</v>
      </c>
      <c r="BB533" s="269">
        <v>20070509.16</v>
      </c>
      <c r="BC533" s="269">
        <v>546264.38</v>
      </c>
      <c r="BD533" s="269">
        <v>716734.41</v>
      </c>
      <c r="BE533" s="269">
        <v>639399.9</v>
      </c>
      <c r="BF533" s="269">
        <v>169231.2</v>
      </c>
      <c r="BG533" s="269">
        <v>673621.92</v>
      </c>
      <c r="BH533" s="269">
        <v>1863610.65</v>
      </c>
      <c r="BI533" s="269">
        <v>712615.53</v>
      </c>
      <c r="BJ533" s="269">
        <v>1427747.03</v>
      </c>
      <c r="BK533" s="269">
        <v>151658.75</v>
      </c>
      <c r="BL533" s="269">
        <v>144980.06</v>
      </c>
      <c r="BM533" s="269">
        <v>19091364.774</v>
      </c>
      <c r="BN533" s="269">
        <v>12856168.210000001</v>
      </c>
      <c r="BO533" s="269">
        <v>1645224.57</v>
      </c>
      <c r="BP533" s="269">
        <v>175349</v>
      </c>
      <c r="BQ533" s="269">
        <v>244915.24</v>
      </c>
      <c r="BR533" s="269">
        <v>1088220</v>
      </c>
      <c r="BS533" s="269">
        <v>243049.34</v>
      </c>
      <c r="BT533" s="269">
        <v>3667861.74</v>
      </c>
      <c r="BU533" s="269">
        <v>1069902.78</v>
      </c>
      <c r="BV533" s="269">
        <v>610821.05000000005</v>
      </c>
      <c r="BW533" s="269">
        <v>837105.52</v>
      </c>
      <c r="BX533" s="269">
        <v>989972.91</v>
      </c>
      <c r="BY533" s="269">
        <v>2827023.53</v>
      </c>
      <c r="BZ533" s="269">
        <v>122143.51</v>
      </c>
      <c r="CA533" s="269">
        <v>327004.65000000002</v>
      </c>
      <c r="CB533" s="269">
        <v>59652</v>
      </c>
      <c r="CC533" s="270">
        <f t="shared" si="74"/>
        <v>153692863.51400003</v>
      </c>
      <c r="CD533" s="148"/>
      <c r="CE533" s="148"/>
      <c r="CF533" s="148"/>
      <c r="CG533" s="148"/>
      <c r="CH533" s="148"/>
      <c r="CI533" s="148"/>
    </row>
    <row r="534" spans="1:87" s="149" customFormat="1">
      <c r="A534" s="215"/>
      <c r="B534" s="295"/>
      <c r="C534" s="150"/>
      <c r="D534" s="150"/>
      <c r="E534" s="150"/>
      <c r="F534" s="296" t="s">
        <v>1378</v>
      </c>
      <c r="G534" s="297" t="s">
        <v>1379</v>
      </c>
      <c r="H534" s="269">
        <v>9341103</v>
      </c>
      <c r="I534" s="269">
        <v>39762</v>
      </c>
      <c r="J534" s="269">
        <v>788526.47</v>
      </c>
      <c r="K534" s="269">
        <v>47457</v>
      </c>
      <c r="L534" s="269">
        <v>8226</v>
      </c>
      <c r="M534" s="269">
        <v>75940.539999999994</v>
      </c>
      <c r="N534" s="269">
        <v>27738591.649999999</v>
      </c>
      <c r="O534" s="269">
        <v>87332.5</v>
      </c>
      <c r="P534" s="269">
        <v>86880</v>
      </c>
      <c r="Q534" s="269">
        <v>5098563.2699999996</v>
      </c>
      <c r="R534" s="269">
        <v>781185</v>
      </c>
      <c r="S534" s="269">
        <v>418829</v>
      </c>
      <c r="T534" s="269">
        <v>1323575</v>
      </c>
      <c r="U534" s="269">
        <v>279634.25</v>
      </c>
      <c r="V534" s="269">
        <v>282875</v>
      </c>
      <c r="W534" s="269">
        <v>147476.32999999999</v>
      </c>
      <c r="X534" s="269">
        <v>109974.64</v>
      </c>
      <c r="Y534" s="269">
        <v>0</v>
      </c>
      <c r="Z534" s="269">
        <v>2485536.89</v>
      </c>
      <c r="AA534" s="269">
        <v>0</v>
      </c>
      <c r="AB534" s="269">
        <v>0</v>
      </c>
      <c r="AC534" s="269">
        <v>0</v>
      </c>
      <c r="AD534" s="269">
        <v>554406.5</v>
      </c>
      <c r="AE534" s="269">
        <v>128237</v>
      </c>
      <c r="AF534" s="269">
        <v>31022.25</v>
      </c>
      <c r="AG534" s="269">
        <v>184145.75</v>
      </c>
      <c r="AH534" s="269">
        <v>34642</v>
      </c>
      <c r="AI534" s="269">
        <v>1327190.1599999999</v>
      </c>
      <c r="AJ534" s="269">
        <v>25934</v>
      </c>
      <c r="AK534" s="269">
        <v>77684</v>
      </c>
      <c r="AL534" s="269">
        <v>13273</v>
      </c>
      <c r="AM534" s="269">
        <v>5553</v>
      </c>
      <c r="AN534" s="269">
        <v>885</v>
      </c>
      <c r="AO534" s="269">
        <v>2585</v>
      </c>
      <c r="AP534" s="269">
        <v>1206</v>
      </c>
      <c r="AQ534" s="269">
        <v>1134</v>
      </c>
      <c r="AR534" s="269">
        <v>30512.5</v>
      </c>
      <c r="AS534" s="269">
        <v>49048.5</v>
      </c>
      <c r="AT534" s="269">
        <v>36001.75</v>
      </c>
      <c r="AU534" s="269">
        <v>16268</v>
      </c>
      <c r="AV534" s="269">
        <v>14984</v>
      </c>
      <c r="AW534" s="269">
        <v>6830</v>
      </c>
      <c r="AX534" s="269">
        <v>0</v>
      </c>
      <c r="AY534" s="269">
        <v>14675</v>
      </c>
      <c r="AZ534" s="269">
        <v>0</v>
      </c>
      <c r="BA534" s="269">
        <v>8811</v>
      </c>
      <c r="BB534" s="269">
        <v>697331.75</v>
      </c>
      <c r="BC534" s="269">
        <v>0</v>
      </c>
      <c r="BD534" s="269">
        <v>17258.97</v>
      </c>
      <c r="BE534" s="269">
        <v>197344</v>
      </c>
      <c r="BF534" s="269">
        <v>215263</v>
      </c>
      <c r="BG534" s="269">
        <v>6855</v>
      </c>
      <c r="BH534" s="269">
        <v>210891</v>
      </c>
      <c r="BI534" s="269">
        <v>41661</v>
      </c>
      <c r="BJ534" s="269">
        <v>80024.2</v>
      </c>
      <c r="BK534" s="269">
        <v>84076</v>
      </c>
      <c r="BL534" s="269">
        <v>6973</v>
      </c>
      <c r="BM534" s="269">
        <v>3038236.88</v>
      </c>
      <c r="BN534" s="269">
        <v>6193596.1100000003</v>
      </c>
      <c r="BO534" s="269">
        <v>220978</v>
      </c>
      <c r="BP534" s="269">
        <v>0</v>
      </c>
      <c r="BQ534" s="269">
        <v>25919</v>
      </c>
      <c r="BR534" s="269">
        <v>119135</v>
      </c>
      <c r="BS534" s="269">
        <v>0</v>
      </c>
      <c r="BT534" s="269">
        <v>848899</v>
      </c>
      <c r="BU534" s="269">
        <v>44617.75</v>
      </c>
      <c r="BV534" s="269">
        <v>164289.95000000001</v>
      </c>
      <c r="BW534" s="269">
        <v>691197.5</v>
      </c>
      <c r="BX534" s="269">
        <v>115187.73</v>
      </c>
      <c r="BY534" s="269">
        <v>0</v>
      </c>
      <c r="BZ534" s="269">
        <v>0</v>
      </c>
      <c r="CA534" s="269">
        <v>0</v>
      </c>
      <c r="CB534" s="269">
        <v>0</v>
      </c>
      <c r="CC534" s="270">
        <f t="shared" ref="CC534:CC597" si="75">SUM(H534:CB534)</f>
        <v>64726231.789999992</v>
      </c>
      <c r="CD534" s="148"/>
      <c r="CE534" s="148"/>
      <c r="CF534" s="148"/>
      <c r="CG534" s="148"/>
      <c r="CH534" s="148"/>
      <c r="CI534" s="148"/>
    </row>
    <row r="535" spans="1:87" s="149" customFormat="1">
      <c r="A535" s="215"/>
      <c r="B535" s="295"/>
      <c r="C535" s="150"/>
      <c r="D535" s="150"/>
      <c r="E535" s="150"/>
      <c r="F535" s="296" t="s">
        <v>1380</v>
      </c>
      <c r="G535" s="297" t="s">
        <v>1381</v>
      </c>
      <c r="H535" s="269">
        <v>4889492.5</v>
      </c>
      <c r="I535" s="269">
        <v>80496</v>
      </c>
      <c r="J535" s="269">
        <v>7995583.46</v>
      </c>
      <c r="K535" s="269">
        <v>50820</v>
      </c>
      <c r="L535" s="269">
        <v>14152</v>
      </c>
      <c r="M535" s="269">
        <v>3293</v>
      </c>
      <c r="N535" s="269">
        <v>37521903.850000001</v>
      </c>
      <c r="O535" s="269">
        <v>8452</v>
      </c>
      <c r="P535" s="269">
        <v>10572</v>
      </c>
      <c r="Q535" s="269">
        <v>255242.9</v>
      </c>
      <c r="R535" s="269">
        <v>25616</v>
      </c>
      <c r="S535" s="269">
        <v>0</v>
      </c>
      <c r="T535" s="269">
        <v>0</v>
      </c>
      <c r="U535" s="269">
        <v>421040</v>
      </c>
      <c r="V535" s="269">
        <v>0</v>
      </c>
      <c r="W535" s="269">
        <v>74634.5</v>
      </c>
      <c r="X535" s="269">
        <v>45623</v>
      </c>
      <c r="Y535" s="269">
        <v>0</v>
      </c>
      <c r="Z535" s="269">
        <v>14159422.35</v>
      </c>
      <c r="AA535" s="269">
        <v>36543</v>
      </c>
      <c r="AB535" s="269">
        <v>0</v>
      </c>
      <c r="AC535" s="269">
        <v>0</v>
      </c>
      <c r="AD535" s="269">
        <v>10795</v>
      </c>
      <c r="AE535" s="269">
        <v>35876</v>
      </c>
      <c r="AF535" s="269">
        <v>284151.75</v>
      </c>
      <c r="AG535" s="269">
        <v>25371</v>
      </c>
      <c r="AH535" s="269">
        <v>23706</v>
      </c>
      <c r="AI535" s="269">
        <v>5836479.0499999998</v>
      </c>
      <c r="AJ535" s="269">
        <v>56457</v>
      </c>
      <c r="AK535" s="269">
        <v>128332</v>
      </c>
      <c r="AL535" s="269">
        <v>20351</v>
      </c>
      <c r="AM535" s="269">
        <v>18089</v>
      </c>
      <c r="AN535" s="269">
        <v>8699</v>
      </c>
      <c r="AO535" s="269">
        <v>10009</v>
      </c>
      <c r="AP535" s="269">
        <v>0</v>
      </c>
      <c r="AQ535" s="269">
        <v>0</v>
      </c>
      <c r="AR535" s="269">
        <v>20833</v>
      </c>
      <c r="AS535" s="269">
        <v>4696.5</v>
      </c>
      <c r="AT535" s="269">
        <v>45020.5</v>
      </c>
      <c r="AU535" s="269">
        <v>1652691.18</v>
      </c>
      <c r="AV535" s="269">
        <v>0</v>
      </c>
      <c r="AW535" s="269">
        <v>0</v>
      </c>
      <c r="AX535" s="269">
        <v>0</v>
      </c>
      <c r="AY535" s="269">
        <v>4672</v>
      </c>
      <c r="AZ535" s="269">
        <v>0</v>
      </c>
      <c r="BA535" s="269">
        <v>32758</v>
      </c>
      <c r="BB535" s="269">
        <v>3493264.5</v>
      </c>
      <c r="BC535" s="269">
        <v>0</v>
      </c>
      <c r="BD535" s="269">
        <v>26498</v>
      </c>
      <c r="BE535" s="269">
        <v>63220</v>
      </c>
      <c r="BF535" s="269">
        <v>161683</v>
      </c>
      <c r="BG535" s="269">
        <v>0</v>
      </c>
      <c r="BH535" s="269">
        <v>154001</v>
      </c>
      <c r="BI535" s="269">
        <v>0</v>
      </c>
      <c r="BJ535" s="269">
        <v>0</v>
      </c>
      <c r="BK535" s="269">
        <v>12273</v>
      </c>
      <c r="BL535" s="269">
        <v>0</v>
      </c>
      <c r="BM535" s="269">
        <v>7783854.1900000004</v>
      </c>
      <c r="BN535" s="269">
        <v>2897582.76</v>
      </c>
      <c r="BO535" s="269">
        <v>219824</v>
      </c>
      <c r="BP535" s="269">
        <v>0</v>
      </c>
      <c r="BQ535" s="269">
        <v>14077</v>
      </c>
      <c r="BR535" s="269">
        <v>52476</v>
      </c>
      <c r="BS535" s="269">
        <v>0</v>
      </c>
      <c r="BT535" s="269">
        <v>2005621</v>
      </c>
      <c r="BU535" s="269">
        <v>11256</v>
      </c>
      <c r="BV535" s="269">
        <v>57562</v>
      </c>
      <c r="BW535" s="269">
        <v>820266.25</v>
      </c>
      <c r="BX535" s="269">
        <v>76501.5</v>
      </c>
      <c r="BY535" s="269">
        <v>313171</v>
      </c>
      <c r="BZ535" s="269">
        <v>10916</v>
      </c>
      <c r="CA535" s="269">
        <v>0</v>
      </c>
      <c r="CB535" s="269">
        <v>0</v>
      </c>
      <c r="CC535" s="270">
        <f t="shared" si="75"/>
        <v>91985920.74000001</v>
      </c>
      <c r="CD535" s="148"/>
      <c r="CE535" s="148"/>
      <c r="CF535" s="148"/>
      <c r="CG535" s="148"/>
      <c r="CH535" s="148"/>
      <c r="CI535" s="148"/>
    </row>
    <row r="536" spans="1:87" s="149" customFormat="1">
      <c r="A536" s="215"/>
      <c r="B536" s="295"/>
      <c r="C536" s="150"/>
      <c r="D536" s="150"/>
      <c r="E536" s="150"/>
      <c r="F536" s="296" t="s">
        <v>1382</v>
      </c>
      <c r="G536" s="297" t="s">
        <v>1383</v>
      </c>
      <c r="H536" s="269">
        <v>7311755.8300000001</v>
      </c>
      <c r="I536" s="269">
        <v>1328689.42</v>
      </c>
      <c r="J536" s="269">
        <v>358862</v>
      </c>
      <c r="K536" s="269">
        <v>197656</v>
      </c>
      <c r="L536" s="269">
        <v>18359.189999999999</v>
      </c>
      <c r="M536" s="269">
        <v>1847.85</v>
      </c>
      <c r="N536" s="269">
        <v>2084542.5</v>
      </c>
      <c r="O536" s="269">
        <v>404465.73</v>
      </c>
      <c r="P536" s="269">
        <v>173432</v>
      </c>
      <c r="Q536" s="269">
        <v>420460.2</v>
      </c>
      <c r="R536" s="269">
        <v>20489.68</v>
      </c>
      <c r="S536" s="269">
        <v>435019</v>
      </c>
      <c r="T536" s="269">
        <v>501313</v>
      </c>
      <c r="U536" s="269">
        <v>788775.94</v>
      </c>
      <c r="V536" s="269">
        <v>0</v>
      </c>
      <c r="W536" s="269">
        <v>0</v>
      </c>
      <c r="X536" s="269">
        <v>79028.84</v>
      </c>
      <c r="Y536" s="269">
        <v>211638.5</v>
      </c>
      <c r="Z536" s="269">
        <v>7152632.0499999998</v>
      </c>
      <c r="AA536" s="269">
        <v>1097680.3</v>
      </c>
      <c r="AB536" s="269">
        <v>43115.42</v>
      </c>
      <c r="AC536" s="269">
        <v>1212697.1299999999</v>
      </c>
      <c r="AD536" s="269">
        <v>122406.93</v>
      </c>
      <c r="AE536" s="269">
        <v>166765.70000000001</v>
      </c>
      <c r="AF536" s="269">
        <v>276221.84000000003</v>
      </c>
      <c r="AG536" s="269">
        <v>16635</v>
      </c>
      <c r="AH536" s="269">
        <v>77077.97</v>
      </c>
      <c r="AI536" s="269">
        <v>1697777.9</v>
      </c>
      <c r="AJ536" s="269">
        <v>147326.70000000001</v>
      </c>
      <c r="AK536" s="269">
        <v>103023.11</v>
      </c>
      <c r="AL536" s="269">
        <v>4664</v>
      </c>
      <c r="AM536" s="269">
        <v>16787</v>
      </c>
      <c r="AN536" s="269">
        <v>6995</v>
      </c>
      <c r="AO536" s="269">
        <v>50897</v>
      </c>
      <c r="AP536" s="269">
        <v>13493</v>
      </c>
      <c r="AQ536" s="269">
        <v>36974</v>
      </c>
      <c r="AR536" s="269">
        <v>62307</v>
      </c>
      <c r="AS536" s="269">
        <v>27991.5</v>
      </c>
      <c r="AT536" s="269">
        <v>5295</v>
      </c>
      <c r="AU536" s="269">
        <v>251288.5</v>
      </c>
      <c r="AV536" s="269">
        <v>0</v>
      </c>
      <c r="AW536" s="269">
        <v>30288</v>
      </c>
      <c r="AX536" s="269">
        <v>97975.85</v>
      </c>
      <c r="AY536" s="269">
        <v>7313.7</v>
      </c>
      <c r="AZ536" s="269">
        <v>5680</v>
      </c>
      <c r="BA536" s="269">
        <v>35343</v>
      </c>
      <c r="BB536" s="269">
        <v>2771299.84</v>
      </c>
      <c r="BC536" s="269">
        <v>29194</v>
      </c>
      <c r="BD536" s="269">
        <v>66463.78</v>
      </c>
      <c r="BE536" s="269">
        <v>101067</v>
      </c>
      <c r="BF536" s="269">
        <v>40490.089999999997</v>
      </c>
      <c r="BG536" s="269">
        <v>4862793.9800000004</v>
      </c>
      <c r="BH536" s="269">
        <v>494353.19990000001</v>
      </c>
      <c r="BI536" s="269">
        <v>84246.85</v>
      </c>
      <c r="BJ536" s="269">
        <v>72342.149999999994</v>
      </c>
      <c r="BK536" s="269">
        <v>0</v>
      </c>
      <c r="BL536" s="269">
        <v>5272</v>
      </c>
      <c r="BM536" s="269">
        <v>1622360.226</v>
      </c>
      <c r="BN536" s="269">
        <v>83821.56</v>
      </c>
      <c r="BO536" s="269">
        <v>189220.95</v>
      </c>
      <c r="BP536" s="269">
        <v>21922</v>
      </c>
      <c r="BQ536" s="269">
        <v>133231</v>
      </c>
      <c r="BR536" s="269">
        <v>139597</v>
      </c>
      <c r="BS536" s="269">
        <v>62128</v>
      </c>
      <c r="BT536" s="269">
        <v>1669138.08</v>
      </c>
      <c r="BU536" s="269">
        <v>94606.68</v>
      </c>
      <c r="BV536" s="269">
        <v>123535.5</v>
      </c>
      <c r="BW536" s="269">
        <v>251378.49</v>
      </c>
      <c r="BX536" s="269">
        <v>109353</v>
      </c>
      <c r="BY536" s="269">
        <v>94685.11</v>
      </c>
      <c r="BZ536" s="269">
        <v>15264</v>
      </c>
      <c r="CA536" s="269">
        <v>75513.38</v>
      </c>
      <c r="CB536" s="269">
        <v>47383.41</v>
      </c>
      <c r="CC536" s="270">
        <f t="shared" si="75"/>
        <v>40363649.555900007</v>
      </c>
      <c r="CD536" s="148"/>
      <c r="CE536" s="148"/>
      <c r="CF536" s="148"/>
      <c r="CG536" s="148"/>
      <c r="CH536" s="148"/>
      <c r="CI536" s="148"/>
    </row>
    <row r="537" spans="1:87" s="149" customFormat="1">
      <c r="A537" s="215"/>
      <c r="B537" s="295"/>
      <c r="C537" s="150"/>
      <c r="D537" s="150"/>
      <c r="E537" s="150"/>
      <c r="F537" s="296" t="s">
        <v>1384</v>
      </c>
      <c r="G537" s="297" t="s">
        <v>1385</v>
      </c>
      <c r="H537" s="269">
        <v>0</v>
      </c>
      <c r="I537" s="269">
        <v>710389.5</v>
      </c>
      <c r="J537" s="269">
        <v>728965</v>
      </c>
      <c r="K537" s="269">
        <v>0</v>
      </c>
      <c r="L537" s="269">
        <v>18359</v>
      </c>
      <c r="M537" s="269">
        <v>5943.51</v>
      </c>
      <c r="N537" s="269">
        <v>7298260.2000000002</v>
      </c>
      <c r="O537" s="269">
        <v>383634</v>
      </c>
      <c r="P537" s="269">
        <v>94708</v>
      </c>
      <c r="Q537" s="269">
        <v>169760.5</v>
      </c>
      <c r="R537" s="269">
        <v>15023</v>
      </c>
      <c r="S537" s="269">
        <v>75330.399999999994</v>
      </c>
      <c r="T537" s="269">
        <v>889918</v>
      </c>
      <c r="U537" s="269">
        <v>1074319.25</v>
      </c>
      <c r="V537" s="269">
        <v>44966</v>
      </c>
      <c r="W537" s="269">
        <v>152420.28</v>
      </c>
      <c r="X537" s="269">
        <v>49471.15</v>
      </c>
      <c r="Y537" s="269">
        <v>111916</v>
      </c>
      <c r="Z537" s="269">
        <v>7761828.5499999998</v>
      </c>
      <c r="AA537" s="269">
        <v>588765.97</v>
      </c>
      <c r="AB537" s="269">
        <v>63815.59</v>
      </c>
      <c r="AC537" s="269">
        <v>1111100.25</v>
      </c>
      <c r="AD537" s="269">
        <v>6520</v>
      </c>
      <c r="AE537" s="269">
        <v>124110.5</v>
      </c>
      <c r="AF537" s="269">
        <v>1008882.25</v>
      </c>
      <c r="AG537" s="269">
        <v>43098</v>
      </c>
      <c r="AH537" s="269">
        <v>142757.73000000001</v>
      </c>
      <c r="AI537" s="269">
        <v>429571.6</v>
      </c>
      <c r="AJ537" s="269">
        <v>51572</v>
      </c>
      <c r="AK537" s="269">
        <v>0</v>
      </c>
      <c r="AL537" s="269">
        <v>0</v>
      </c>
      <c r="AM537" s="269">
        <v>0</v>
      </c>
      <c r="AN537" s="269">
        <v>6672</v>
      </c>
      <c r="AO537" s="269">
        <v>0</v>
      </c>
      <c r="AP537" s="269">
        <v>3810</v>
      </c>
      <c r="AQ537" s="269">
        <v>38007</v>
      </c>
      <c r="AR537" s="269">
        <v>9230</v>
      </c>
      <c r="AS537" s="269">
        <v>80850.75</v>
      </c>
      <c r="AT537" s="269">
        <v>0</v>
      </c>
      <c r="AU537" s="269">
        <v>586345.22</v>
      </c>
      <c r="AV537" s="269">
        <v>0</v>
      </c>
      <c r="AW537" s="269">
        <v>25207</v>
      </c>
      <c r="AX537" s="269">
        <v>21840</v>
      </c>
      <c r="AY537" s="269">
        <v>9645</v>
      </c>
      <c r="AZ537" s="269">
        <v>0</v>
      </c>
      <c r="BA537" s="269">
        <v>0</v>
      </c>
      <c r="BB537" s="269">
        <v>571216</v>
      </c>
      <c r="BC537" s="269">
        <v>60336</v>
      </c>
      <c r="BD537" s="269">
        <v>0</v>
      </c>
      <c r="BE537" s="269">
        <v>59312</v>
      </c>
      <c r="BF537" s="269">
        <v>0</v>
      </c>
      <c r="BG537" s="269">
        <v>398012.5</v>
      </c>
      <c r="BH537" s="269">
        <v>1340043</v>
      </c>
      <c r="BI537" s="269">
        <v>681396.5</v>
      </c>
      <c r="BJ537" s="269">
        <v>415159</v>
      </c>
      <c r="BK537" s="269">
        <v>0</v>
      </c>
      <c r="BL537" s="269">
        <v>7663</v>
      </c>
      <c r="BM537" s="269">
        <v>2088012.8319999999</v>
      </c>
      <c r="BN537" s="269">
        <v>0</v>
      </c>
      <c r="BO537" s="269">
        <v>25711</v>
      </c>
      <c r="BP537" s="269">
        <v>23243</v>
      </c>
      <c r="BQ537" s="269">
        <v>0</v>
      </c>
      <c r="BR537" s="269">
        <v>0</v>
      </c>
      <c r="BS537" s="269">
        <v>0</v>
      </c>
      <c r="BT537" s="269">
        <v>1459346</v>
      </c>
      <c r="BU537" s="269">
        <v>160328.99</v>
      </c>
      <c r="BV537" s="269">
        <v>0</v>
      </c>
      <c r="BW537" s="269">
        <v>90245.64</v>
      </c>
      <c r="BX537" s="269">
        <v>200441.63</v>
      </c>
      <c r="BY537" s="269">
        <v>410207</v>
      </c>
      <c r="BZ537" s="269">
        <v>168415</v>
      </c>
      <c r="CA537" s="269">
        <v>0</v>
      </c>
      <c r="CB537" s="269">
        <v>81563.77</v>
      </c>
      <c r="CC537" s="270">
        <f t="shared" si="75"/>
        <v>32177666.061999995</v>
      </c>
      <c r="CD537" s="148"/>
      <c r="CE537" s="148"/>
      <c r="CF537" s="148"/>
      <c r="CG537" s="148"/>
      <c r="CH537" s="148"/>
      <c r="CI537" s="148"/>
    </row>
    <row r="538" spans="1:87" s="149" customFormat="1">
      <c r="A538" s="215"/>
      <c r="B538" s="295"/>
      <c r="C538" s="150"/>
      <c r="D538" s="150"/>
      <c r="E538" s="150"/>
      <c r="F538" s="296" t="s">
        <v>1386</v>
      </c>
      <c r="G538" s="297" t="s">
        <v>1387</v>
      </c>
      <c r="H538" s="269">
        <v>53563</v>
      </c>
      <c r="I538" s="269">
        <v>0</v>
      </c>
      <c r="J538" s="269">
        <v>538500</v>
      </c>
      <c r="K538" s="269">
        <v>66704</v>
      </c>
      <c r="L538" s="269">
        <v>11690</v>
      </c>
      <c r="M538" s="269">
        <v>0</v>
      </c>
      <c r="N538" s="269">
        <v>2452416.65</v>
      </c>
      <c r="O538" s="269">
        <v>81980.5</v>
      </c>
      <c r="P538" s="269">
        <v>0</v>
      </c>
      <c r="Q538" s="269">
        <v>1187308.5</v>
      </c>
      <c r="R538" s="269">
        <v>15041</v>
      </c>
      <c r="S538" s="269">
        <v>593657</v>
      </c>
      <c r="T538" s="269">
        <v>137215</v>
      </c>
      <c r="U538" s="269">
        <v>71620</v>
      </c>
      <c r="V538" s="269">
        <v>0</v>
      </c>
      <c r="W538" s="269">
        <v>0</v>
      </c>
      <c r="X538" s="269">
        <v>20230.810000000001</v>
      </c>
      <c r="Y538" s="269">
        <v>0</v>
      </c>
      <c r="Z538" s="269">
        <v>136149.25</v>
      </c>
      <c r="AA538" s="269">
        <v>402541</v>
      </c>
      <c r="AB538" s="269">
        <v>0</v>
      </c>
      <c r="AC538" s="269">
        <v>0</v>
      </c>
      <c r="AD538" s="269">
        <v>637599.5</v>
      </c>
      <c r="AE538" s="269">
        <v>18004.5</v>
      </c>
      <c r="AF538" s="269">
        <v>3982916.67</v>
      </c>
      <c r="AG538" s="269">
        <v>0</v>
      </c>
      <c r="AH538" s="269">
        <v>0</v>
      </c>
      <c r="AI538" s="269">
        <v>2436052.5</v>
      </c>
      <c r="AJ538" s="269">
        <v>20279</v>
      </c>
      <c r="AK538" s="269">
        <v>0</v>
      </c>
      <c r="AL538" s="269">
        <v>0</v>
      </c>
      <c r="AM538" s="269">
        <v>0</v>
      </c>
      <c r="AN538" s="269">
        <v>3906</v>
      </c>
      <c r="AO538" s="269">
        <v>0</v>
      </c>
      <c r="AP538" s="269">
        <v>0</v>
      </c>
      <c r="AQ538" s="269">
        <v>0</v>
      </c>
      <c r="AR538" s="269">
        <v>12638</v>
      </c>
      <c r="AS538" s="269">
        <v>0</v>
      </c>
      <c r="AT538" s="269">
        <v>0</v>
      </c>
      <c r="AU538" s="269">
        <v>899824</v>
      </c>
      <c r="AV538" s="269">
        <v>0</v>
      </c>
      <c r="AW538" s="269">
        <v>2960</v>
      </c>
      <c r="AX538" s="269">
        <v>26729</v>
      </c>
      <c r="AY538" s="269">
        <v>27761</v>
      </c>
      <c r="AZ538" s="269">
        <v>0</v>
      </c>
      <c r="BA538" s="269">
        <v>5353</v>
      </c>
      <c r="BB538" s="269">
        <v>2698869</v>
      </c>
      <c r="BC538" s="269">
        <v>0</v>
      </c>
      <c r="BD538" s="269">
        <v>388104</v>
      </c>
      <c r="BE538" s="269">
        <v>0</v>
      </c>
      <c r="BF538" s="269">
        <v>170215</v>
      </c>
      <c r="BG538" s="269">
        <v>1981089</v>
      </c>
      <c r="BH538" s="269">
        <v>361893</v>
      </c>
      <c r="BI538" s="269">
        <v>661</v>
      </c>
      <c r="BJ538" s="269">
        <v>0</v>
      </c>
      <c r="BK538" s="269">
        <v>0</v>
      </c>
      <c r="BL538" s="269">
        <v>0</v>
      </c>
      <c r="BM538" s="269">
        <v>1287660.5</v>
      </c>
      <c r="BN538" s="269">
        <v>255560.05</v>
      </c>
      <c r="BO538" s="269">
        <v>24061.8</v>
      </c>
      <c r="BP538" s="269">
        <v>0</v>
      </c>
      <c r="BQ538" s="269">
        <v>0</v>
      </c>
      <c r="BR538" s="269">
        <v>91046.5</v>
      </c>
      <c r="BS538" s="269">
        <v>4965</v>
      </c>
      <c r="BT538" s="269">
        <v>1725687</v>
      </c>
      <c r="BU538" s="269">
        <v>12066</v>
      </c>
      <c r="BV538" s="269">
        <v>204776.5</v>
      </c>
      <c r="BW538" s="269">
        <v>307720.09999999998</v>
      </c>
      <c r="BX538" s="269">
        <v>0</v>
      </c>
      <c r="BY538" s="269">
        <v>381328.5</v>
      </c>
      <c r="BZ538" s="269">
        <v>6466</v>
      </c>
      <c r="CA538" s="269">
        <v>164402.20000000001</v>
      </c>
      <c r="CB538" s="269">
        <v>0</v>
      </c>
      <c r="CC538" s="270">
        <f t="shared" si="75"/>
        <v>23909211.030000001</v>
      </c>
      <c r="CD538" s="148"/>
      <c r="CE538" s="148"/>
      <c r="CF538" s="148"/>
      <c r="CG538" s="148"/>
      <c r="CH538" s="148"/>
      <c r="CI538" s="148"/>
    </row>
    <row r="539" spans="1:87" s="149" customFormat="1">
      <c r="A539" s="215"/>
      <c r="B539" s="295"/>
      <c r="C539" s="150"/>
      <c r="D539" s="150"/>
      <c r="E539" s="150"/>
      <c r="F539" s="296" t="s">
        <v>1388</v>
      </c>
      <c r="G539" s="297" t="s">
        <v>1389</v>
      </c>
      <c r="H539" s="269">
        <v>7846679.4800000004</v>
      </c>
      <c r="I539" s="269">
        <v>0</v>
      </c>
      <c r="J539" s="269">
        <v>497011</v>
      </c>
      <c r="K539" s="269">
        <v>0</v>
      </c>
      <c r="L539" s="269">
        <v>12852</v>
      </c>
      <c r="M539" s="269">
        <v>0</v>
      </c>
      <c r="N539" s="269">
        <v>4827983.5</v>
      </c>
      <c r="O539" s="269">
        <v>0</v>
      </c>
      <c r="P539" s="269">
        <v>0</v>
      </c>
      <c r="Q539" s="269">
        <v>0</v>
      </c>
      <c r="R539" s="269">
        <v>0</v>
      </c>
      <c r="S539" s="269">
        <v>0</v>
      </c>
      <c r="T539" s="269">
        <v>0</v>
      </c>
      <c r="U539" s="269">
        <v>0</v>
      </c>
      <c r="V539" s="269">
        <v>0</v>
      </c>
      <c r="W539" s="269">
        <v>0</v>
      </c>
      <c r="X539" s="269">
        <v>0</v>
      </c>
      <c r="Y539" s="269">
        <v>0</v>
      </c>
      <c r="Z539" s="269">
        <v>22063222.940000001</v>
      </c>
      <c r="AA539" s="269">
        <v>0</v>
      </c>
      <c r="AB539" s="269">
        <v>0</v>
      </c>
      <c r="AC539" s="269">
        <v>0</v>
      </c>
      <c r="AD539" s="269">
        <v>0</v>
      </c>
      <c r="AE539" s="269">
        <v>0</v>
      </c>
      <c r="AF539" s="269">
        <v>100147.75</v>
      </c>
      <c r="AG539" s="269">
        <v>0</v>
      </c>
      <c r="AH539" s="269">
        <v>0</v>
      </c>
      <c r="AI539" s="269">
        <v>3857549</v>
      </c>
      <c r="AJ539" s="269">
        <v>0</v>
      </c>
      <c r="AK539" s="269">
        <v>0</v>
      </c>
      <c r="AL539" s="269">
        <v>0</v>
      </c>
      <c r="AM539" s="269">
        <v>0</v>
      </c>
      <c r="AN539" s="269">
        <v>0</v>
      </c>
      <c r="AO539" s="269">
        <v>0</v>
      </c>
      <c r="AP539" s="269">
        <v>0</v>
      </c>
      <c r="AQ539" s="269">
        <v>0</v>
      </c>
      <c r="AR539" s="269">
        <v>0</v>
      </c>
      <c r="AS539" s="269">
        <v>0</v>
      </c>
      <c r="AT539" s="269">
        <v>0</v>
      </c>
      <c r="AU539" s="269">
        <v>13078</v>
      </c>
      <c r="AV539" s="269">
        <v>0</v>
      </c>
      <c r="AW539" s="269">
        <v>0</v>
      </c>
      <c r="AX539" s="269">
        <v>27856</v>
      </c>
      <c r="AY539" s="269">
        <v>0</v>
      </c>
      <c r="AZ539" s="269">
        <v>0</v>
      </c>
      <c r="BA539" s="269">
        <v>38710</v>
      </c>
      <c r="BB539" s="269">
        <v>4865212.5</v>
      </c>
      <c r="BC539" s="269">
        <v>0</v>
      </c>
      <c r="BD539" s="269">
        <v>0</v>
      </c>
      <c r="BE539" s="269">
        <v>0</v>
      </c>
      <c r="BF539" s="269">
        <v>488823</v>
      </c>
      <c r="BG539" s="269">
        <v>155825</v>
      </c>
      <c r="BH539" s="269">
        <v>0</v>
      </c>
      <c r="BI539" s="269">
        <v>0</v>
      </c>
      <c r="BJ539" s="269">
        <v>0</v>
      </c>
      <c r="BK539" s="269">
        <v>0</v>
      </c>
      <c r="BL539" s="269">
        <v>0</v>
      </c>
      <c r="BM539" s="269">
        <v>206926.71</v>
      </c>
      <c r="BN539" s="269">
        <v>405973.17</v>
      </c>
      <c r="BO539" s="269">
        <v>0</v>
      </c>
      <c r="BP539" s="269">
        <v>0</v>
      </c>
      <c r="BQ539" s="269">
        <v>0</v>
      </c>
      <c r="BR539" s="269">
        <v>60377.1</v>
      </c>
      <c r="BS539" s="269">
        <v>17057</v>
      </c>
      <c r="BT539" s="269">
        <v>1315971</v>
      </c>
      <c r="BU539" s="269">
        <v>0</v>
      </c>
      <c r="BV539" s="269">
        <v>312040.25</v>
      </c>
      <c r="BW539" s="269">
        <v>455410.5</v>
      </c>
      <c r="BX539" s="269">
        <v>0</v>
      </c>
      <c r="BY539" s="269">
        <v>0</v>
      </c>
      <c r="BZ539" s="269">
        <v>0</v>
      </c>
      <c r="CA539" s="269">
        <v>128186</v>
      </c>
      <c r="CB539" s="269">
        <v>0</v>
      </c>
      <c r="CC539" s="270">
        <f t="shared" si="75"/>
        <v>47696891.900000006</v>
      </c>
      <c r="CD539" s="148"/>
      <c r="CE539" s="148"/>
      <c r="CF539" s="148"/>
      <c r="CG539" s="148"/>
      <c r="CH539" s="148"/>
      <c r="CI539" s="148"/>
    </row>
    <row r="540" spans="1:87" s="149" customFormat="1">
      <c r="A540" s="215"/>
      <c r="B540" s="295"/>
      <c r="C540" s="150"/>
      <c r="D540" s="150"/>
      <c r="E540" s="150"/>
      <c r="F540" s="296" t="s">
        <v>1390</v>
      </c>
      <c r="G540" s="297" t="s">
        <v>1391</v>
      </c>
      <c r="H540" s="269">
        <v>31900416.390000001</v>
      </c>
      <c r="I540" s="269">
        <v>3666393.95</v>
      </c>
      <c r="J540" s="269">
        <v>3691102.64</v>
      </c>
      <c r="K540" s="269">
        <v>277612</v>
      </c>
      <c r="L540" s="269">
        <v>490720.8</v>
      </c>
      <c r="M540" s="269">
        <v>153015.46</v>
      </c>
      <c r="N540" s="269">
        <v>49003971.75</v>
      </c>
      <c r="O540" s="269">
        <v>1541271.5</v>
      </c>
      <c r="P540" s="269">
        <v>407518</v>
      </c>
      <c r="Q540" s="269">
        <v>3338604.55</v>
      </c>
      <c r="R540" s="269">
        <v>272126.38</v>
      </c>
      <c r="S540" s="269">
        <v>1657794.47</v>
      </c>
      <c r="T540" s="269">
        <v>308001</v>
      </c>
      <c r="U540" s="269">
        <v>583830.25</v>
      </c>
      <c r="V540" s="269">
        <v>106802.68</v>
      </c>
      <c r="W540" s="269">
        <v>685441.61</v>
      </c>
      <c r="X540" s="269">
        <v>1021637.34</v>
      </c>
      <c r="Y540" s="269">
        <v>2031067.57</v>
      </c>
      <c r="Z540" s="269">
        <v>10478645.25</v>
      </c>
      <c r="AA540" s="269">
        <v>562310.23</v>
      </c>
      <c r="AB540" s="269">
        <v>580079.09</v>
      </c>
      <c r="AC540" s="269">
        <v>995265.5</v>
      </c>
      <c r="AD540" s="269">
        <v>1091601.5</v>
      </c>
      <c r="AE540" s="269">
        <v>2680835.39</v>
      </c>
      <c r="AF540" s="269">
        <v>1113071.25</v>
      </c>
      <c r="AG540" s="269">
        <v>303129.86</v>
      </c>
      <c r="AH540" s="269">
        <v>471733.69</v>
      </c>
      <c r="AI540" s="269">
        <v>12075794.970000001</v>
      </c>
      <c r="AJ540" s="269">
        <v>2737258.1</v>
      </c>
      <c r="AK540" s="269">
        <v>521807.64</v>
      </c>
      <c r="AL540" s="269">
        <v>610618</v>
      </c>
      <c r="AM540" s="269">
        <v>448747.32</v>
      </c>
      <c r="AN540" s="269">
        <v>895781</v>
      </c>
      <c r="AO540" s="269">
        <v>1053087.6200000001</v>
      </c>
      <c r="AP540" s="269">
        <v>731456</v>
      </c>
      <c r="AQ540" s="269">
        <v>817277</v>
      </c>
      <c r="AR540" s="269">
        <v>1405704</v>
      </c>
      <c r="AS540" s="269">
        <v>925409.25</v>
      </c>
      <c r="AT540" s="269">
        <v>450052</v>
      </c>
      <c r="AU540" s="269">
        <v>20200288.050000001</v>
      </c>
      <c r="AV540" s="269">
        <v>381430</v>
      </c>
      <c r="AW540" s="269">
        <v>684150</v>
      </c>
      <c r="AX540" s="269">
        <v>677105.05</v>
      </c>
      <c r="AY540" s="269">
        <v>1863758.25</v>
      </c>
      <c r="AZ540" s="269">
        <v>137011</v>
      </c>
      <c r="BA540" s="269">
        <v>306512.06</v>
      </c>
      <c r="BB540" s="269">
        <v>28610008.5</v>
      </c>
      <c r="BC540" s="269">
        <v>62778</v>
      </c>
      <c r="BD540" s="269">
        <v>1365273.75</v>
      </c>
      <c r="BE540" s="269">
        <v>491696.47</v>
      </c>
      <c r="BF540" s="269">
        <v>489300.75</v>
      </c>
      <c r="BG540" s="269">
        <v>2614152.7000000002</v>
      </c>
      <c r="BH540" s="269">
        <v>6715709.8000999996</v>
      </c>
      <c r="BI540" s="269">
        <v>549645.19999999995</v>
      </c>
      <c r="BJ540" s="269">
        <v>333991.40000000002</v>
      </c>
      <c r="BK540" s="269">
        <v>536664.46</v>
      </c>
      <c r="BL540" s="269">
        <v>842554.15</v>
      </c>
      <c r="BM540" s="269">
        <v>77405486.719999999</v>
      </c>
      <c r="BN540" s="269">
        <v>7228223.4800000004</v>
      </c>
      <c r="BO540" s="269">
        <v>1074427.94</v>
      </c>
      <c r="BP540" s="269">
        <v>860147</v>
      </c>
      <c r="BQ540" s="269">
        <v>634547</v>
      </c>
      <c r="BR540" s="269">
        <v>448297</v>
      </c>
      <c r="BS540" s="269">
        <v>441099.6</v>
      </c>
      <c r="BT540" s="269">
        <v>22809587.989999998</v>
      </c>
      <c r="BU540" s="269">
        <v>239181.25</v>
      </c>
      <c r="BV540" s="269">
        <v>870398.84</v>
      </c>
      <c r="BW540" s="269">
        <v>4607043.3899999997</v>
      </c>
      <c r="BX540" s="269">
        <v>1992135.6799999999</v>
      </c>
      <c r="BY540" s="269">
        <v>5305029.38</v>
      </c>
      <c r="BZ540" s="269">
        <v>1142449</v>
      </c>
      <c r="CA540" s="269">
        <v>1610442.19</v>
      </c>
      <c r="CB540" s="269">
        <v>971108.62</v>
      </c>
      <c r="CC540" s="270">
        <f t="shared" si="75"/>
        <v>336588627.67010003</v>
      </c>
      <c r="CD540" s="148"/>
      <c r="CE540" s="148"/>
      <c r="CF540" s="148"/>
      <c r="CG540" s="148"/>
      <c r="CH540" s="148"/>
      <c r="CI540" s="148"/>
    </row>
    <row r="541" spans="1:87" s="149" customFormat="1">
      <c r="A541" s="215"/>
      <c r="B541" s="295"/>
      <c r="C541" s="150"/>
      <c r="D541" s="150"/>
      <c r="E541" s="150"/>
      <c r="F541" s="296" t="s">
        <v>1392</v>
      </c>
      <c r="G541" s="297" t="s">
        <v>1393</v>
      </c>
      <c r="H541" s="269">
        <v>6592047.1900000004</v>
      </c>
      <c r="I541" s="269">
        <v>9457989.0700000003</v>
      </c>
      <c r="J541" s="269">
        <v>6408095.9100000001</v>
      </c>
      <c r="K541" s="269">
        <v>423822.75</v>
      </c>
      <c r="L541" s="269">
        <v>257484.21</v>
      </c>
      <c r="M541" s="269">
        <v>59621.13</v>
      </c>
      <c r="N541" s="269">
        <v>12651362.75</v>
      </c>
      <c r="O541" s="269">
        <v>2691241.18</v>
      </c>
      <c r="P541" s="269">
        <v>32023.5</v>
      </c>
      <c r="Q541" s="269">
        <v>2333477.1</v>
      </c>
      <c r="R541" s="269">
        <v>146263.44</v>
      </c>
      <c r="S541" s="269">
        <v>361621.12</v>
      </c>
      <c r="T541" s="269">
        <v>3532665.18</v>
      </c>
      <c r="U541" s="269">
        <v>386451.36</v>
      </c>
      <c r="V541" s="269">
        <v>36631.99</v>
      </c>
      <c r="W541" s="269">
        <v>27973.99</v>
      </c>
      <c r="X541" s="269">
        <v>1228960.42</v>
      </c>
      <c r="Y541" s="269">
        <v>813130.61</v>
      </c>
      <c r="Z541" s="269">
        <v>5023880.3600000003</v>
      </c>
      <c r="AA541" s="269">
        <v>475684.36</v>
      </c>
      <c r="AB541" s="269">
        <v>193763.5</v>
      </c>
      <c r="AC541" s="269">
        <v>2328934.29</v>
      </c>
      <c r="AD541" s="269">
        <v>269223.02</v>
      </c>
      <c r="AE541" s="269">
        <v>2546846.5</v>
      </c>
      <c r="AF541" s="269">
        <v>687966.33</v>
      </c>
      <c r="AG541" s="269">
        <v>45582</v>
      </c>
      <c r="AH541" s="269">
        <v>218154.15</v>
      </c>
      <c r="AI541" s="269">
        <v>23269265.719999999</v>
      </c>
      <c r="AJ541" s="269">
        <v>556531.4</v>
      </c>
      <c r="AK541" s="269">
        <v>176983.46</v>
      </c>
      <c r="AL541" s="269">
        <v>341930</v>
      </c>
      <c r="AM541" s="269">
        <v>96269.24</v>
      </c>
      <c r="AN541" s="269">
        <v>740989.5</v>
      </c>
      <c r="AO541" s="269">
        <v>387330.35</v>
      </c>
      <c r="AP541" s="269">
        <v>261716.45</v>
      </c>
      <c r="AQ541" s="269">
        <v>345218.41</v>
      </c>
      <c r="AR541" s="269">
        <v>86555</v>
      </c>
      <c r="AS541" s="269">
        <v>244080.5</v>
      </c>
      <c r="AT541" s="269">
        <v>148243.60999999999</v>
      </c>
      <c r="AU541" s="269">
        <v>13615711.82</v>
      </c>
      <c r="AV541" s="269">
        <v>60820.04</v>
      </c>
      <c r="AW541" s="269">
        <v>162243.57999999999</v>
      </c>
      <c r="AX541" s="269">
        <v>229206.12</v>
      </c>
      <c r="AY541" s="269">
        <v>260631.88</v>
      </c>
      <c r="AZ541" s="269">
        <v>11080</v>
      </c>
      <c r="BA541" s="269">
        <v>118769.17</v>
      </c>
      <c r="BB541" s="269">
        <v>12298856.65</v>
      </c>
      <c r="BC541" s="269">
        <v>164667</v>
      </c>
      <c r="BD541" s="269">
        <v>3776834.72</v>
      </c>
      <c r="BE541" s="269">
        <v>413483.75</v>
      </c>
      <c r="BF541" s="269">
        <v>2124086.75</v>
      </c>
      <c r="BG541" s="269">
        <v>2188834.1</v>
      </c>
      <c r="BH541" s="269">
        <v>7809784.8099999996</v>
      </c>
      <c r="BI541" s="269">
        <v>1059932.53</v>
      </c>
      <c r="BJ541" s="269">
        <v>841089.15</v>
      </c>
      <c r="BK541" s="269">
        <v>259599.2</v>
      </c>
      <c r="BL541" s="269">
        <v>38879.129999999997</v>
      </c>
      <c r="BM541" s="269">
        <v>28831773.636</v>
      </c>
      <c r="BN541" s="269">
        <v>2556751.66</v>
      </c>
      <c r="BO541" s="269">
        <v>260509.14</v>
      </c>
      <c r="BP541" s="269">
        <v>261093.5</v>
      </c>
      <c r="BQ541" s="269">
        <v>364730</v>
      </c>
      <c r="BR541" s="269">
        <v>135812.64000000001</v>
      </c>
      <c r="BS541" s="269">
        <v>280775</v>
      </c>
      <c r="BT541" s="269">
        <v>11316118.75</v>
      </c>
      <c r="BU541" s="269">
        <v>243635.46</v>
      </c>
      <c r="BV541" s="269">
        <v>270446.68</v>
      </c>
      <c r="BW541" s="269">
        <v>1304713.78</v>
      </c>
      <c r="BX541" s="269">
        <v>926412.66</v>
      </c>
      <c r="BY541" s="269">
        <v>4774128.08</v>
      </c>
      <c r="BZ541" s="269">
        <v>309083</v>
      </c>
      <c r="CA541" s="269">
        <v>198225.65</v>
      </c>
      <c r="CB541" s="269">
        <v>247713.73</v>
      </c>
      <c r="CC541" s="270">
        <f t="shared" si="75"/>
        <v>183602444.81599998</v>
      </c>
      <c r="CD541" s="148"/>
      <c r="CE541" s="148"/>
      <c r="CF541" s="148"/>
      <c r="CG541" s="148"/>
      <c r="CH541" s="148"/>
      <c r="CI541" s="148"/>
    </row>
    <row r="542" spans="1:87" s="149" customFormat="1">
      <c r="A542" s="215"/>
      <c r="B542" s="295"/>
      <c r="C542" s="150"/>
      <c r="D542" s="150"/>
      <c r="E542" s="150"/>
      <c r="F542" s="296" t="s">
        <v>1394</v>
      </c>
      <c r="G542" s="297" t="s">
        <v>1395</v>
      </c>
      <c r="H542" s="269">
        <v>0</v>
      </c>
      <c r="I542" s="269">
        <v>1841858.88</v>
      </c>
      <c r="J542" s="269">
        <v>0</v>
      </c>
      <c r="K542" s="269">
        <v>0</v>
      </c>
      <c r="L542" s="269">
        <v>0</v>
      </c>
      <c r="M542" s="269">
        <v>0</v>
      </c>
      <c r="N542" s="269">
        <v>0</v>
      </c>
      <c r="O542" s="269">
        <v>0</v>
      </c>
      <c r="P542" s="269">
        <v>0</v>
      </c>
      <c r="Q542" s="269">
        <v>0</v>
      </c>
      <c r="R542" s="269">
        <v>0</v>
      </c>
      <c r="S542" s="269">
        <v>0</v>
      </c>
      <c r="T542" s="269">
        <v>0</v>
      </c>
      <c r="U542" s="269">
        <v>0</v>
      </c>
      <c r="V542" s="269">
        <v>0</v>
      </c>
      <c r="W542" s="269">
        <v>0</v>
      </c>
      <c r="X542" s="269">
        <v>0</v>
      </c>
      <c r="Y542" s="269">
        <v>0</v>
      </c>
      <c r="Z542" s="269">
        <v>0</v>
      </c>
      <c r="AA542" s="269">
        <v>0</v>
      </c>
      <c r="AB542" s="269">
        <v>0</v>
      </c>
      <c r="AC542" s="269">
        <v>0</v>
      </c>
      <c r="AD542" s="269">
        <v>0</v>
      </c>
      <c r="AE542" s="269">
        <v>0</v>
      </c>
      <c r="AF542" s="269">
        <v>-0.05</v>
      </c>
      <c r="AG542" s="269">
        <v>22570</v>
      </c>
      <c r="AH542" s="269">
        <v>0</v>
      </c>
      <c r="AI542" s="269">
        <v>386041.5</v>
      </c>
      <c r="AJ542" s="269">
        <v>178174.5</v>
      </c>
      <c r="AK542" s="269">
        <v>47313</v>
      </c>
      <c r="AL542" s="269">
        <v>117639.6</v>
      </c>
      <c r="AM542" s="269">
        <v>56620</v>
      </c>
      <c r="AN542" s="269">
        <v>106593</v>
      </c>
      <c r="AO542" s="269">
        <v>225411</v>
      </c>
      <c r="AP542" s="269">
        <v>106793.5</v>
      </c>
      <c r="AQ542" s="269">
        <v>59113</v>
      </c>
      <c r="AR542" s="269">
        <v>241287</v>
      </c>
      <c r="AS542" s="269">
        <v>86631.75</v>
      </c>
      <c r="AT542" s="269">
        <v>324280</v>
      </c>
      <c r="AU542" s="269">
        <v>0</v>
      </c>
      <c r="AV542" s="269">
        <v>0</v>
      </c>
      <c r="AW542" s="269">
        <v>0</v>
      </c>
      <c r="AX542" s="269">
        <v>0</v>
      </c>
      <c r="AY542" s="269">
        <v>0</v>
      </c>
      <c r="AZ542" s="269">
        <v>0</v>
      </c>
      <c r="BA542" s="269">
        <v>0</v>
      </c>
      <c r="BB542" s="269">
        <v>0</v>
      </c>
      <c r="BC542" s="269">
        <v>0</v>
      </c>
      <c r="BD542" s="269">
        <v>0</v>
      </c>
      <c r="BE542" s="269">
        <v>613824</v>
      </c>
      <c r="BF542" s="269">
        <v>0</v>
      </c>
      <c r="BG542" s="269">
        <v>1294813.1599999999</v>
      </c>
      <c r="BH542" s="269">
        <v>0</v>
      </c>
      <c r="BI542" s="269">
        <v>0</v>
      </c>
      <c r="BJ542" s="269">
        <v>0</v>
      </c>
      <c r="BK542" s="269">
        <v>0</v>
      </c>
      <c r="BL542" s="269">
        <v>2682</v>
      </c>
      <c r="BM542" s="269">
        <v>372479.9</v>
      </c>
      <c r="BN542" s="269">
        <v>1039664.5</v>
      </c>
      <c r="BO542" s="269">
        <v>88760</v>
      </c>
      <c r="BP542" s="269">
        <v>0</v>
      </c>
      <c r="BQ542" s="269">
        <v>0</v>
      </c>
      <c r="BR542" s="269">
        <v>0</v>
      </c>
      <c r="BS542" s="269">
        <v>0</v>
      </c>
      <c r="BT542" s="269">
        <v>0</v>
      </c>
      <c r="BU542" s="269">
        <v>0</v>
      </c>
      <c r="BV542" s="269">
        <v>0</v>
      </c>
      <c r="BW542" s="269">
        <v>0</v>
      </c>
      <c r="BX542" s="269">
        <v>0</v>
      </c>
      <c r="BY542" s="269">
        <v>0</v>
      </c>
      <c r="BZ542" s="269">
        <v>0</v>
      </c>
      <c r="CA542" s="269">
        <v>0</v>
      </c>
      <c r="CB542" s="269">
        <v>1528.5</v>
      </c>
      <c r="CC542" s="270">
        <f t="shared" si="75"/>
        <v>7214078.7400000002</v>
      </c>
      <c r="CD542" s="148"/>
      <c r="CE542" s="148"/>
      <c r="CF542" s="148"/>
      <c r="CG542" s="148"/>
      <c r="CH542" s="148"/>
      <c r="CI542" s="148"/>
    </row>
    <row r="543" spans="1:87" s="149" customFormat="1">
      <c r="A543" s="215"/>
      <c r="B543" s="295"/>
      <c r="C543" s="150"/>
      <c r="D543" s="150"/>
      <c r="E543" s="150"/>
      <c r="F543" s="296" t="s">
        <v>1396</v>
      </c>
      <c r="G543" s="297" t="s">
        <v>1397</v>
      </c>
      <c r="H543" s="269">
        <v>0</v>
      </c>
      <c r="I543" s="269">
        <v>2311485.9500000002</v>
      </c>
      <c r="J543" s="269">
        <v>0</v>
      </c>
      <c r="K543" s="269">
        <v>0</v>
      </c>
      <c r="L543" s="269">
        <v>0</v>
      </c>
      <c r="M543" s="269">
        <v>0</v>
      </c>
      <c r="N543" s="269">
        <v>0</v>
      </c>
      <c r="O543" s="269">
        <v>0</v>
      </c>
      <c r="P543" s="269">
        <v>0</v>
      </c>
      <c r="Q543" s="269">
        <v>0</v>
      </c>
      <c r="R543" s="269">
        <v>0</v>
      </c>
      <c r="S543" s="269">
        <v>0</v>
      </c>
      <c r="T543" s="269">
        <v>0</v>
      </c>
      <c r="U543" s="269">
        <v>0</v>
      </c>
      <c r="V543" s="269">
        <v>0</v>
      </c>
      <c r="W543" s="269">
        <v>0</v>
      </c>
      <c r="X543" s="269">
        <v>0</v>
      </c>
      <c r="Y543" s="269">
        <v>0</v>
      </c>
      <c r="Z543" s="269">
        <v>0</v>
      </c>
      <c r="AA543" s="269">
        <v>0</v>
      </c>
      <c r="AB543" s="269">
        <v>0</v>
      </c>
      <c r="AC543" s="269">
        <v>0</v>
      </c>
      <c r="AD543" s="269">
        <v>0</v>
      </c>
      <c r="AE543" s="269">
        <v>0</v>
      </c>
      <c r="AF543" s="269">
        <v>0</v>
      </c>
      <c r="AG543" s="269">
        <v>4535</v>
      </c>
      <c r="AH543" s="269">
        <v>0</v>
      </c>
      <c r="AI543" s="269">
        <v>638322.19999999995</v>
      </c>
      <c r="AJ543" s="269">
        <v>129184.73</v>
      </c>
      <c r="AK543" s="269">
        <v>796.04</v>
      </c>
      <c r="AL543" s="269">
        <v>103203</v>
      </c>
      <c r="AM543" s="269">
        <v>40403</v>
      </c>
      <c r="AN543" s="269">
        <v>86128</v>
      </c>
      <c r="AO543" s="269">
        <v>198252.66</v>
      </c>
      <c r="AP543" s="269">
        <v>44455.34</v>
      </c>
      <c r="AQ543" s="269">
        <v>37809.449999999997</v>
      </c>
      <c r="AR543" s="269">
        <v>217739</v>
      </c>
      <c r="AS543" s="269">
        <v>63611</v>
      </c>
      <c r="AT543" s="269">
        <v>107015</v>
      </c>
      <c r="AU543" s="269">
        <v>0</v>
      </c>
      <c r="AV543" s="269">
        <v>0</v>
      </c>
      <c r="AW543" s="269">
        <v>0</v>
      </c>
      <c r="AX543" s="269">
        <v>0</v>
      </c>
      <c r="AY543" s="269">
        <v>0</v>
      </c>
      <c r="AZ543" s="269">
        <v>0</v>
      </c>
      <c r="BA543" s="269">
        <v>0</v>
      </c>
      <c r="BB543" s="269">
        <v>0</v>
      </c>
      <c r="BC543" s="269">
        <v>0</v>
      </c>
      <c r="BD543" s="269">
        <v>0</v>
      </c>
      <c r="BE543" s="269">
        <v>567073</v>
      </c>
      <c r="BF543" s="269">
        <v>0</v>
      </c>
      <c r="BG543" s="269">
        <v>867702</v>
      </c>
      <c r="BH543" s="269">
        <v>0</v>
      </c>
      <c r="BI543" s="269">
        <v>0</v>
      </c>
      <c r="BJ543" s="269">
        <v>0</v>
      </c>
      <c r="BK543" s="269">
        <v>0</v>
      </c>
      <c r="BL543" s="269">
        <v>0</v>
      </c>
      <c r="BM543" s="269">
        <v>607674.48600000003</v>
      </c>
      <c r="BN543" s="269">
        <v>1454745.24</v>
      </c>
      <c r="BO543" s="269">
        <v>110011</v>
      </c>
      <c r="BP543" s="269">
        <v>0</v>
      </c>
      <c r="BQ543" s="269">
        <v>0</v>
      </c>
      <c r="BR543" s="269">
        <v>0</v>
      </c>
      <c r="BS543" s="269">
        <v>0</v>
      </c>
      <c r="BT543" s="269">
        <v>0</v>
      </c>
      <c r="BU543" s="269">
        <v>0</v>
      </c>
      <c r="BV543" s="269">
        <v>0</v>
      </c>
      <c r="BW543" s="269">
        <v>0</v>
      </c>
      <c r="BX543" s="269">
        <v>0</v>
      </c>
      <c r="BY543" s="269">
        <v>0</v>
      </c>
      <c r="BZ543" s="269">
        <v>0</v>
      </c>
      <c r="CA543" s="269">
        <v>0</v>
      </c>
      <c r="CB543" s="269">
        <v>0</v>
      </c>
      <c r="CC543" s="270">
        <f t="shared" si="75"/>
        <v>7590146.0960000008</v>
      </c>
      <c r="CD543" s="148"/>
      <c r="CE543" s="148"/>
      <c r="CF543" s="148"/>
      <c r="CG543" s="148"/>
      <c r="CH543" s="148"/>
      <c r="CI543" s="148"/>
    </row>
    <row r="544" spans="1:87" s="149" customFormat="1">
      <c r="A544" s="215"/>
      <c r="B544" s="295"/>
      <c r="C544" s="150"/>
      <c r="D544" s="150"/>
      <c r="E544" s="150"/>
      <c r="F544" s="296" t="s">
        <v>1398</v>
      </c>
      <c r="G544" s="297" t="s">
        <v>1399</v>
      </c>
      <c r="H544" s="269">
        <v>1025394.25</v>
      </c>
      <c r="I544" s="269">
        <v>0</v>
      </c>
      <c r="J544" s="269">
        <v>26499</v>
      </c>
      <c r="K544" s="269">
        <v>0</v>
      </c>
      <c r="L544" s="269">
        <v>0</v>
      </c>
      <c r="M544" s="269">
        <v>0</v>
      </c>
      <c r="N544" s="269">
        <v>1785601.85</v>
      </c>
      <c r="O544" s="269">
        <v>50462</v>
      </c>
      <c r="P544" s="269">
        <v>0</v>
      </c>
      <c r="Q544" s="269">
        <v>7666</v>
      </c>
      <c r="R544" s="269">
        <v>6640</v>
      </c>
      <c r="S544" s="269">
        <v>0</v>
      </c>
      <c r="T544" s="269">
        <v>22151</v>
      </c>
      <c r="U544" s="269">
        <v>0</v>
      </c>
      <c r="V544" s="269">
        <v>0</v>
      </c>
      <c r="W544" s="269">
        <v>3538.25</v>
      </c>
      <c r="X544" s="269">
        <v>67240</v>
      </c>
      <c r="Y544" s="269">
        <v>4047</v>
      </c>
      <c r="Z544" s="269">
        <v>633262.68999999994</v>
      </c>
      <c r="AA544" s="269">
        <v>13687</v>
      </c>
      <c r="AB544" s="269">
        <v>12019</v>
      </c>
      <c r="AC544" s="269">
        <v>433135.6</v>
      </c>
      <c r="AD544" s="269">
        <v>4508</v>
      </c>
      <c r="AE544" s="269">
        <v>10306</v>
      </c>
      <c r="AF544" s="269">
        <v>37558</v>
      </c>
      <c r="AG544" s="269">
        <v>0</v>
      </c>
      <c r="AH544" s="269">
        <v>0</v>
      </c>
      <c r="AI544" s="269">
        <v>350753</v>
      </c>
      <c r="AJ544" s="269">
        <v>380</v>
      </c>
      <c r="AK544" s="269">
        <v>2632</v>
      </c>
      <c r="AL544" s="269">
        <v>0</v>
      </c>
      <c r="AM544" s="269">
        <v>1290</v>
      </c>
      <c r="AN544" s="269">
        <v>0</v>
      </c>
      <c r="AO544" s="269">
        <v>0</v>
      </c>
      <c r="AP544" s="269">
        <v>0</v>
      </c>
      <c r="AQ544" s="269">
        <v>0</v>
      </c>
      <c r="AR544" s="269">
        <v>3254</v>
      </c>
      <c r="AS544" s="269">
        <v>0</v>
      </c>
      <c r="AT544" s="269">
        <v>0</v>
      </c>
      <c r="AU544" s="269">
        <v>111446.25</v>
      </c>
      <c r="AV544" s="269">
        <v>54176</v>
      </c>
      <c r="AW544" s="269">
        <v>34934</v>
      </c>
      <c r="AX544" s="269">
        <v>26753.75</v>
      </c>
      <c r="AY544" s="269">
        <v>22572</v>
      </c>
      <c r="AZ544" s="269">
        <v>3337</v>
      </c>
      <c r="BA544" s="269">
        <v>16277</v>
      </c>
      <c r="BB544" s="269">
        <v>963108.2</v>
      </c>
      <c r="BC544" s="269">
        <v>0</v>
      </c>
      <c r="BD544" s="269">
        <v>2616</v>
      </c>
      <c r="BE544" s="269">
        <v>0</v>
      </c>
      <c r="BF544" s="269">
        <v>0</v>
      </c>
      <c r="BG544" s="269">
        <v>0</v>
      </c>
      <c r="BH544" s="269">
        <v>0</v>
      </c>
      <c r="BI544" s="269">
        <v>30712</v>
      </c>
      <c r="BJ544" s="269">
        <v>0</v>
      </c>
      <c r="BK544" s="269">
        <v>0</v>
      </c>
      <c r="BL544" s="269">
        <v>0</v>
      </c>
      <c r="BM544" s="269">
        <v>33420.25</v>
      </c>
      <c r="BN544" s="269">
        <v>19485.849999999999</v>
      </c>
      <c r="BO544" s="269">
        <v>120</v>
      </c>
      <c r="BP544" s="269">
        <v>0</v>
      </c>
      <c r="BQ544" s="269">
        <v>0</v>
      </c>
      <c r="BR544" s="269">
        <v>0</v>
      </c>
      <c r="BS544" s="269">
        <v>0</v>
      </c>
      <c r="BT544" s="269">
        <v>191290</v>
      </c>
      <c r="BU544" s="269">
        <v>140974</v>
      </c>
      <c r="BV544" s="269">
        <v>0</v>
      </c>
      <c r="BW544" s="269">
        <v>0</v>
      </c>
      <c r="BX544" s="269">
        <v>0</v>
      </c>
      <c r="BY544" s="269">
        <v>1175</v>
      </c>
      <c r="BZ544" s="269">
        <v>0</v>
      </c>
      <c r="CA544" s="269">
        <v>214306</v>
      </c>
      <c r="CB544" s="269">
        <v>700</v>
      </c>
      <c r="CC544" s="270">
        <f t="shared" si="75"/>
        <v>6369427.9400000004</v>
      </c>
      <c r="CD544" s="148"/>
      <c r="CE544" s="148"/>
      <c r="CF544" s="148"/>
      <c r="CG544" s="148"/>
      <c r="CH544" s="148"/>
      <c r="CI544" s="148"/>
    </row>
    <row r="545" spans="1:87" s="149" customFormat="1">
      <c r="A545" s="215"/>
      <c r="B545" s="295"/>
      <c r="C545" s="150"/>
      <c r="D545" s="150"/>
      <c r="E545" s="150"/>
      <c r="F545" s="296" t="s">
        <v>1400</v>
      </c>
      <c r="G545" s="297" t="s">
        <v>1401</v>
      </c>
      <c r="H545" s="269">
        <v>2783795.56</v>
      </c>
      <c r="I545" s="269">
        <v>3575</v>
      </c>
      <c r="J545" s="269">
        <v>337215.67</v>
      </c>
      <c r="K545" s="269">
        <v>0</v>
      </c>
      <c r="L545" s="269">
        <v>0</v>
      </c>
      <c r="M545" s="269">
        <v>0</v>
      </c>
      <c r="N545" s="269">
        <v>8750480.5999999996</v>
      </c>
      <c r="O545" s="269">
        <v>147057.95000000001</v>
      </c>
      <c r="P545" s="269">
        <v>0</v>
      </c>
      <c r="Q545" s="269">
        <v>209007.6</v>
      </c>
      <c r="R545" s="269">
        <v>10177.6</v>
      </c>
      <c r="S545" s="269">
        <v>0</v>
      </c>
      <c r="T545" s="269">
        <v>320138.59999999998</v>
      </c>
      <c r="U545" s="269">
        <v>53813</v>
      </c>
      <c r="V545" s="269">
        <v>0</v>
      </c>
      <c r="W545" s="269">
        <v>0</v>
      </c>
      <c r="X545" s="269">
        <v>62942</v>
      </c>
      <c r="Y545" s="269">
        <v>2469</v>
      </c>
      <c r="Z545" s="269">
        <v>2593073.62</v>
      </c>
      <c r="AA545" s="269">
        <v>105569.2</v>
      </c>
      <c r="AB545" s="269">
        <v>16990.400000000001</v>
      </c>
      <c r="AC545" s="269">
        <v>661698</v>
      </c>
      <c r="AD545" s="269">
        <v>41688</v>
      </c>
      <c r="AE545" s="269">
        <v>33054</v>
      </c>
      <c r="AF545" s="269">
        <v>81896.5</v>
      </c>
      <c r="AG545" s="269">
        <v>0</v>
      </c>
      <c r="AH545" s="269">
        <v>0</v>
      </c>
      <c r="AI545" s="269">
        <v>3413697.3</v>
      </c>
      <c r="AJ545" s="269">
        <v>0</v>
      </c>
      <c r="AK545" s="269">
        <v>2039</v>
      </c>
      <c r="AL545" s="269">
        <v>0</v>
      </c>
      <c r="AM545" s="269">
        <v>0</v>
      </c>
      <c r="AN545" s="269">
        <v>0</v>
      </c>
      <c r="AO545" s="269">
        <v>0</v>
      </c>
      <c r="AP545" s="269">
        <v>0</v>
      </c>
      <c r="AQ545" s="269">
        <v>0</v>
      </c>
      <c r="AR545" s="269">
        <v>2246</v>
      </c>
      <c r="AS545" s="269">
        <v>0</v>
      </c>
      <c r="AT545" s="269">
        <v>0</v>
      </c>
      <c r="AU545" s="269">
        <v>3324350.02</v>
      </c>
      <c r="AV545" s="269">
        <v>42255.89</v>
      </c>
      <c r="AW545" s="269">
        <v>6507</v>
      </c>
      <c r="AX545" s="269">
        <v>27431.4</v>
      </c>
      <c r="AY545" s="269">
        <v>-0.6</v>
      </c>
      <c r="AZ545" s="269">
        <v>2133.6</v>
      </c>
      <c r="BA545" s="269">
        <v>0</v>
      </c>
      <c r="BB545" s="269">
        <v>3133954.7</v>
      </c>
      <c r="BC545" s="269">
        <v>0</v>
      </c>
      <c r="BD545" s="269">
        <v>680</v>
      </c>
      <c r="BE545" s="269">
        <v>0</v>
      </c>
      <c r="BF545" s="269">
        <v>0</v>
      </c>
      <c r="BG545" s="269">
        <v>0</v>
      </c>
      <c r="BH545" s="269">
        <v>4648</v>
      </c>
      <c r="BI545" s="269">
        <v>255215</v>
      </c>
      <c r="BJ545" s="269">
        <v>0</v>
      </c>
      <c r="BK545" s="269">
        <v>0</v>
      </c>
      <c r="BL545" s="269">
        <v>0</v>
      </c>
      <c r="BM545" s="269">
        <v>1017162.54</v>
      </c>
      <c r="BN545" s="269">
        <v>311982</v>
      </c>
      <c r="BO545" s="269">
        <v>0</v>
      </c>
      <c r="BP545" s="269">
        <v>0</v>
      </c>
      <c r="BQ545" s="269">
        <v>0</v>
      </c>
      <c r="BR545" s="269">
        <v>0</v>
      </c>
      <c r="BS545" s="269">
        <v>0</v>
      </c>
      <c r="BT545" s="269">
        <v>2691565.28</v>
      </c>
      <c r="BU545" s="269">
        <v>38050</v>
      </c>
      <c r="BV545" s="269">
        <v>0</v>
      </c>
      <c r="BW545" s="269">
        <v>89862.92</v>
      </c>
      <c r="BX545" s="269">
        <v>0</v>
      </c>
      <c r="BY545" s="269">
        <v>34960</v>
      </c>
      <c r="BZ545" s="269">
        <v>0</v>
      </c>
      <c r="CA545" s="269">
        <v>50327</v>
      </c>
      <c r="CB545" s="269">
        <v>0</v>
      </c>
      <c r="CC545" s="270">
        <f t="shared" si="75"/>
        <v>30663709.349999998</v>
      </c>
      <c r="CD545" s="148"/>
      <c r="CE545" s="148"/>
      <c r="CF545" s="148"/>
      <c r="CG545" s="148"/>
      <c r="CH545" s="148"/>
      <c r="CI545" s="148"/>
    </row>
    <row r="546" spans="1:87" s="149" customFormat="1">
      <c r="A546" s="215"/>
      <c r="B546" s="295"/>
      <c r="C546" s="150"/>
      <c r="D546" s="150"/>
      <c r="E546" s="150"/>
      <c r="F546" s="296" t="s">
        <v>1402</v>
      </c>
      <c r="G546" s="297" t="s">
        <v>1403</v>
      </c>
      <c r="H546" s="269">
        <v>0</v>
      </c>
      <c r="I546" s="269">
        <v>0</v>
      </c>
      <c r="J546" s="269">
        <v>0</v>
      </c>
      <c r="K546" s="269">
        <v>0</v>
      </c>
      <c r="L546" s="269">
        <v>0</v>
      </c>
      <c r="M546" s="269">
        <v>0</v>
      </c>
      <c r="N546" s="269">
        <v>0</v>
      </c>
      <c r="O546" s="269">
        <v>133201.01</v>
      </c>
      <c r="P546" s="269">
        <v>2070</v>
      </c>
      <c r="Q546" s="269">
        <v>356863.8</v>
      </c>
      <c r="R546" s="269">
        <v>45336.59</v>
      </c>
      <c r="S546" s="269">
        <v>0</v>
      </c>
      <c r="T546" s="269">
        <v>0</v>
      </c>
      <c r="U546" s="269">
        <v>0</v>
      </c>
      <c r="V546" s="269">
        <v>0</v>
      </c>
      <c r="W546" s="269">
        <v>0</v>
      </c>
      <c r="X546" s="269">
        <v>0</v>
      </c>
      <c r="Y546" s="269">
        <v>0</v>
      </c>
      <c r="Z546" s="269">
        <v>265312</v>
      </c>
      <c r="AA546" s="269">
        <v>185308.63</v>
      </c>
      <c r="AB546" s="269">
        <v>87176.7</v>
      </c>
      <c r="AC546" s="269">
        <v>0</v>
      </c>
      <c r="AD546" s="269">
        <v>0</v>
      </c>
      <c r="AE546" s="269">
        <v>307348.84000000003</v>
      </c>
      <c r="AF546" s="269">
        <v>0</v>
      </c>
      <c r="AG546" s="269">
        <v>0</v>
      </c>
      <c r="AH546" s="269">
        <v>0</v>
      </c>
      <c r="AI546" s="269">
        <v>39751.42</v>
      </c>
      <c r="AJ546" s="269">
        <v>2088</v>
      </c>
      <c r="AK546" s="269">
        <v>0</v>
      </c>
      <c r="AL546" s="269">
        <v>0</v>
      </c>
      <c r="AM546" s="269">
        <v>0</v>
      </c>
      <c r="AN546" s="269">
        <v>0</v>
      </c>
      <c r="AO546" s="269">
        <v>0</v>
      </c>
      <c r="AP546" s="269">
        <v>0</v>
      </c>
      <c r="AQ546" s="269">
        <v>0</v>
      </c>
      <c r="AR546" s="269">
        <v>0</v>
      </c>
      <c r="AS546" s="269">
        <v>0</v>
      </c>
      <c r="AT546" s="269">
        <v>0</v>
      </c>
      <c r="AU546" s="269">
        <v>352308.46</v>
      </c>
      <c r="AV546" s="269">
        <v>0</v>
      </c>
      <c r="AW546" s="269">
        <v>0</v>
      </c>
      <c r="AX546" s="269">
        <v>0</v>
      </c>
      <c r="AY546" s="269">
        <v>2242</v>
      </c>
      <c r="AZ546" s="269">
        <v>0</v>
      </c>
      <c r="BA546" s="269">
        <v>0</v>
      </c>
      <c r="BB546" s="269">
        <v>0</v>
      </c>
      <c r="BC546" s="269">
        <v>0</v>
      </c>
      <c r="BD546" s="269">
        <v>0</v>
      </c>
      <c r="BE546" s="269">
        <v>0</v>
      </c>
      <c r="BF546" s="269">
        <v>0</v>
      </c>
      <c r="BG546" s="269">
        <v>0</v>
      </c>
      <c r="BH546" s="269">
        <v>0</v>
      </c>
      <c r="BI546" s="269">
        <v>0</v>
      </c>
      <c r="BJ546" s="269">
        <v>0</v>
      </c>
      <c r="BK546" s="269">
        <v>0</v>
      </c>
      <c r="BL546" s="269">
        <v>0</v>
      </c>
      <c r="BM546" s="269">
        <v>0</v>
      </c>
      <c r="BN546" s="269">
        <v>6655</v>
      </c>
      <c r="BO546" s="269">
        <v>975</v>
      </c>
      <c r="BP546" s="269">
        <v>0</v>
      </c>
      <c r="BQ546" s="269">
        <v>563</v>
      </c>
      <c r="BR546" s="269">
        <v>0</v>
      </c>
      <c r="BS546" s="269">
        <v>0</v>
      </c>
      <c r="BT546" s="269">
        <v>0</v>
      </c>
      <c r="BU546" s="269">
        <v>0</v>
      </c>
      <c r="BV546" s="269">
        <v>0</v>
      </c>
      <c r="BW546" s="269">
        <v>0</v>
      </c>
      <c r="BX546" s="269">
        <v>0</v>
      </c>
      <c r="BY546" s="269">
        <v>0</v>
      </c>
      <c r="BZ546" s="269">
        <v>0</v>
      </c>
      <c r="CA546" s="269">
        <v>0</v>
      </c>
      <c r="CB546" s="269">
        <v>0</v>
      </c>
      <c r="CC546" s="270">
        <f t="shared" si="75"/>
        <v>1787200.45</v>
      </c>
      <c r="CD546" s="148"/>
      <c r="CE546" s="148"/>
      <c r="CF546" s="148"/>
      <c r="CG546" s="148"/>
      <c r="CH546" s="148"/>
      <c r="CI546" s="148"/>
    </row>
    <row r="547" spans="1:87" s="149" customFormat="1">
      <c r="A547" s="215"/>
      <c r="B547" s="295"/>
      <c r="C547" s="150"/>
      <c r="D547" s="150"/>
      <c r="E547" s="150"/>
      <c r="F547" s="296" t="s">
        <v>1404</v>
      </c>
      <c r="G547" s="297" t="s">
        <v>1405</v>
      </c>
      <c r="H547" s="269">
        <v>0</v>
      </c>
      <c r="I547" s="269">
        <v>0</v>
      </c>
      <c r="J547" s="269">
        <v>839081.96</v>
      </c>
      <c r="K547" s="269">
        <v>0</v>
      </c>
      <c r="L547" s="269">
        <v>0</v>
      </c>
      <c r="M547" s="269">
        <v>0</v>
      </c>
      <c r="N547" s="269">
        <v>2767974.15</v>
      </c>
      <c r="O547" s="269">
        <v>152273.1</v>
      </c>
      <c r="P547" s="269">
        <v>0</v>
      </c>
      <c r="Q547" s="269">
        <v>237191.47</v>
      </c>
      <c r="R547" s="269">
        <v>0</v>
      </c>
      <c r="S547" s="269">
        <v>0</v>
      </c>
      <c r="T547" s="269">
        <v>0</v>
      </c>
      <c r="U547" s="269">
        <v>0</v>
      </c>
      <c r="V547" s="269">
        <v>0</v>
      </c>
      <c r="W547" s="269">
        <v>2741</v>
      </c>
      <c r="X547" s="269">
        <v>278914.52</v>
      </c>
      <c r="Y547" s="269">
        <v>0</v>
      </c>
      <c r="Z547" s="269">
        <v>4469310.79</v>
      </c>
      <c r="AA547" s="269">
        <v>602435.99</v>
      </c>
      <c r="AB547" s="269">
        <v>141931.04</v>
      </c>
      <c r="AC547" s="269">
        <v>3049619.55</v>
      </c>
      <c r="AD547" s="269">
        <v>48397</v>
      </c>
      <c r="AE547" s="269">
        <v>293827.5</v>
      </c>
      <c r="AF547" s="269">
        <v>38116</v>
      </c>
      <c r="AG547" s="269">
        <v>0</v>
      </c>
      <c r="AH547" s="269">
        <v>0</v>
      </c>
      <c r="AI547" s="269">
        <v>885768.16</v>
      </c>
      <c r="AJ547" s="269">
        <v>4649</v>
      </c>
      <c r="AK547" s="269">
        <v>0</v>
      </c>
      <c r="AL547" s="269">
        <v>0</v>
      </c>
      <c r="AM547" s="269">
        <v>0</v>
      </c>
      <c r="AN547" s="269">
        <v>0</v>
      </c>
      <c r="AO547" s="269">
        <v>0</v>
      </c>
      <c r="AP547" s="269">
        <v>4457</v>
      </c>
      <c r="AQ547" s="269">
        <v>0</v>
      </c>
      <c r="AR547" s="269">
        <v>0</v>
      </c>
      <c r="AS547" s="269">
        <v>0</v>
      </c>
      <c r="AT547" s="269">
        <v>0</v>
      </c>
      <c r="AU547" s="269">
        <v>2571361</v>
      </c>
      <c r="AV547" s="269">
        <v>10877.83</v>
      </c>
      <c r="AW547" s="269">
        <v>0</v>
      </c>
      <c r="AX547" s="269">
        <v>0</v>
      </c>
      <c r="AY547" s="269">
        <v>0</v>
      </c>
      <c r="AZ547" s="269">
        <v>0</v>
      </c>
      <c r="BA547" s="269">
        <v>0</v>
      </c>
      <c r="BB547" s="269">
        <v>0</v>
      </c>
      <c r="BC547" s="269">
        <v>0</v>
      </c>
      <c r="BD547" s="269">
        <v>0</v>
      </c>
      <c r="BE547" s="269">
        <v>0</v>
      </c>
      <c r="BF547" s="269">
        <v>0</v>
      </c>
      <c r="BG547" s="269">
        <v>0</v>
      </c>
      <c r="BH547" s="269">
        <v>283902</v>
      </c>
      <c r="BI547" s="269">
        <v>0</v>
      </c>
      <c r="BJ547" s="269">
        <v>0</v>
      </c>
      <c r="BK547" s="269">
        <v>0</v>
      </c>
      <c r="BL547" s="269">
        <v>0</v>
      </c>
      <c r="BM547" s="269">
        <v>0</v>
      </c>
      <c r="BN547" s="269">
        <v>185768.32000000001</v>
      </c>
      <c r="BO547" s="269">
        <v>0</v>
      </c>
      <c r="BP547" s="269">
        <v>0</v>
      </c>
      <c r="BQ547" s="269">
        <v>20109</v>
      </c>
      <c r="BR547" s="269">
        <v>0</v>
      </c>
      <c r="BS547" s="269">
        <v>0</v>
      </c>
      <c r="BT547" s="269">
        <v>0</v>
      </c>
      <c r="BU547" s="269">
        <v>0</v>
      </c>
      <c r="BV547" s="269">
        <v>0</v>
      </c>
      <c r="BW547" s="269">
        <v>0</v>
      </c>
      <c r="BX547" s="269">
        <v>0</v>
      </c>
      <c r="BY547" s="269">
        <v>0</v>
      </c>
      <c r="BZ547" s="269">
        <v>0</v>
      </c>
      <c r="CA547" s="269">
        <v>0</v>
      </c>
      <c r="CB547" s="269">
        <v>0</v>
      </c>
      <c r="CC547" s="270">
        <f t="shared" si="75"/>
        <v>16888706.379999999</v>
      </c>
      <c r="CD547" s="148"/>
      <c r="CE547" s="148"/>
      <c r="CF547" s="148"/>
      <c r="CG547" s="148"/>
      <c r="CH547" s="148"/>
      <c r="CI547" s="148"/>
    </row>
    <row r="548" spans="1:87" s="149" customFormat="1">
      <c r="A548" s="215"/>
      <c r="B548" s="295"/>
      <c r="C548" s="150"/>
      <c r="D548" s="150"/>
      <c r="E548" s="150"/>
      <c r="F548" s="296" t="s">
        <v>1406</v>
      </c>
      <c r="G548" s="297" t="s">
        <v>1407</v>
      </c>
      <c r="H548" s="269">
        <v>302998</v>
      </c>
      <c r="I548" s="269">
        <v>162601</v>
      </c>
      <c r="J548" s="269">
        <v>0</v>
      </c>
      <c r="K548" s="269">
        <v>0</v>
      </c>
      <c r="L548" s="269">
        <v>0</v>
      </c>
      <c r="M548" s="269">
        <v>0</v>
      </c>
      <c r="N548" s="269">
        <v>320968.58</v>
      </c>
      <c r="O548" s="269">
        <v>129662.75</v>
      </c>
      <c r="P548" s="269">
        <v>39055</v>
      </c>
      <c r="Q548" s="269">
        <v>458985</v>
      </c>
      <c r="R548" s="269">
        <v>165293</v>
      </c>
      <c r="S548" s="269">
        <v>42272</v>
      </c>
      <c r="T548" s="269">
        <v>182810</v>
      </c>
      <c r="U548" s="269">
        <v>178187.25</v>
      </c>
      <c r="V548" s="269">
        <v>0</v>
      </c>
      <c r="W548" s="269">
        <v>0</v>
      </c>
      <c r="X548" s="269">
        <v>197067.5</v>
      </c>
      <c r="Y548" s="269">
        <v>65961</v>
      </c>
      <c r="Z548" s="269">
        <v>0</v>
      </c>
      <c r="AA548" s="269">
        <v>65745</v>
      </c>
      <c r="AB548" s="269">
        <v>153322.75</v>
      </c>
      <c r="AC548" s="269">
        <v>218855.5</v>
      </c>
      <c r="AD548" s="269">
        <v>465718.5</v>
      </c>
      <c r="AE548" s="269">
        <v>0</v>
      </c>
      <c r="AF548" s="269">
        <v>5955.5</v>
      </c>
      <c r="AG548" s="269">
        <v>685577</v>
      </c>
      <c r="AH548" s="269">
        <v>27024</v>
      </c>
      <c r="AI548" s="269">
        <v>186323</v>
      </c>
      <c r="AJ548" s="269">
        <v>7165</v>
      </c>
      <c r="AK548" s="269">
        <v>1020</v>
      </c>
      <c r="AL548" s="269">
        <v>0</v>
      </c>
      <c r="AM548" s="269">
        <v>0</v>
      </c>
      <c r="AN548" s="269">
        <v>121317</v>
      </c>
      <c r="AO548" s="269">
        <v>24848</v>
      </c>
      <c r="AP548" s="269">
        <v>650</v>
      </c>
      <c r="AQ548" s="269">
        <v>79523</v>
      </c>
      <c r="AR548" s="269">
        <v>647153</v>
      </c>
      <c r="AS548" s="269">
        <v>220278.25</v>
      </c>
      <c r="AT548" s="269">
        <v>96</v>
      </c>
      <c r="AU548" s="269">
        <v>443</v>
      </c>
      <c r="AV548" s="269">
        <v>0</v>
      </c>
      <c r="AW548" s="269">
        <v>84031</v>
      </c>
      <c r="AX548" s="269">
        <v>128493</v>
      </c>
      <c r="AY548" s="269">
        <v>7904</v>
      </c>
      <c r="AZ548" s="269">
        <v>0</v>
      </c>
      <c r="BA548" s="269">
        <v>67239</v>
      </c>
      <c r="BB548" s="269">
        <v>0</v>
      </c>
      <c r="BC548" s="269">
        <v>95332</v>
      </c>
      <c r="BD548" s="269">
        <v>2011686</v>
      </c>
      <c r="BE548" s="269">
        <v>238001</v>
      </c>
      <c r="BF548" s="269">
        <v>35405</v>
      </c>
      <c r="BG548" s="269">
        <v>694027</v>
      </c>
      <c r="BH548" s="269">
        <v>743558</v>
      </c>
      <c r="BI548" s="269">
        <v>18543</v>
      </c>
      <c r="BJ548" s="269">
        <v>2562.5</v>
      </c>
      <c r="BK548" s="269">
        <v>16608</v>
      </c>
      <c r="BL548" s="269">
        <v>38029</v>
      </c>
      <c r="BM548" s="269">
        <v>205648.59</v>
      </c>
      <c r="BN548" s="269">
        <v>52244</v>
      </c>
      <c r="BO548" s="269">
        <v>178317</v>
      </c>
      <c r="BP548" s="269">
        <v>4071</v>
      </c>
      <c r="BQ548" s="269">
        <v>78547</v>
      </c>
      <c r="BR548" s="269">
        <v>409699</v>
      </c>
      <c r="BS548" s="269">
        <v>28154</v>
      </c>
      <c r="BT548" s="269">
        <v>191204</v>
      </c>
      <c r="BU548" s="269">
        <v>29993</v>
      </c>
      <c r="BV548" s="269">
        <v>173495</v>
      </c>
      <c r="BW548" s="269">
        <v>11437.5</v>
      </c>
      <c r="BX548" s="269">
        <v>94538.5</v>
      </c>
      <c r="BY548" s="269">
        <v>21848</v>
      </c>
      <c r="BZ548" s="269">
        <v>63468</v>
      </c>
      <c r="CA548" s="269">
        <v>146</v>
      </c>
      <c r="CB548" s="269">
        <v>84450.23</v>
      </c>
      <c r="CC548" s="270">
        <f t="shared" si="75"/>
        <v>10965554.9</v>
      </c>
      <c r="CD548" s="148"/>
      <c r="CE548" s="148"/>
      <c r="CF548" s="148"/>
      <c r="CG548" s="148"/>
      <c r="CH548" s="148"/>
      <c r="CI548" s="148"/>
    </row>
    <row r="549" spans="1:87" s="149" customFormat="1">
      <c r="A549" s="215"/>
      <c r="B549" s="295"/>
      <c r="C549" s="150"/>
      <c r="D549" s="150"/>
      <c r="E549" s="150"/>
      <c r="F549" s="296" t="s">
        <v>1408</v>
      </c>
      <c r="G549" s="297" t="s">
        <v>1409</v>
      </c>
      <c r="H549" s="269">
        <v>22898793.5</v>
      </c>
      <c r="I549" s="269">
        <v>2074374.44</v>
      </c>
      <c r="J549" s="269">
        <v>100298</v>
      </c>
      <c r="K549" s="269">
        <v>106626</v>
      </c>
      <c r="L549" s="269">
        <v>0</v>
      </c>
      <c r="M549" s="269">
        <v>0</v>
      </c>
      <c r="N549" s="269">
        <v>18023578.129999999</v>
      </c>
      <c r="O549" s="269">
        <v>122109.75</v>
      </c>
      <c r="P549" s="269">
        <v>38612</v>
      </c>
      <c r="Q549" s="269">
        <v>3871651</v>
      </c>
      <c r="R549" s="269">
        <v>74847</v>
      </c>
      <c r="S549" s="269">
        <v>64074</v>
      </c>
      <c r="T549" s="269">
        <v>2309878.5499999998</v>
      </c>
      <c r="U549" s="269">
        <v>3000063.05</v>
      </c>
      <c r="V549" s="269">
        <v>0</v>
      </c>
      <c r="W549" s="269">
        <v>0</v>
      </c>
      <c r="X549" s="269">
        <v>786586.1</v>
      </c>
      <c r="Y549" s="269">
        <v>39796</v>
      </c>
      <c r="Z549" s="269">
        <v>4755104.25</v>
      </c>
      <c r="AA549" s="269">
        <v>486919.04</v>
      </c>
      <c r="AB549" s="269">
        <v>95768.5</v>
      </c>
      <c r="AC549" s="269">
        <v>2026663.17</v>
      </c>
      <c r="AD549" s="269">
        <v>118986.5</v>
      </c>
      <c r="AE549" s="269">
        <v>275280</v>
      </c>
      <c r="AF549" s="269">
        <v>140205.25</v>
      </c>
      <c r="AG549" s="269">
        <v>93137</v>
      </c>
      <c r="AH549" s="269">
        <v>12265</v>
      </c>
      <c r="AI549" s="269">
        <v>15248974.92</v>
      </c>
      <c r="AJ549" s="269">
        <v>101579</v>
      </c>
      <c r="AK549" s="269">
        <v>21210</v>
      </c>
      <c r="AL549" s="269">
        <v>3230</v>
      </c>
      <c r="AM549" s="269">
        <v>11298</v>
      </c>
      <c r="AN549" s="269">
        <v>50516</v>
      </c>
      <c r="AO549" s="269">
        <v>16133</v>
      </c>
      <c r="AP549" s="269">
        <v>4665</v>
      </c>
      <c r="AQ549" s="269">
        <v>123838</v>
      </c>
      <c r="AR549" s="269">
        <v>98360</v>
      </c>
      <c r="AS549" s="269">
        <v>67249.75</v>
      </c>
      <c r="AT549" s="269">
        <v>7472</v>
      </c>
      <c r="AU549" s="269">
        <v>3859441.03</v>
      </c>
      <c r="AV549" s="269">
        <v>38968</v>
      </c>
      <c r="AW549" s="269">
        <v>35011</v>
      </c>
      <c r="AX549" s="269">
        <v>39885</v>
      </c>
      <c r="AY549" s="269">
        <v>14424</v>
      </c>
      <c r="AZ549" s="269">
        <v>0</v>
      </c>
      <c r="BA549" s="269">
        <v>88090</v>
      </c>
      <c r="BB549" s="269">
        <v>12066300.5</v>
      </c>
      <c r="BC549" s="269">
        <v>123035</v>
      </c>
      <c r="BD549" s="269">
        <v>520125.4</v>
      </c>
      <c r="BE549" s="269">
        <v>338073</v>
      </c>
      <c r="BF549" s="269">
        <v>71373</v>
      </c>
      <c r="BG549" s="269">
        <v>399005.5</v>
      </c>
      <c r="BH549" s="269">
        <v>1477657</v>
      </c>
      <c r="BI549" s="269">
        <v>339700</v>
      </c>
      <c r="BJ549" s="269">
        <v>42053.35</v>
      </c>
      <c r="BK549" s="269">
        <v>34405</v>
      </c>
      <c r="BL549" s="269">
        <v>4294</v>
      </c>
      <c r="BM549" s="269">
        <v>5045196.4060000004</v>
      </c>
      <c r="BN549" s="269">
        <v>1075076.33</v>
      </c>
      <c r="BO549" s="269">
        <v>154886</v>
      </c>
      <c r="BP549" s="269">
        <v>2182</v>
      </c>
      <c r="BQ549" s="269">
        <v>35786</v>
      </c>
      <c r="BR549" s="269">
        <v>49649</v>
      </c>
      <c r="BS549" s="269">
        <v>21251</v>
      </c>
      <c r="BT549" s="269">
        <v>2740705</v>
      </c>
      <c r="BU549" s="269">
        <v>13328</v>
      </c>
      <c r="BV549" s="269">
        <v>199510</v>
      </c>
      <c r="BW549" s="269">
        <v>26440.61</v>
      </c>
      <c r="BX549" s="269">
        <v>229679.25</v>
      </c>
      <c r="BY549" s="269">
        <v>674909</v>
      </c>
      <c r="BZ549" s="269">
        <v>132939</v>
      </c>
      <c r="CA549" s="269">
        <v>3073</v>
      </c>
      <c r="CB549" s="269">
        <v>9908.6</v>
      </c>
      <c r="CC549" s="270">
        <f t="shared" si="75"/>
        <v>107176501.87599999</v>
      </c>
      <c r="CD549" s="148"/>
      <c r="CE549" s="148"/>
      <c r="CF549" s="148"/>
      <c r="CG549" s="148"/>
      <c r="CH549" s="148"/>
      <c r="CI549" s="148"/>
    </row>
    <row r="550" spans="1:87" s="149" customFormat="1">
      <c r="A550" s="215"/>
      <c r="B550" s="295"/>
      <c r="C550" s="150"/>
      <c r="D550" s="150"/>
      <c r="E550" s="150"/>
      <c r="F550" s="296" t="s">
        <v>1410</v>
      </c>
      <c r="G550" s="297" t="s">
        <v>1411</v>
      </c>
      <c r="H550" s="269">
        <v>536126</v>
      </c>
      <c r="I550" s="269">
        <v>113576</v>
      </c>
      <c r="J550" s="269">
        <v>0</v>
      </c>
      <c r="K550" s="269">
        <v>0</v>
      </c>
      <c r="L550" s="269">
        <v>0</v>
      </c>
      <c r="M550" s="269">
        <v>0</v>
      </c>
      <c r="N550" s="269">
        <v>175023.66</v>
      </c>
      <c r="O550" s="269">
        <v>46286.5</v>
      </c>
      <c r="P550" s="269">
        <v>38167</v>
      </c>
      <c r="Q550" s="269">
        <v>0</v>
      </c>
      <c r="R550" s="269">
        <v>47498</v>
      </c>
      <c r="S550" s="269">
        <v>0</v>
      </c>
      <c r="T550" s="269">
        <v>0</v>
      </c>
      <c r="U550" s="269">
        <v>0</v>
      </c>
      <c r="V550" s="269">
        <v>0</v>
      </c>
      <c r="W550" s="269">
        <v>0</v>
      </c>
      <c r="X550" s="269">
        <v>0</v>
      </c>
      <c r="Y550" s="269">
        <v>0</v>
      </c>
      <c r="Z550" s="269">
        <v>0</v>
      </c>
      <c r="AA550" s="269">
        <v>0</v>
      </c>
      <c r="AB550" s="269">
        <v>0</v>
      </c>
      <c r="AC550" s="269">
        <v>0</v>
      </c>
      <c r="AD550" s="269">
        <v>0</v>
      </c>
      <c r="AE550" s="269">
        <v>51677.41</v>
      </c>
      <c r="AF550" s="269">
        <v>60272.5</v>
      </c>
      <c r="AG550" s="269">
        <v>293994</v>
      </c>
      <c r="AH550" s="269">
        <v>13359.32</v>
      </c>
      <c r="AI550" s="269">
        <v>0</v>
      </c>
      <c r="AJ550" s="269">
        <v>49783</v>
      </c>
      <c r="AK550" s="269">
        <v>1944</v>
      </c>
      <c r="AL550" s="269">
        <v>0</v>
      </c>
      <c r="AM550" s="269">
        <v>1141</v>
      </c>
      <c r="AN550" s="269">
        <v>0</v>
      </c>
      <c r="AO550" s="269">
        <v>0</v>
      </c>
      <c r="AP550" s="269">
        <v>0</v>
      </c>
      <c r="AQ550" s="269">
        <v>0</v>
      </c>
      <c r="AR550" s="269">
        <v>0</v>
      </c>
      <c r="AS550" s="269">
        <v>0</v>
      </c>
      <c r="AT550" s="269">
        <v>0</v>
      </c>
      <c r="AU550" s="269">
        <v>0</v>
      </c>
      <c r="AV550" s="269">
        <v>0</v>
      </c>
      <c r="AW550" s="269">
        <v>0</v>
      </c>
      <c r="AX550" s="269">
        <v>0</v>
      </c>
      <c r="AY550" s="269">
        <v>0</v>
      </c>
      <c r="AZ550" s="269">
        <v>0</v>
      </c>
      <c r="BA550" s="269">
        <v>0</v>
      </c>
      <c r="BB550" s="269">
        <v>0</v>
      </c>
      <c r="BC550" s="269">
        <v>4880</v>
      </c>
      <c r="BD550" s="269">
        <v>0</v>
      </c>
      <c r="BE550" s="269">
        <v>0</v>
      </c>
      <c r="BF550" s="269">
        <v>0</v>
      </c>
      <c r="BG550" s="269">
        <v>4831.76</v>
      </c>
      <c r="BH550" s="269">
        <v>0</v>
      </c>
      <c r="BI550" s="269">
        <v>23667</v>
      </c>
      <c r="BJ550" s="269">
        <v>0</v>
      </c>
      <c r="BK550" s="269">
        <v>0</v>
      </c>
      <c r="BL550" s="269">
        <v>0</v>
      </c>
      <c r="BM550" s="269">
        <v>306741.87</v>
      </c>
      <c r="BN550" s="269">
        <v>22724.93</v>
      </c>
      <c r="BO550" s="269">
        <v>6887</v>
      </c>
      <c r="BP550" s="269">
        <v>0</v>
      </c>
      <c r="BQ550" s="269">
        <v>0</v>
      </c>
      <c r="BR550" s="269">
        <v>0</v>
      </c>
      <c r="BS550" s="269">
        <v>0</v>
      </c>
      <c r="BT550" s="269">
        <v>0</v>
      </c>
      <c r="BU550" s="269">
        <v>0</v>
      </c>
      <c r="BV550" s="269">
        <v>0</v>
      </c>
      <c r="BW550" s="269">
        <v>12791.5</v>
      </c>
      <c r="BX550" s="269">
        <v>0</v>
      </c>
      <c r="BY550" s="269">
        <v>0</v>
      </c>
      <c r="BZ550" s="269">
        <v>0</v>
      </c>
      <c r="CA550" s="269">
        <v>9446</v>
      </c>
      <c r="CB550" s="269">
        <v>0</v>
      </c>
      <c r="CC550" s="270">
        <f t="shared" si="75"/>
        <v>1820818.45</v>
      </c>
      <c r="CD550" s="148"/>
      <c r="CE550" s="148"/>
      <c r="CF550" s="148"/>
      <c r="CG550" s="148"/>
      <c r="CH550" s="148"/>
      <c r="CI550" s="148"/>
    </row>
    <row r="551" spans="1:87" s="149" customFormat="1">
      <c r="A551" s="215"/>
      <c r="B551" s="295"/>
      <c r="C551" s="150"/>
      <c r="D551" s="150"/>
      <c r="E551" s="150"/>
      <c r="F551" s="296" t="s">
        <v>1412</v>
      </c>
      <c r="G551" s="297" t="s">
        <v>1413</v>
      </c>
      <c r="H551" s="269">
        <v>210873</v>
      </c>
      <c r="I551" s="269">
        <v>0</v>
      </c>
      <c r="J551" s="269">
        <v>5726.4</v>
      </c>
      <c r="K551" s="269">
        <v>0</v>
      </c>
      <c r="L551" s="269">
        <v>0</v>
      </c>
      <c r="M551" s="269">
        <v>0</v>
      </c>
      <c r="N551" s="269">
        <v>187059.5</v>
      </c>
      <c r="O551" s="269">
        <v>135640.5</v>
      </c>
      <c r="P551" s="269">
        <v>0</v>
      </c>
      <c r="Q551" s="269">
        <v>1840.25</v>
      </c>
      <c r="R551" s="269">
        <v>0</v>
      </c>
      <c r="S551" s="269">
        <v>0</v>
      </c>
      <c r="T551" s="269">
        <v>0</v>
      </c>
      <c r="U551" s="269">
        <v>134234.5</v>
      </c>
      <c r="V551" s="269">
        <v>0</v>
      </c>
      <c r="W551" s="269">
        <v>0</v>
      </c>
      <c r="X551" s="269">
        <v>0</v>
      </c>
      <c r="Y551" s="269">
        <v>23040</v>
      </c>
      <c r="Z551" s="269">
        <v>14904.29</v>
      </c>
      <c r="AA551" s="269">
        <v>0</v>
      </c>
      <c r="AB551" s="269">
        <v>0</v>
      </c>
      <c r="AC551" s="269">
        <v>13604.74</v>
      </c>
      <c r="AD551" s="269">
        <v>0</v>
      </c>
      <c r="AE551" s="269">
        <v>3350</v>
      </c>
      <c r="AF551" s="269">
        <v>23624.5</v>
      </c>
      <c r="AG551" s="269">
        <v>0</v>
      </c>
      <c r="AH551" s="269">
        <v>0</v>
      </c>
      <c r="AI551" s="269">
        <v>36531</v>
      </c>
      <c r="AJ551" s="269">
        <v>8655</v>
      </c>
      <c r="AK551" s="269">
        <v>0</v>
      </c>
      <c r="AL551" s="269">
        <v>0</v>
      </c>
      <c r="AM551" s="269">
        <v>0</v>
      </c>
      <c r="AN551" s="269">
        <v>0</v>
      </c>
      <c r="AO551" s="269">
        <v>0</v>
      </c>
      <c r="AP551" s="269">
        <v>0</v>
      </c>
      <c r="AQ551" s="269">
        <v>0</v>
      </c>
      <c r="AR551" s="269">
        <v>0</v>
      </c>
      <c r="AS551" s="269">
        <v>0</v>
      </c>
      <c r="AT551" s="269">
        <v>0</v>
      </c>
      <c r="AU551" s="269">
        <v>171985.74</v>
      </c>
      <c r="AV551" s="269">
        <v>45168</v>
      </c>
      <c r="AW551" s="269">
        <v>22068</v>
      </c>
      <c r="AX551" s="269">
        <v>88479</v>
      </c>
      <c r="AY551" s="269">
        <v>28581</v>
      </c>
      <c r="AZ551" s="269">
        <v>4709</v>
      </c>
      <c r="BA551" s="269">
        <v>50190</v>
      </c>
      <c r="BB551" s="269">
        <v>17275</v>
      </c>
      <c r="BC551" s="269">
        <v>0</v>
      </c>
      <c r="BD551" s="269">
        <v>0</v>
      </c>
      <c r="BE551" s="269">
        <v>0</v>
      </c>
      <c r="BF551" s="269">
        <v>0</v>
      </c>
      <c r="BG551" s="269">
        <v>0</v>
      </c>
      <c r="BH551" s="269">
        <v>0</v>
      </c>
      <c r="BI551" s="269">
        <v>0</v>
      </c>
      <c r="BJ551" s="269">
        <v>0</v>
      </c>
      <c r="BK551" s="269">
        <v>0</v>
      </c>
      <c r="BL551" s="269">
        <v>0</v>
      </c>
      <c r="BM551" s="269">
        <v>221159.65</v>
      </c>
      <c r="BN551" s="269">
        <v>0</v>
      </c>
      <c r="BO551" s="269">
        <v>0</v>
      </c>
      <c r="BP551" s="269">
        <v>0</v>
      </c>
      <c r="BQ551" s="269">
        <v>0</v>
      </c>
      <c r="BR551" s="269">
        <v>0</v>
      </c>
      <c r="BS551" s="269">
        <v>0</v>
      </c>
      <c r="BT551" s="269">
        <v>696826</v>
      </c>
      <c r="BU551" s="269">
        <v>0</v>
      </c>
      <c r="BV551" s="269">
        <v>0</v>
      </c>
      <c r="BW551" s="269">
        <v>18597</v>
      </c>
      <c r="BX551" s="269">
        <v>0</v>
      </c>
      <c r="BY551" s="269">
        <v>7131</v>
      </c>
      <c r="BZ551" s="269">
        <v>0</v>
      </c>
      <c r="CA551" s="269">
        <v>1559</v>
      </c>
      <c r="CB551" s="269">
        <v>6050</v>
      </c>
      <c r="CC551" s="270">
        <f t="shared" si="75"/>
        <v>2178862.0699999998</v>
      </c>
      <c r="CD551" s="148"/>
      <c r="CE551" s="148"/>
      <c r="CF551" s="148"/>
      <c r="CG551" s="148"/>
      <c r="CH551" s="148"/>
      <c r="CI551" s="148"/>
    </row>
    <row r="552" spans="1:87" s="149" customFormat="1">
      <c r="A552" s="215"/>
      <c r="B552" s="295"/>
      <c r="C552" s="150"/>
      <c r="D552" s="150"/>
      <c r="E552" s="150"/>
      <c r="F552" s="296" t="s">
        <v>1414</v>
      </c>
      <c r="G552" s="297" t="s">
        <v>1415</v>
      </c>
      <c r="H552" s="269">
        <v>0</v>
      </c>
      <c r="I552" s="269">
        <v>0</v>
      </c>
      <c r="J552" s="269">
        <v>0</v>
      </c>
      <c r="K552" s="269">
        <v>0</v>
      </c>
      <c r="L552" s="269">
        <v>0</v>
      </c>
      <c r="M552" s="269">
        <v>0</v>
      </c>
      <c r="N552" s="269">
        <v>0</v>
      </c>
      <c r="O552" s="269">
        <v>0</v>
      </c>
      <c r="P552" s="269">
        <v>0</v>
      </c>
      <c r="Q552" s="269">
        <v>1456.75</v>
      </c>
      <c r="R552" s="269">
        <v>0</v>
      </c>
      <c r="S552" s="269">
        <v>0</v>
      </c>
      <c r="T552" s="269">
        <v>0</v>
      </c>
      <c r="U552" s="269">
        <v>0</v>
      </c>
      <c r="V552" s="269">
        <v>0</v>
      </c>
      <c r="W552" s="269">
        <v>5017.25</v>
      </c>
      <c r="X552" s="269">
        <v>0</v>
      </c>
      <c r="Y552" s="269">
        <v>8873</v>
      </c>
      <c r="Z552" s="269">
        <v>73636</v>
      </c>
      <c r="AA552" s="269">
        <v>7883</v>
      </c>
      <c r="AB552" s="269">
        <v>0</v>
      </c>
      <c r="AC552" s="269">
        <v>0</v>
      </c>
      <c r="AD552" s="269">
        <v>0</v>
      </c>
      <c r="AE552" s="269">
        <v>0</v>
      </c>
      <c r="AF552" s="269">
        <v>2620.25</v>
      </c>
      <c r="AG552" s="269">
        <v>17525</v>
      </c>
      <c r="AH552" s="269">
        <v>0</v>
      </c>
      <c r="AI552" s="269">
        <v>74281</v>
      </c>
      <c r="AJ552" s="269">
        <v>45301</v>
      </c>
      <c r="AK552" s="269">
        <v>0</v>
      </c>
      <c r="AL552" s="269">
        <v>0</v>
      </c>
      <c r="AM552" s="269">
        <v>0</v>
      </c>
      <c r="AN552" s="269">
        <v>0</v>
      </c>
      <c r="AO552" s="269">
        <v>0</v>
      </c>
      <c r="AP552" s="269">
        <v>0</v>
      </c>
      <c r="AQ552" s="269">
        <v>0</v>
      </c>
      <c r="AR552" s="269">
        <v>0</v>
      </c>
      <c r="AS552" s="269">
        <v>0</v>
      </c>
      <c r="AT552" s="269">
        <v>0</v>
      </c>
      <c r="AU552" s="269">
        <v>80943.759999999995</v>
      </c>
      <c r="AV552" s="269">
        <v>0</v>
      </c>
      <c r="AW552" s="269">
        <v>2680</v>
      </c>
      <c r="AX552" s="269">
        <v>0</v>
      </c>
      <c r="AY552" s="269">
        <v>133</v>
      </c>
      <c r="AZ552" s="269">
        <v>0</v>
      </c>
      <c r="BA552" s="269">
        <v>0</v>
      </c>
      <c r="BB552" s="269">
        <v>23200</v>
      </c>
      <c r="BC552" s="269">
        <v>0</v>
      </c>
      <c r="BD552" s="269">
        <v>3531</v>
      </c>
      <c r="BE552" s="269">
        <v>0</v>
      </c>
      <c r="BF552" s="269">
        <v>24842</v>
      </c>
      <c r="BG552" s="269">
        <v>46165.61</v>
      </c>
      <c r="BH552" s="269">
        <v>1273</v>
      </c>
      <c r="BI552" s="269">
        <v>0</v>
      </c>
      <c r="BJ552" s="269">
        <v>0</v>
      </c>
      <c r="BK552" s="269">
        <v>0</v>
      </c>
      <c r="BL552" s="269">
        <v>0</v>
      </c>
      <c r="BM552" s="269">
        <v>0</v>
      </c>
      <c r="BN552" s="269">
        <v>451334.7</v>
      </c>
      <c r="BO552" s="269">
        <v>0</v>
      </c>
      <c r="BP552" s="269">
        <v>0</v>
      </c>
      <c r="BQ552" s="269">
        <v>0</v>
      </c>
      <c r="BR552" s="269">
        <v>0</v>
      </c>
      <c r="BS552" s="269">
        <v>0</v>
      </c>
      <c r="BT552" s="269">
        <v>0</v>
      </c>
      <c r="BU552" s="269">
        <v>0</v>
      </c>
      <c r="BV552" s="269">
        <v>91248</v>
      </c>
      <c r="BW552" s="269">
        <v>25382</v>
      </c>
      <c r="BX552" s="269">
        <v>0</v>
      </c>
      <c r="BY552" s="269">
        <v>0</v>
      </c>
      <c r="BZ552" s="269">
        <v>3705</v>
      </c>
      <c r="CA552" s="269">
        <v>0</v>
      </c>
      <c r="CB552" s="269">
        <v>0</v>
      </c>
      <c r="CC552" s="270">
        <f t="shared" si="75"/>
        <v>991031.32000000007</v>
      </c>
      <c r="CD552" s="148"/>
      <c r="CE552" s="148"/>
      <c r="CF552" s="148"/>
      <c r="CG552" s="148"/>
      <c r="CH552" s="148"/>
      <c r="CI552" s="148"/>
    </row>
    <row r="553" spans="1:87" s="149" customFormat="1">
      <c r="A553" s="215"/>
      <c r="B553" s="295"/>
      <c r="C553" s="150"/>
      <c r="D553" s="150"/>
      <c r="E553" s="150"/>
      <c r="F553" s="296" t="s">
        <v>1416</v>
      </c>
      <c r="G553" s="297" t="s">
        <v>1417</v>
      </c>
      <c r="H553" s="269">
        <v>557980</v>
      </c>
      <c r="I553" s="269">
        <v>57353</v>
      </c>
      <c r="J553" s="269">
        <v>679048.41</v>
      </c>
      <c r="K553" s="269">
        <v>0</v>
      </c>
      <c r="L553" s="269">
        <v>0</v>
      </c>
      <c r="M553" s="269">
        <v>0</v>
      </c>
      <c r="N553" s="269">
        <v>730395.51</v>
      </c>
      <c r="O553" s="269">
        <v>374009.26</v>
      </c>
      <c r="P553" s="269">
        <v>44449</v>
      </c>
      <c r="Q553" s="269">
        <v>60506.25</v>
      </c>
      <c r="R553" s="269">
        <v>0</v>
      </c>
      <c r="S553" s="269">
        <v>0</v>
      </c>
      <c r="T553" s="269">
        <v>0</v>
      </c>
      <c r="U553" s="269">
        <v>45849</v>
      </c>
      <c r="V553" s="269">
        <v>0</v>
      </c>
      <c r="W553" s="269">
        <v>0</v>
      </c>
      <c r="X553" s="269">
        <v>0</v>
      </c>
      <c r="Y553" s="269">
        <v>0</v>
      </c>
      <c r="Z553" s="269">
        <v>66463.520000000004</v>
      </c>
      <c r="AA553" s="269">
        <v>11182</v>
      </c>
      <c r="AB553" s="269">
        <v>19722.5</v>
      </c>
      <c r="AC553" s="269">
        <v>155061</v>
      </c>
      <c r="AD553" s="269">
        <v>30448.7</v>
      </c>
      <c r="AE553" s="269">
        <v>5564</v>
      </c>
      <c r="AF553" s="269">
        <v>0</v>
      </c>
      <c r="AG553" s="269">
        <v>36473</v>
      </c>
      <c r="AH553" s="269">
        <v>0</v>
      </c>
      <c r="AI553" s="269">
        <v>589454.07999999996</v>
      </c>
      <c r="AJ553" s="269">
        <v>66907</v>
      </c>
      <c r="AK553" s="269">
        <v>0</v>
      </c>
      <c r="AL553" s="269">
        <v>0</v>
      </c>
      <c r="AM553" s="269">
        <v>5697</v>
      </c>
      <c r="AN553" s="269">
        <v>45907</v>
      </c>
      <c r="AO553" s="269">
        <v>0</v>
      </c>
      <c r="AP553" s="269">
        <v>0</v>
      </c>
      <c r="AQ553" s="269">
        <v>0</v>
      </c>
      <c r="AR553" s="269">
        <v>47066</v>
      </c>
      <c r="AS553" s="269">
        <v>18356.5</v>
      </c>
      <c r="AT553" s="269">
        <v>9846.14</v>
      </c>
      <c r="AU553" s="269">
        <v>2802230.64</v>
      </c>
      <c r="AV553" s="269">
        <v>63310.16</v>
      </c>
      <c r="AW553" s="269">
        <v>0</v>
      </c>
      <c r="AX553" s="269">
        <v>56782</v>
      </c>
      <c r="AY553" s="269">
        <v>26771.040000000001</v>
      </c>
      <c r="AZ553" s="269">
        <v>4465</v>
      </c>
      <c r="BA553" s="269">
        <v>320772</v>
      </c>
      <c r="BB553" s="269">
        <v>267658.08</v>
      </c>
      <c r="BC553" s="269">
        <v>7120</v>
      </c>
      <c r="BD553" s="269">
        <v>7102</v>
      </c>
      <c r="BE553" s="269">
        <v>0</v>
      </c>
      <c r="BF553" s="269">
        <v>82627</v>
      </c>
      <c r="BG553" s="269">
        <v>3645</v>
      </c>
      <c r="BH553" s="269">
        <v>0</v>
      </c>
      <c r="BI553" s="269">
        <v>70805.38</v>
      </c>
      <c r="BJ553" s="269">
        <v>0</v>
      </c>
      <c r="BK553" s="269">
        <v>0</v>
      </c>
      <c r="BL553" s="269">
        <v>0</v>
      </c>
      <c r="BM553" s="269">
        <v>0</v>
      </c>
      <c r="BN553" s="269">
        <v>525586.56999999995</v>
      </c>
      <c r="BO553" s="269">
        <v>0</v>
      </c>
      <c r="BP553" s="269">
        <v>0</v>
      </c>
      <c r="BQ553" s="269">
        <v>0</v>
      </c>
      <c r="BR553" s="269">
        <v>0</v>
      </c>
      <c r="BS553" s="269">
        <v>0</v>
      </c>
      <c r="BT553" s="269">
        <v>809742.32</v>
      </c>
      <c r="BU553" s="269">
        <v>2604.9</v>
      </c>
      <c r="BV553" s="269">
        <v>74250</v>
      </c>
      <c r="BW553" s="269">
        <v>30257.75</v>
      </c>
      <c r="BX553" s="269">
        <v>0</v>
      </c>
      <c r="BY553" s="269">
        <v>64058.48</v>
      </c>
      <c r="BZ553" s="269">
        <v>0</v>
      </c>
      <c r="CA553" s="269">
        <v>0</v>
      </c>
      <c r="CB553" s="269">
        <v>12883.53</v>
      </c>
      <c r="CC553" s="270">
        <f t="shared" si="75"/>
        <v>8890410.7200000007</v>
      </c>
      <c r="CD553" s="148"/>
      <c r="CE553" s="148"/>
      <c r="CF553" s="148"/>
      <c r="CG553" s="148"/>
      <c r="CH553" s="148"/>
      <c r="CI553" s="148"/>
    </row>
    <row r="554" spans="1:87" s="149" customFormat="1">
      <c r="A554" s="215"/>
      <c r="B554" s="295"/>
      <c r="C554" s="150"/>
      <c r="D554" s="150"/>
      <c r="E554" s="150"/>
      <c r="F554" s="296" t="s">
        <v>1418</v>
      </c>
      <c r="G554" s="297" t="s">
        <v>1419</v>
      </c>
      <c r="H554" s="269">
        <v>1250514.08</v>
      </c>
      <c r="I554" s="269">
        <v>216731.65</v>
      </c>
      <c r="J554" s="269">
        <v>80000</v>
      </c>
      <c r="K554" s="269">
        <v>16890</v>
      </c>
      <c r="L554" s="269">
        <v>31073</v>
      </c>
      <c r="M554" s="269">
        <v>2100.19</v>
      </c>
      <c r="N554" s="269">
        <v>6560994</v>
      </c>
      <c r="O554" s="269">
        <v>786844.81</v>
      </c>
      <c r="P554" s="269">
        <v>14682</v>
      </c>
      <c r="Q554" s="269">
        <v>62382.15</v>
      </c>
      <c r="R554" s="269">
        <v>18464.439999999999</v>
      </c>
      <c r="S554" s="269">
        <v>85928.5</v>
      </c>
      <c r="T554" s="269">
        <v>1861666</v>
      </c>
      <c r="U554" s="269">
        <v>62693.75</v>
      </c>
      <c r="V554" s="269">
        <v>9080</v>
      </c>
      <c r="W554" s="269">
        <v>11346.16</v>
      </c>
      <c r="X554" s="269">
        <v>171824.63</v>
      </c>
      <c r="Y554" s="269">
        <v>322316.77</v>
      </c>
      <c r="Z554" s="269">
        <v>640184.25</v>
      </c>
      <c r="AA554" s="269">
        <v>53590</v>
      </c>
      <c r="AB554" s="269">
        <v>29432.5</v>
      </c>
      <c r="AC554" s="269">
        <v>269215.87</v>
      </c>
      <c r="AD554" s="269">
        <v>104605.5</v>
      </c>
      <c r="AE554" s="269">
        <v>1218642.55</v>
      </c>
      <c r="AF554" s="269">
        <v>111422.88</v>
      </c>
      <c r="AG554" s="269">
        <v>32676.7</v>
      </c>
      <c r="AH554" s="269">
        <v>134133.07</v>
      </c>
      <c r="AI554" s="269">
        <v>3528373.15</v>
      </c>
      <c r="AJ554" s="269">
        <v>138114</v>
      </c>
      <c r="AK554" s="269">
        <v>344884.56</v>
      </c>
      <c r="AL554" s="269">
        <v>27156</v>
      </c>
      <c r="AM554" s="269">
        <v>40075</v>
      </c>
      <c r="AN554" s="269">
        <v>18470</v>
      </c>
      <c r="AO554" s="269">
        <v>60850</v>
      </c>
      <c r="AP554" s="269">
        <v>62149</v>
      </c>
      <c r="AQ554" s="269">
        <v>47040</v>
      </c>
      <c r="AR554" s="269">
        <v>57188</v>
      </c>
      <c r="AS554" s="269">
        <v>86183.5</v>
      </c>
      <c r="AT554" s="269">
        <v>47720.5</v>
      </c>
      <c r="AU554" s="269">
        <v>774619.95</v>
      </c>
      <c r="AV554" s="269">
        <v>3001.7</v>
      </c>
      <c r="AW554" s="269">
        <v>26303</v>
      </c>
      <c r="AX554" s="269">
        <v>34458</v>
      </c>
      <c r="AY554" s="269">
        <v>47323.19</v>
      </c>
      <c r="AZ554" s="269">
        <v>3321</v>
      </c>
      <c r="BA554" s="269">
        <v>9199.5</v>
      </c>
      <c r="BB554" s="269">
        <v>995126.75</v>
      </c>
      <c r="BC554" s="269">
        <v>4352.75</v>
      </c>
      <c r="BD554" s="269">
        <v>634976.28</v>
      </c>
      <c r="BE554" s="269">
        <v>65906.25</v>
      </c>
      <c r="BF554" s="269">
        <v>106635.5</v>
      </c>
      <c r="BG554" s="269">
        <v>818803.5</v>
      </c>
      <c r="BH554" s="269">
        <v>153850.28</v>
      </c>
      <c r="BI554" s="269">
        <v>60351</v>
      </c>
      <c r="BJ554" s="269">
        <v>136330</v>
      </c>
      <c r="BK554" s="269">
        <v>35151.449999999997</v>
      </c>
      <c r="BL554" s="269">
        <v>10448.040000000001</v>
      </c>
      <c r="BM554" s="269">
        <v>5541388.8799999999</v>
      </c>
      <c r="BN554" s="269">
        <v>236498.16</v>
      </c>
      <c r="BO554" s="269">
        <v>44632.05</v>
      </c>
      <c r="BP554" s="269">
        <v>131375</v>
      </c>
      <c r="BQ554" s="269">
        <v>49407</v>
      </c>
      <c r="BR554" s="269">
        <v>15503</v>
      </c>
      <c r="BS554" s="269">
        <v>28659.1</v>
      </c>
      <c r="BT554" s="269">
        <v>2216825</v>
      </c>
      <c r="BU554" s="269">
        <v>88394.9</v>
      </c>
      <c r="BV554" s="269">
        <v>43533.27</v>
      </c>
      <c r="BW554" s="269">
        <v>396809.59</v>
      </c>
      <c r="BX554" s="269">
        <v>83577.100000000006</v>
      </c>
      <c r="BY554" s="269">
        <v>262034.58</v>
      </c>
      <c r="BZ554" s="269">
        <v>76289</v>
      </c>
      <c r="CA554" s="269">
        <v>3323.61</v>
      </c>
      <c r="CB554" s="269">
        <v>27363.8</v>
      </c>
      <c r="CC554" s="270">
        <f t="shared" si="75"/>
        <v>31783411.34</v>
      </c>
      <c r="CD554" s="148"/>
      <c r="CE554" s="148"/>
      <c r="CF554" s="148"/>
      <c r="CG554" s="148"/>
      <c r="CH554" s="148"/>
      <c r="CI554" s="148"/>
    </row>
    <row r="555" spans="1:87" s="149" customFormat="1">
      <c r="A555" s="215"/>
      <c r="B555" s="295"/>
      <c r="C555" s="150"/>
      <c r="D555" s="150"/>
      <c r="E555" s="150"/>
      <c r="F555" s="296" t="s">
        <v>1420</v>
      </c>
      <c r="G555" s="297" t="s">
        <v>1421</v>
      </c>
      <c r="H555" s="269">
        <v>977261.93</v>
      </c>
      <c r="I555" s="269">
        <v>459151.32</v>
      </c>
      <c r="J555" s="269">
        <v>858379.89</v>
      </c>
      <c r="K555" s="269">
        <v>14554</v>
      </c>
      <c r="L555" s="269">
        <v>5358</v>
      </c>
      <c r="M555" s="269">
        <v>0</v>
      </c>
      <c r="N555" s="269">
        <v>1093620.25</v>
      </c>
      <c r="O555" s="269">
        <v>114364.3</v>
      </c>
      <c r="P555" s="269">
        <v>0</v>
      </c>
      <c r="Q555" s="269">
        <v>407297.14</v>
      </c>
      <c r="R555" s="269">
        <v>6957.5</v>
      </c>
      <c r="S555" s="269">
        <v>5413.79</v>
      </c>
      <c r="T555" s="269">
        <v>1335734.29</v>
      </c>
      <c r="U555" s="269">
        <v>3267</v>
      </c>
      <c r="V555" s="269">
        <v>15531.12</v>
      </c>
      <c r="W555" s="269">
        <v>2797.25</v>
      </c>
      <c r="X555" s="269">
        <v>41844.43</v>
      </c>
      <c r="Y555" s="269">
        <v>61829.46</v>
      </c>
      <c r="Z555" s="269">
        <v>212433.5</v>
      </c>
      <c r="AA555" s="269">
        <v>39534.93</v>
      </c>
      <c r="AB555" s="269">
        <v>50602.59</v>
      </c>
      <c r="AC555" s="269">
        <v>580683.14</v>
      </c>
      <c r="AD555" s="269">
        <v>49589</v>
      </c>
      <c r="AE555" s="269">
        <v>356643.91</v>
      </c>
      <c r="AF555" s="269">
        <v>278225.32</v>
      </c>
      <c r="AG555" s="269">
        <v>50259</v>
      </c>
      <c r="AH555" s="269">
        <v>28699.360000000001</v>
      </c>
      <c r="AI555" s="269">
        <v>2679245</v>
      </c>
      <c r="AJ555" s="269">
        <v>45490</v>
      </c>
      <c r="AK555" s="269">
        <v>19960.91</v>
      </c>
      <c r="AL555" s="269">
        <v>21695</v>
      </c>
      <c r="AM555" s="269">
        <v>121190.75</v>
      </c>
      <c r="AN555" s="269">
        <v>39929</v>
      </c>
      <c r="AO555" s="269">
        <v>3139</v>
      </c>
      <c r="AP555" s="269">
        <v>23132.1</v>
      </c>
      <c r="AQ555" s="269">
        <v>6207.77</v>
      </c>
      <c r="AR555" s="269">
        <v>48973</v>
      </c>
      <c r="AS555" s="269">
        <v>35941</v>
      </c>
      <c r="AT555" s="269">
        <v>37209.75</v>
      </c>
      <c r="AU555" s="269">
        <v>1788755.03</v>
      </c>
      <c r="AV555" s="269">
        <v>4064.91</v>
      </c>
      <c r="AW555" s="269">
        <v>3972</v>
      </c>
      <c r="AX555" s="269">
        <v>79476.37</v>
      </c>
      <c r="AY555" s="269">
        <v>50654.559999999998</v>
      </c>
      <c r="AZ555" s="269">
        <v>0</v>
      </c>
      <c r="BA555" s="269">
        <v>0</v>
      </c>
      <c r="BB555" s="269">
        <v>1414161</v>
      </c>
      <c r="BC555" s="269">
        <v>0</v>
      </c>
      <c r="BD555" s="269">
        <v>162429.07</v>
      </c>
      <c r="BE555" s="269">
        <v>83966.75</v>
      </c>
      <c r="BF555" s="269">
        <v>94248</v>
      </c>
      <c r="BG555" s="269">
        <v>210388.5</v>
      </c>
      <c r="BH555" s="269">
        <v>866147.49</v>
      </c>
      <c r="BI555" s="269">
        <v>321520.37</v>
      </c>
      <c r="BJ555" s="269">
        <v>80476.58</v>
      </c>
      <c r="BK555" s="269">
        <v>18683.8</v>
      </c>
      <c r="BL555" s="269">
        <v>693.14</v>
      </c>
      <c r="BM555" s="269">
        <v>1061817.5</v>
      </c>
      <c r="BN555" s="269">
        <v>543373.09</v>
      </c>
      <c r="BO555" s="269">
        <v>38024.18</v>
      </c>
      <c r="BP555" s="269">
        <v>7897</v>
      </c>
      <c r="BQ555" s="269">
        <v>25190</v>
      </c>
      <c r="BR555" s="269">
        <v>16145</v>
      </c>
      <c r="BS555" s="269">
        <v>8634.5</v>
      </c>
      <c r="BT555" s="269">
        <v>973909</v>
      </c>
      <c r="BU555" s="269">
        <v>61115.99</v>
      </c>
      <c r="BV555" s="269">
        <v>27685.9</v>
      </c>
      <c r="BW555" s="269">
        <v>201072.15</v>
      </c>
      <c r="BX555" s="269">
        <v>93011.61</v>
      </c>
      <c r="BY555" s="269">
        <v>202139.44</v>
      </c>
      <c r="BZ555" s="269">
        <v>35295</v>
      </c>
      <c r="CA555" s="269">
        <v>0</v>
      </c>
      <c r="CB555" s="269">
        <v>12175.35</v>
      </c>
      <c r="CC555" s="270">
        <f t="shared" si="75"/>
        <v>18619268.979999997</v>
      </c>
      <c r="CD555" s="148"/>
      <c r="CE555" s="148"/>
      <c r="CF555" s="148"/>
      <c r="CG555" s="148"/>
      <c r="CH555" s="148"/>
      <c r="CI555" s="148"/>
    </row>
    <row r="556" spans="1:87" s="149" customFormat="1">
      <c r="A556" s="215"/>
      <c r="B556" s="295"/>
      <c r="C556" s="150"/>
      <c r="D556" s="150"/>
      <c r="E556" s="150"/>
      <c r="F556" s="296" t="s">
        <v>1422</v>
      </c>
      <c r="G556" s="297" t="s">
        <v>1777</v>
      </c>
      <c r="H556" s="269">
        <v>0</v>
      </c>
      <c r="I556" s="269">
        <v>0</v>
      </c>
      <c r="J556" s="269">
        <v>154000</v>
      </c>
      <c r="K556" s="269">
        <v>22069</v>
      </c>
      <c r="L556" s="269">
        <v>17468</v>
      </c>
      <c r="M556" s="269">
        <v>0</v>
      </c>
      <c r="N556" s="269">
        <v>0</v>
      </c>
      <c r="O556" s="269">
        <v>0</v>
      </c>
      <c r="P556" s="269">
        <v>0</v>
      </c>
      <c r="Q556" s="269">
        <v>309650.15000000002</v>
      </c>
      <c r="R556" s="269">
        <v>0</v>
      </c>
      <c r="S556" s="269">
        <v>0</v>
      </c>
      <c r="T556" s="269">
        <v>44526.5</v>
      </c>
      <c r="U556" s="269">
        <v>0</v>
      </c>
      <c r="V556" s="269">
        <v>0</v>
      </c>
      <c r="W556" s="269">
        <v>0</v>
      </c>
      <c r="X556" s="269">
        <v>0</v>
      </c>
      <c r="Y556" s="269">
        <v>0</v>
      </c>
      <c r="Z556" s="269">
        <v>29888.5</v>
      </c>
      <c r="AA556" s="269">
        <v>0</v>
      </c>
      <c r="AB556" s="269">
        <v>1562.5</v>
      </c>
      <c r="AC556" s="269">
        <v>70596.7</v>
      </c>
      <c r="AD556" s="269">
        <v>87107</v>
      </c>
      <c r="AE556" s="269">
        <v>0</v>
      </c>
      <c r="AF556" s="269">
        <v>0</v>
      </c>
      <c r="AG556" s="269">
        <v>33591</v>
      </c>
      <c r="AH556" s="269">
        <v>0</v>
      </c>
      <c r="AI556" s="269">
        <v>0</v>
      </c>
      <c r="AJ556" s="269">
        <v>0</v>
      </c>
      <c r="AK556" s="269">
        <v>0</v>
      </c>
      <c r="AL556" s="269">
        <v>0</v>
      </c>
      <c r="AM556" s="269">
        <v>0</v>
      </c>
      <c r="AN556" s="269">
        <v>1087</v>
      </c>
      <c r="AO556" s="269">
        <v>0</v>
      </c>
      <c r="AP556" s="269">
        <v>0</v>
      </c>
      <c r="AQ556" s="269">
        <v>0</v>
      </c>
      <c r="AR556" s="269">
        <v>0</v>
      </c>
      <c r="AS556" s="269">
        <v>4795.5</v>
      </c>
      <c r="AT556" s="269">
        <v>0</v>
      </c>
      <c r="AU556" s="269">
        <v>522317.5</v>
      </c>
      <c r="AV556" s="269">
        <v>0</v>
      </c>
      <c r="AW556" s="269">
        <v>0</v>
      </c>
      <c r="AX556" s="269">
        <v>13360</v>
      </c>
      <c r="AY556" s="269">
        <v>0</v>
      </c>
      <c r="AZ556" s="269">
        <v>0</v>
      </c>
      <c r="BA556" s="269">
        <v>0</v>
      </c>
      <c r="BB556" s="269">
        <v>523195.5</v>
      </c>
      <c r="BC556" s="269">
        <v>0</v>
      </c>
      <c r="BD556" s="269">
        <v>76284.75</v>
      </c>
      <c r="BE556" s="269">
        <v>152207</v>
      </c>
      <c r="BF556" s="269">
        <v>0</v>
      </c>
      <c r="BG556" s="269">
        <v>110</v>
      </c>
      <c r="BH556" s="269">
        <v>0</v>
      </c>
      <c r="BI556" s="269">
        <v>0</v>
      </c>
      <c r="BJ556" s="269">
        <v>0</v>
      </c>
      <c r="BK556" s="269">
        <v>0</v>
      </c>
      <c r="BL556" s="269">
        <v>25818</v>
      </c>
      <c r="BM556" s="269">
        <v>0</v>
      </c>
      <c r="BN556" s="269">
        <v>0</v>
      </c>
      <c r="BO556" s="269">
        <v>0</v>
      </c>
      <c r="BP556" s="269">
        <v>0</v>
      </c>
      <c r="BQ556" s="269">
        <v>21240</v>
      </c>
      <c r="BR556" s="269">
        <v>0</v>
      </c>
      <c r="BS556" s="269">
        <v>0</v>
      </c>
      <c r="BT556" s="269">
        <v>8192</v>
      </c>
      <c r="BU556" s="269">
        <v>0</v>
      </c>
      <c r="BV556" s="269">
        <v>46791</v>
      </c>
      <c r="BW556" s="269">
        <v>0</v>
      </c>
      <c r="BX556" s="269">
        <v>0</v>
      </c>
      <c r="BY556" s="269">
        <v>91044.19</v>
      </c>
      <c r="BZ556" s="269">
        <v>0</v>
      </c>
      <c r="CA556" s="269">
        <v>0</v>
      </c>
      <c r="CB556" s="269">
        <v>9682.75</v>
      </c>
      <c r="CC556" s="270">
        <f t="shared" si="75"/>
        <v>2266584.54</v>
      </c>
      <c r="CD556" s="148"/>
      <c r="CE556" s="148"/>
      <c r="CF556" s="148"/>
      <c r="CG556" s="148"/>
      <c r="CH556" s="148"/>
      <c r="CI556" s="148"/>
    </row>
    <row r="557" spans="1:87" s="149" customFormat="1">
      <c r="A557" s="215"/>
      <c r="B557" s="295"/>
      <c r="C557" s="150"/>
      <c r="D557" s="150"/>
      <c r="E557" s="150"/>
      <c r="F557" s="296" t="s">
        <v>1423</v>
      </c>
      <c r="G557" s="297" t="s">
        <v>1778</v>
      </c>
      <c r="H557" s="269">
        <v>14621.11</v>
      </c>
      <c r="I557" s="269">
        <v>0</v>
      </c>
      <c r="J557" s="269">
        <v>2063499.91</v>
      </c>
      <c r="K557" s="269">
        <v>18791</v>
      </c>
      <c r="L557" s="269">
        <v>0</v>
      </c>
      <c r="M557" s="269">
        <v>0</v>
      </c>
      <c r="N557" s="269">
        <v>0</v>
      </c>
      <c r="O557" s="269">
        <v>0</v>
      </c>
      <c r="P557" s="269">
        <v>0</v>
      </c>
      <c r="Q557" s="269">
        <v>121059.75</v>
      </c>
      <c r="R557" s="269">
        <v>0</v>
      </c>
      <c r="S557" s="269">
        <v>0</v>
      </c>
      <c r="T557" s="269">
        <v>233138.5</v>
      </c>
      <c r="U557" s="269">
        <v>0</v>
      </c>
      <c r="V557" s="269">
        <v>0</v>
      </c>
      <c r="W557" s="269">
        <v>0</v>
      </c>
      <c r="X557" s="269">
        <v>0</v>
      </c>
      <c r="Y557" s="269">
        <v>0</v>
      </c>
      <c r="Z557" s="269">
        <v>0</v>
      </c>
      <c r="AA557" s="269">
        <v>0</v>
      </c>
      <c r="AB557" s="269">
        <v>0</v>
      </c>
      <c r="AC557" s="269">
        <v>37470.800000000003</v>
      </c>
      <c r="AD557" s="269">
        <v>37391.19</v>
      </c>
      <c r="AE557" s="269">
        <v>0</v>
      </c>
      <c r="AF557" s="269">
        <v>0</v>
      </c>
      <c r="AG557" s="269">
        <v>0</v>
      </c>
      <c r="AH557" s="269">
        <v>0</v>
      </c>
      <c r="AI557" s="269">
        <v>0</v>
      </c>
      <c r="AJ557" s="269">
        <v>0</v>
      </c>
      <c r="AK557" s="269">
        <v>0</v>
      </c>
      <c r="AL557" s="269">
        <v>0</v>
      </c>
      <c r="AM557" s="269">
        <v>0</v>
      </c>
      <c r="AN557" s="269">
        <v>0</v>
      </c>
      <c r="AO557" s="269">
        <v>0</v>
      </c>
      <c r="AP557" s="269">
        <v>0</v>
      </c>
      <c r="AQ557" s="269">
        <v>0</v>
      </c>
      <c r="AR557" s="269">
        <v>0</v>
      </c>
      <c r="AS557" s="269">
        <v>0</v>
      </c>
      <c r="AT557" s="269">
        <v>0</v>
      </c>
      <c r="AU557" s="269">
        <v>193209.16</v>
      </c>
      <c r="AV557" s="269">
        <v>0</v>
      </c>
      <c r="AW557" s="269">
        <v>0</v>
      </c>
      <c r="AX557" s="269">
        <v>0</v>
      </c>
      <c r="AY557" s="269">
        <v>0</v>
      </c>
      <c r="AZ557" s="269">
        <v>0</v>
      </c>
      <c r="BA557" s="269">
        <v>0</v>
      </c>
      <c r="BB557" s="269">
        <v>607664.5</v>
      </c>
      <c r="BC557" s="269">
        <v>0</v>
      </c>
      <c r="BD557" s="269">
        <v>21109</v>
      </c>
      <c r="BE557" s="269">
        <v>15193.25</v>
      </c>
      <c r="BF557" s="269">
        <v>0</v>
      </c>
      <c r="BG557" s="269">
        <v>20450.5</v>
      </c>
      <c r="BH557" s="269">
        <v>0</v>
      </c>
      <c r="BI557" s="269">
        <v>0</v>
      </c>
      <c r="BJ557" s="269">
        <v>0</v>
      </c>
      <c r="BK557" s="269">
        <v>0</v>
      </c>
      <c r="BL557" s="269">
        <v>0</v>
      </c>
      <c r="BM557" s="269">
        <v>172930.04</v>
      </c>
      <c r="BN557" s="269">
        <v>0</v>
      </c>
      <c r="BO557" s="269">
        <v>0</v>
      </c>
      <c r="BP557" s="269">
        <v>0</v>
      </c>
      <c r="BQ557" s="269">
        <v>28193</v>
      </c>
      <c r="BR557" s="269">
        <v>0</v>
      </c>
      <c r="BS557" s="269">
        <v>0</v>
      </c>
      <c r="BT557" s="269">
        <v>3399</v>
      </c>
      <c r="BU557" s="269">
        <v>31032</v>
      </c>
      <c r="BV557" s="269">
        <v>36924.89</v>
      </c>
      <c r="BW557" s="269">
        <v>0</v>
      </c>
      <c r="BX557" s="269">
        <v>0</v>
      </c>
      <c r="BY557" s="269">
        <v>380648.9</v>
      </c>
      <c r="BZ557" s="269">
        <v>0</v>
      </c>
      <c r="CA557" s="269">
        <v>0</v>
      </c>
      <c r="CB557" s="269">
        <v>0</v>
      </c>
      <c r="CC557" s="270">
        <f t="shared" si="75"/>
        <v>4036726.5</v>
      </c>
      <c r="CD557" s="148"/>
      <c r="CE557" s="148"/>
      <c r="CF557" s="148"/>
      <c r="CG557" s="148"/>
      <c r="CH557" s="148"/>
      <c r="CI557" s="148"/>
    </row>
    <row r="558" spans="1:87" s="149" customFormat="1">
      <c r="A558" s="215"/>
      <c r="B558" s="295"/>
      <c r="C558" s="150"/>
      <c r="D558" s="150"/>
      <c r="E558" s="150"/>
      <c r="F558" s="296" t="s">
        <v>1424</v>
      </c>
      <c r="G558" s="297" t="s">
        <v>1425</v>
      </c>
      <c r="H558" s="269">
        <v>0</v>
      </c>
      <c r="I558" s="269">
        <v>0</v>
      </c>
      <c r="J558" s="269">
        <v>0</v>
      </c>
      <c r="K558" s="269">
        <v>0</v>
      </c>
      <c r="L558" s="269">
        <v>0</v>
      </c>
      <c r="M558" s="269">
        <v>0</v>
      </c>
      <c r="N558" s="269">
        <v>0</v>
      </c>
      <c r="O558" s="269">
        <v>0</v>
      </c>
      <c r="P558" s="269">
        <v>0</v>
      </c>
      <c r="Q558" s="269">
        <v>0</v>
      </c>
      <c r="R558" s="269">
        <v>404213.37</v>
      </c>
      <c r="S558" s="269">
        <v>0</v>
      </c>
      <c r="T558" s="269">
        <v>0</v>
      </c>
      <c r="U558" s="269">
        <v>0</v>
      </c>
      <c r="V558" s="269">
        <v>0</v>
      </c>
      <c r="W558" s="269">
        <v>0</v>
      </c>
      <c r="X558" s="269">
        <v>0</v>
      </c>
      <c r="Y558" s="269">
        <v>0</v>
      </c>
      <c r="Z558" s="269">
        <v>0</v>
      </c>
      <c r="AA558" s="269">
        <v>0</v>
      </c>
      <c r="AB558" s="269">
        <v>0</v>
      </c>
      <c r="AC558" s="269">
        <v>0</v>
      </c>
      <c r="AD558" s="269">
        <v>0</v>
      </c>
      <c r="AE558" s="269">
        <v>0</v>
      </c>
      <c r="AF558" s="269">
        <v>0</v>
      </c>
      <c r="AG558" s="269">
        <v>0</v>
      </c>
      <c r="AH558" s="269">
        <v>0</v>
      </c>
      <c r="AI558" s="269">
        <v>0</v>
      </c>
      <c r="AJ558" s="269">
        <v>0</v>
      </c>
      <c r="AK558" s="269">
        <v>0</v>
      </c>
      <c r="AL558" s="269">
        <v>0</v>
      </c>
      <c r="AM558" s="269">
        <v>0</v>
      </c>
      <c r="AN558" s="269">
        <v>0</v>
      </c>
      <c r="AO558" s="269">
        <v>0</v>
      </c>
      <c r="AP558" s="269">
        <v>0</v>
      </c>
      <c r="AQ558" s="269">
        <v>0</v>
      </c>
      <c r="AR558" s="269">
        <v>0</v>
      </c>
      <c r="AS558" s="269">
        <v>0</v>
      </c>
      <c r="AT558" s="269">
        <v>0</v>
      </c>
      <c r="AU558" s="269">
        <v>17338650</v>
      </c>
      <c r="AV558" s="269">
        <v>0</v>
      </c>
      <c r="AW558" s="269">
        <v>0</v>
      </c>
      <c r="AX558" s="269">
        <v>0</v>
      </c>
      <c r="AY558" s="269">
        <v>0</v>
      </c>
      <c r="AZ558" s="269">
        <v>0</v>
      </c>
      <c r="BA558" s="269">
        <v>0</v>
      </c>
      <c r="BB558" s="269">
        <v>0</v>
      </c>
      <c r="BC558" s="269">
        <v>0</v>
      </c>
      <c r="BD558" s="269">
        <v>0</v>
      </c>
      <c r="BE558" s="269">
        <v>0</v>
      </c>
      <c r="BF558" s="269">
        <v>0</v>
      </c>
      <c r="BG558" s="269">
        <v>0</v>
      </c>
      <c r="BH558" s="269">
        <v>0</v>
      </c>
      <c r="BI558" s="269">
        <v>0</v>
      </c>
      <c r="BJ558" s="269">
        <v>0</v>
      </c>
      <c r="BK558" s="269">
        <v>0</v>
      </c>
      <c r="BL558" s="269">
        <v>0</v>
      </c>
      <c r="BM558" s="269">
        <v>0</v>
      </c>
      <c r="BN558" s="269">
        <v>0</v>
      </c>
      <c r="BO558" s="269">
        <v>0</v>
      </c>
      <c r="BP558" s="269">
        <v>0</v>
      </c>
      <c r="BQ558" s="269">
        <v>0</v>
      </c>
      <c r="BR558" s="269">
        <v>0</v>
      </c>
      <c r="BS558" s="269">
        <v>0</v>
      </c>
      <c r="BT558" s="269">
        <v>0</v>
      </c>
      <c r="BU558" s="269">
        <v>0</v>
      </c>
      <c r="BV558" s="269">
        <v>0</v>
      </c>
      <c r="BW558" s="269">
        <v>0</v>
      </c>
      <c r="BX558" s="269">
        <v>0</v>
      </c>
      <c r="BY558" s="269">
        <v>0</v>
      </c>
      <c r="BZ558" s="269">
        <v>0</v>
      </c>
      <c r="CA558" s="269">
        <v>0</v>
      </c>
      <c r="CB558" s="269">
        <v>0</v>
      </c>
      <c r="CC558" s="270">
        <f t="shared" si="75"/>
        <v>17742863.370000001</v>
      </c>
      <c r="CD558" s="148"/>
      <c r="CE558" s="148"/>
      <c r="CF558" s="148"/>
      <c r="CG558" s="148"/>
      <c r="CH558" s="148"/>
      <c r="CI558" s="148"/>
    </row>
    <row r="559" spans="1:87" s="149" customFormat="1">
      <c r="A559" s="215"/>
      <c r="B559" s="295"/>
      <c r="C559" s="150"/>
      <c r="D559" s="150"/>
      <c r="E559" s="150"/>
      <c r="F559" s="296" t="s">
        <v>1426</v>
      </c>
      <c r="G559" s="297" t="s">
        <v>1427</v>
      </c>
      <c r="H559" s="269">
        <v>0</v>
      </c>
      <c r="I559" s="269">
        <v>0</v>
      </c>
      <c r="J559" s="269">
        <v>0</v>
      </c>
      <c r="K559" s="269">
        <v>0</v>
      </c>
      <c r="L559" s="269">
        <v>0</v>
      </c>
      <c r="M559" s="269">
        <v>0</v>
      </c>
      <c r="N559" s="269">
        <v>0</v>
      </c>
      <c r="O559" s="269">
        <v>0</v>
      </c>
      <c r="P559" s="269">
        <v>0</v>
      </c>
      <c r="Q559" s="269">
        <v>0</v>
      </c>
      <c r="R559" s="269">
        <v>0</v>
      </c>
      <c r="S559" s="269">
        <v>0</v>
      </c>
      <c r="T559" s="269">
        <v>0</v>
      </c>
      <c r="U559" s="269">
        <v>0</v>
      </c>
      <c r="V559" s="269">
        <v>0</v>
      </c>
      <c r="W559" s="269">
        <v>0</v>
      </c>
      <c r="X559" s="269">
        <v>0</v>
      </c>
      <c r="Y559" s="269">
        <v>0</v>
      </c>
      <c r="Z559" s="269">
        <v>100000000</v>
      </c>
      <c r="AA559" s="269">
        <v>0</v>
      </c>
      <c r="AB559" s="269">
        <v>0</v>
      </c>
      <c r="AC559" s="269">
        <v>0</v>
      </c>
      <c r="AD559" s="269">
        <v>0</v>
      </c>
      <c r="AE559" s="269">
        <v>0</v>
      </c>
      <c r="AF559" s="269">
        <v>0</v>
      </c>
      <c r="AG559" s="269">
        <v>0</v>
      </c>
      <c r="AH559" s="269">
        <v>0</v>
      </c>
      <c r="AI559" s="269">
        <v>0</v>
      </c>
      <c r="AJ559" s="269">
        <v>0</v>
      </c>
      <c r="AK559" s="269">
        <v>0</v>
      </c>
      <c r="AL559" s="269">
        <v>0</v>
      </c>
      <c r="AM559" s="269">
        <v>0</v>
      </c>
      <c r="AN559" s="269">
        <v>0</v>
      </c>
      <c r="AO559" s="269">
        <v>0</v>
      </c>
      <c r="AP559" s="269">
        <v>0</v>
      </c>
      <c r="AQ559" s="269">
        <v>0</v>
      </c>
      <c r="AR559" s="269">
        <v>0</v>
      </c>
      <c r="AS559" s="269">
        <v>0</v>
      </c>
      <c r="AT559" s="269">
        <v>0</v>
      </c>
      <c r="AU559" s="269">
        <v>0</v>
      </c>
      <c r="AV559" s="269">
        <v>0</v>
      </c>
      <c r="AW559" s="269">
        <v>0</v>
      </c>
      <c r="AX559" s="269">
        <v>0</v>
      </c>
      <c r="AY559" s="269">
        <v>0</v>
      </c>
      <c r="AZ559" s="269">
        <v>0</v>
      </c>
      <c r="BA559" s="269">
        <v>0</v>
      </c>
      <c r="BB559" s="269">
        <v>0</v>
      </c>
      <c r="BC559" s="269">
        <v>0</v>
      </c>
      <c r="BD559" s="269">
        <v>0</v>
      </c>
      <c r="BE559" s="269">
        <v>0</v>
      </c>
      <c r="BF559" s="269">
        <v>0</v>
      </c>
      <c r="BG559" s="269">
        <v>0</v>
      </c>
      <c r="BH559" s="269">
        <v>0</v>
      </c>
      <c r="BI559" s="269">
        <v>0</v>
      </c>
      <c r="BJ559" s="269">
        <v>0</v>
      </c>
      <c r="BK559" s="269">
        <v>0</v>
      </c>
      <c r="BL559" s="269">
        <v>0</v>
      </c>
      <c r="BM559" s="269">
        <v>0</v>
      </c>
      <c r="BN559" s="269">
        <v>0</v>
      </c>
      <c r="BO559" s="269">
        <v>0</v>
      </c>
      <c r="BP559" s="269">
        <v>0</v>
      </c>
      <c r="BQ559" s="269">
        <v>0</v>
      </c>
      <c r="BR559" s="269">
        <v>0</v>
      </c>
      <c r="BS559" s="269">
        <v>0</v>
      </c>
      <c r="BT559" s="269">
        <v>0</v>
      </c>
      <c r="BU559" s="269">
        <v>0</v>
      </c>
      <c r="BV559" s="269">
        <v>0</v>
      </c>
      <c r="BW559" s="269">
        <v>0</v>
      </c>
      <c r="BX559" s="269">
        <v>0</v>
      </c>
      <c r="BY559" s="269">
        <v>0</v>
      </c>
      <c r="BZ559" s="269">
        <v>0</v>
      </c>
      <c r="CA559" s="269">
        <v>0</v>
      </c>
      <c r="CB559" s="269">
        <v>0</v>
      </c>
      <c r="CC559" s="270">
        <f t="shared" si="75"/>
        <v>100000000</v>
      </c>
      <c r="CD559" s="148"/>
      <c r="CE559" s="148"/>
      <c r="CF559" s="148"/>
      <c r="CG559" s="148"/>
      <c r="CH559" s="148"/>
      <c r="CI559" s="148"/>
    </row>
    <row r="560" spans="1:87" s="149" customFormat="1">
      <c r="A560" s="215"/>
      <c r="B560" s="295"/>
      <c r="C560" s="150"/>
      <c r="D560" s="150"/>
      <c r="E560" s="150"/>
      <c r="F560" s="296" t="s">
        <v>1428</v>
      </c>
      <c r="G560" s="297" t="s">
        <v>1429</v>
      </c>
      <c r="H560" s="269">
        <v>0</v>
      </c>
      <c r="I560" s="269">
        <v>0</v>
      </c>
      <c r="J560" s="269">
        <v>0</v>
      </c>
      <c r="K560" s="269">
        <v>0</v>
      </c>
      <c r="L560" s="269">
        <v>0</v>
      </c>
      <c r="M560" s="269">
        <v>0</v>
      </c>
      <c r="N560" s="269">
        <v>0</v>
      </c>
      <c r="O560" s="269">
        <v>0</v>
      </c>
      <c r="P560" s="269">
        <v>0</v>
      </c>
      <c r="Q560" s="269">
        <v>0</v>
      </c>
      <c r="R560" s="269">
        <v>0</v>
      </c>
      <c r="S560" s="269">
        <v>0</v>
      </c>
      <c r="T560" s="269">
        <v>50403.9</v>
      </c>
      <c r="U560" s="269">
        <v>0</v>
      </c>
      <c r="V560" s="269">
        <v>0</v>
      </c>
      <c r="W560" s="269">
        <v>0</v>
      </c>
      <c r="X560" s="269">
        <v>0</v>
      </c>
      <c r="Y560" s="269">
        <v>0</v>
      </c>
      <c r="Z560" s="269">
        <v>0</v>
      </c>
      <c r="AA560" s="269">
        <v>0</v>
      </c>
      <c r="AB560" s="269">
        <v>0</v>
      </c>
      <c r="AC560" s="269">
        <v>0</v>
      </c>
      <c r="AD560" s="269">
        <v>0</v>
      </c>
      <c r="AE560" s="269">
        <v>0</v>
      </c>
      <c r="AF560" s="269">
        <v>0</v>
      </c>
      <c r="AG560" s="269">
        <v>0</v>
      </c>
      <c r="AH560" s="269">
        <v>0</v>
      </c>
      <c r="AI560" s="269">
        <v>0</v>
      </c>
      <c r="AJ560" s="269">
        <v>0</v>
      </c>
      <c r="AK560" s="269">
        <v>0</v>
      </c>
      <c r="AL560" s="269">
        <v>0</v>
      </c>
      <c r="AM560" s="269">
        <v>0</v>
      </c>
      <c r="AN560" s="269">
        <v>0</v>
      </c>
      <c r="AO560" s="269">
        <v>0</v>
      </c>
      <c r="AP560" s="269">
        <v>0</v>
      </c>
      <c r="AQ560" s="269">
        <v>0</v>
      </c>
      <c r="AR560" s="269">
        <v>0</v>
      </c>
      <c r="AS560" s="269">
        <v>0</v>
      </c>
      <c r="AT560" s="269">
        <v>209547.64</v>
      </c>
      <c r="AU560" s="269">
        <v>0</v>
      </c>
      <c r="AV560" s="269">
        <v>0</v>
      </c>
      <c r="AW560" s="269">
        <v>0</v>
      </c>
      <c r="AX560" s="269">
        <v>0</v>
      </c>
      <c r="AY560" s="269">
        <v>0</v>
      </c>
      <c r="AZ560" s="269">
        <v>0</v>
      </c>
      <c r="BA560" s="269">
        <v>0</v>
      </c>
      <c r="BB560" s="269">
        <v>0</v>
      </c>
      <c r="BC560" s="269">
        <v>0</v>
      </c>
      <c r="BD560" s="269">
        <v>0</v>
      </c>
      <c r="BE560" s="269">
        <v>0</v>
      </c>
      <c r="BF560" s="269">
        <v>0</v>
      </c>
      <c r="BG560" s="269">
        <v>0</v>
      </c>
      <c r="BH560" s="269">
        <v>0</v>
      </c>
      <c r="BI560" s="269">
        <v>0</v>
      </c>
      <c r="BJ560" s="269">
        <v>0</v>
      </c>
      <c r="BK560" s="269">
        <v>0</v>
      </c>
      <c r="BL560" s="269">
        <v>0</v>
      </c>
      <c r="BM560" s="269">
        <v>0</v>
      </c>
      <c r="BN560" s="269">
        <v>0</v>
      </c>
      <c r="BO560" s="269">
        <v>0</v>
      </c>
      <c r="BP560" s="269">
        <v>0</v>
      </c>
      <c r="BQ560" s="269">
        <v>0</v>
      </c>
      <c r="BR560" s="269">
        <v>0</v>
      </c>
      <c r="BS560" s="269">
        <v>0</v>
      </c>
      <c r="BT560" s="269">
        <v>0</v>
      </c>
      <c r="BU560" s="269">
        <v>0</v>
      </c>
      <c r="BV560" s="269">
        <v>0</v>
      </c>
      <c r="BW560" s="269">
        <v>464827.56</v>
      </c>
      <c r="BX560" s="269">
        <v>218904.6</v>
      </c>
      <c r="BY560" s="269">
        <v>0</v>
      </c>
      <c r="BZ560" s="269">
        <v>0</v>
      </c>
      <c r="CA560" s="269">
        <v>0</v>
      </c>
      <c r="CB560" s="269">
        <v>0</v>
      </c>
      <c r="CC560" s="270">
        <f t="shared" si="75"/>
        <v>943683.7</v>
      </c>
      <c r="CD560" s="148"/>
      <c r="CE560" s="148"/>
      <c r="CF560" s="148"/>
      <c r="CG560" s="148"/>
      <c r="CH560" s="148"/>
      <c r="CI560" s="148"/>
    </row>
    <row r="561" spans="1:87" s="149" customFormat="1">
      <c r="A561" s="215"/>
      <c r="B561" s="295"/>
      <c r="C561" s="150"/>
      <c r="D561" s="150"/>
      <c r="E561" s="150"/>
      <c r="F561" s="296" t="s">
        <v>1430</v>
      </c>
      <c r="G561" s="297" t="s">
        <v>1431</v>
      </c>
      <c r="H561" s="269">
        <v>0</v>
      </c>
      <c r="I561" s="269">
        <v>0</v>
      </c>
      <c r="J561" s="269">
        <v>0</v>
      </c>
      <c r="K561" s="269">
        <v>0</v>
      </c>
      <c r="L561" s="269">
        <v>0</v>
      </c>
      <c r="M561" s="269">
        <v>0</v>
      </c>
      <c r="N561" s="269">
        <v>0</v>
      </c>
      <c r="O561" s="269">
        <v>0</v>
      </c>
      <c r="P561" s="269">
        <v>0</v>
      </c>
      <c r="Q561" s="269">
        <v>0</v>
      </c>
      <c r="R561" s="269">
        <v>0</v>
      </c>
      <c r="S561" s="269">
        <v>0</v>
      </c>
      <c r="T561" s="269">
        <v>0</v>
      </c>
      <c r="U561" s="269">
        <v>0</v>
      </c>
      <c r="V561" s="269">
        <v>0</v>
      </c>
      <c r="W561" s="269">
        <v>0</v>
      </c>
      <c r="X561" s="269">
        <v>0</v>
      </c>
      <c r="Y561" s="269">
        <v>0</v>
      </c>
      <c r="Z561" s="269">
        <v>0</v>
      </c>
      <c r="AA561" s="269">
        <v>0</v>
      </c>
      <c r="AB561" s="269">
        <v>0</v>
      </c>
      <c r="AC561" s="269">
        <v>0</v>
      </c>
      <c r="AD561" s="269">
        <v>0</v>
      </c>
      <c r="AE561" s="269">
        <v>0</v>
      </c>
      <c r="AF561" s="269">
        <v>0</v>
      </c>
      <c r="AG561" s="269">
        <v>0</v>
      </c>
      <c r="AH561" s="269">
        <v>0</v>
      </c>
      <c r="AI561" s="269">
        <v>0</v>
      </c>
      <c r="AJ561" s="269">
        <v>0</v>
      </c>
      <c r="AK561" s="269">
        <v>0</v>
      </c>
      <c r="AL561" s="269">
        <v>0</v>
      </c>
      <c r="AM561" s="269">
        <v>0</v>
      </c>
      <c r="AN561" s="269">
        <v>0</v>
      </c>
      <c r="AO561" s="269">
        <v>0</v>
      </c>
      <c r="AP561" s="269">
        <v>0</v>
      </c>
      <c r="AQ561" s="269">
        <v>0</v>
      </c>
      <c r="AR561" s="269">
        <v>0</v>
      </c>
      <c r="AS561" s="269">
        <v>0</v>
      </c>
      <c r="AT561" s="269">
        <v>0</v>
      </c>
      <c r="AU561" s="269">
        <v>0</v>
      </c>
      <c r="AV561" s="269">
        <v>0</v>
      </c>
      <c r="AW561" s="269">
        <v>0</v>
      </c>
      <c r="AX561" s="269">
        <v>0</v>
      </c>
      <c r="AY561" s="269">
        <v>0</v>
      </c>
      <c r="AZ561" s="269">
        <v>0</v>
      </c>
      <c r="BA561" s="269">
        <v>0</v>
      </c>
      <c r="BB561" s="269">
        <v>0</v>
      </c>
      <c r="BC561" s="269">
        <v>0</v>
      </c>
      <c r="BD561" s="269">
        <v>0</v>
      </c>
      <c r="BE561" s="269">
        <v>0</v>
      </c>
      <c r="BF561" s="269">
        <v>0</v>
      </c>
      <c r="BG561" s="269">
        <v>0</v>
      </c>
      <c r="BH561" s="269">
        <v>0</v>
      </c>
      <c r="BI561" s="269">
        <v>0</v>
      </c>
      <c r="BJ561" s="269">
        <v>0</v>
      </c>
      <c r="BK561" s="269">
        <v>0</v>
      </c>
      <c r="BL561" s="269">
        <v>0</v>
      </c>
      <c r="BM561" s="269">
        <v>0</v>
      </c>
      <c r="BN561" s="269">
        <v>0</v>
      </c>
      <c r="BO561" s="269">
        <v>0</v>
      </c>
      <c r="BP561" s="269">
        <v>0</v>
      </c>
      <c r="BQ561" s="269">
        <v>0</v>
      </c>
      <c r="BR561" s="269">
        <v>0</v>
      </c>
      <c r="BS561" s="269">
        <v>0</v>
      </c>
      <c r="BT561" s="269">
        <v>0</v>
      </c>
      <c r="BU561" s="269">
        <v>0</v>
      </c>
      <c r="BV561" s="269">
        <v>0</v>
      </c>
      <c r="BW561" s="269">
        <v>0</v>
      </c>
      <c r="BX561" s="269">
        <v>0</v>
      </c>
      <c r="BY561" s="269">
        <v>0</v>
      </c>
      <c r="BZ561" s="269">
        <v>0</v>
      </c>
      <c r="CA561" s="269">
        <v>0</v>
      </c>
      <c r="CB561" s="269">
        <v>0</v>
      </c>
      <c r="CC561" s="270">
        <f t="shared" si="75"/>
        <v>0</v>
      </c>
      <c r="CD561" s="148"/>
      <c r="CE561" s="148"/>
      <c r="CF561" s="148"/>
      <c r="CG561" s="148"/>
      <c r="CH561" s="148"/>
      <c r="CI561" s="148"/>
    </row>
    <row r="562" spans="1:87" s="149" customFormat="1">
      <c r="A562" s="215"/>
      <c r="B562" s="295"/>
      <c r="C562" s="150"/>
      <c r="D562" s="150"/>
      <c r="E562" s="150"/>
      <c r="F562" s="296" t="s">
        <v>1432</v>
      </c>
      <c r="G562" s="297" t="s">
        <v>1433</v>
      </c>
      <c r="H562" s="269">
        <v>0</v>
      </c>
      <c r="I562" s="269">
        <v>0</v>
      </c>
      <c r="J562" s="269">
        <v>0</v>
      </c>
      <c r="K562" s="269">
        <v>0</v>
      </c>
      <c r="L562" s="269">
        <v>0</v>
      </c>
      <c r="M562" s="269">
        <v>0</v>
      </c>
      <c r="N562" s="269">
        <v>0</v>
      </c>
      <c r="O562" s="269">
        <v>0</v>
      </c>
      <c r="P562" s="269">
        <v>0</v>
      </c>
      <c r="Q562" s="269">
        <v>0</v>
      </c>
      <c r="R562" s="269">
        <v>0</v>
      </c>
      <c r="S562" s="269">
        <v>0</v>
      </c>
      <c r="T562" s="269">
        <v>69778.5</v>
      </c>
      <c r="U562" s="269">
        <v>0</v>
      </c>
      <c r="V562" s="269">
        <v>0</v>
      </c>
      <c r="W562" s="269">
        <v>0</v>
      </c>
      <c r="X562" s="269">
        <v>0</v>
      </c>
      <c r="Y562" s="269">
        <v>0</v>
      </c>
      <c r="Z562" s="269">
        <v>0</v>
      </c>
      <c r="AA562" s="269">
        <v>0</v>
      </c>
      <c r="AB562" s="269">
        <v>0</v>
      </c>
      <c r="AC562" s="269">
        <v>0</v>
      </c>
      <c r="AD562" s="269">
        <v>0</v>
      </c>
      <c r="AE562" s="269">
        <v>0</v>
      </c>
      <c r="AF562" s="269">
        <v>0</v>
      </c>
      <c r="AG562" s="269">
        <v>0</v>
      </c>
      <c r="AH562" s="269">
        <v>0</v>
      </c>
      <c r="AI562" s="269">
        <v>0</v>
      </c>
      <c r="AJ562" s="269">
        <v>0</v>
      </c>
      <c r="AK562" s="269">
        <v>0</v>
      </c>
      <c r="AL562" s="269">
        <v>0</v>
      </c>
      <c r="AM562" s="269">
        <v>0</v>
      </c>
      <c r="AN562" s="269">
        <v>0</v>
      </c>
      <c r="AO562" s="269">
        <v>0</v>
      </c>
      <c r="AP562" s="269">
        <v>0</v>
      </c>
      <c r="AQ562" s="269">
        <v>0</v>
      </c>
      <c r="AR562" s="269">
        <v>0</v>
      </c>
      <c r="AS562" s="269">
        <v>0</v>
      </c>
      <c r="AT562" s="269">
        <v>0</v>
      </c>
      <c r="AU562" s="269">
        <v>0</v>
      </c>
      <c r="AV562" s="269">
        <v>0</v>
      </c>
      <c r="AW562" s="269">
        <v>0</v>
      </c>
      <c r="AX562" s="269">
        <v>0</v>
      </c>
      <c r="AY562" s="269">
        <v>0</v>
      </c>
      <c r="AZ562" s="269">
        <v>0</v>
      </c>
      <c r="BA562" s="269">
        <v>0</v>
      </c>
      <c r="BB562" s="269">
        <v>0</v>
      </c>
      <c r="BC562" s="269">
        <v>0</v>
      </c>
      <c r="BD562" s="269">
        <v>0</v>
      </c>
      <c r="BE562" s="269">
        <v>0</v>
      </c>
      <c r="BF562" s="269">
        <v>0</v>
      </c>
      <c r="BG562" s="269">
        <v>0</v>
      </c>
      <c r="BH562" s="269">
        <v>0</v>
      </c>
      <c r="BI562" s="269">
        <v>0</v>
      </c>
      <c r="BJ562" s="269">
        <v>0</v>
      </c>
      <c r="BK562" s="269">
        <v>0</v>
      </c>
      <c r="BL562" s="269">
        <v>0</v>
      </c>
      <c r="BM562" s="269">
        <v>0</v>
      </c>
      <c r="BN562" s="269">
        <v>0</v>
      </c>
      <c r="BO562" s="269">
        <v>0</v>
      </c>
      <c r="BP562" s="269">
        <v>0</v>
      </c>
      <c r="BQ562" s="269">
        <v>0</v>
      </c>
      <c r="BR562" s="269">
        <v>0</v>
      </c>
      <c r="BS562" s="269">
        <v>0</v>
      </c>
      <c r="BT562" s="269">
        <v>0</v>
      </c>
      <c r="BU562" s="269">
        <v>0</v>
      </c>
      <c r="BV562" s="269">
        <v>0</v>
      </c>
      <c r="BW562" s="269">
        <v>0</v>
      </c>
      <c r="BX562" s="269">
        <v>165000</v>
      </c>
      <c r="BY562" s="269">
        <v>0</v>
      </c>
      <c r="BZ562" s="269">
        <v>0</v>
      </c>
      <c r="CA562" s="269">
        <v>0</v>
      </c>
      <c r="CB562" s="269">
        <v>0</v>
      </c>
      <c r="CC562" s="270">
        <f t="shared" si="75"/>
        <v>234778.5</v>
      </c>
      <c r="CD562" s="148"/>
      <c r="CE562" s="148"/>
      <c r="CF562" s="148"/>
      <c r="CG562" s="148"/>
      <c r="CH562" s="148"/>
      <c r="CI562" s="148"/>
    </row>
    <row r="563" spans="1:87" s="149" customFormat="1">
      <c r="A563" s="215"/>
      <c r="B563" s="295"/>
      <c r="C563" s="150"/>
      <c r="D563" s="150"/>
      <c r="E563" s="150"/>
      <c r="F563" s="296" t="s">
        <v>1434</v>
      </c>
      <c r="G563" s="297" t="s">
        <v>1435</v>
      </c>
      <c r="H563" s="269">
        <v>68481080.170000002</v>
      </c>
      <c r="I563" s="269">
        <v>6604680.3399999999</v>
      </c>
      <c r="J563" s="269">
        <v>6443730.4800000004</v>
      </c>
      <c r="K563" s="269">
        <v>3568227.2</v>
      </c>
      <c r="L563" s="269">
        <v>5486377.7400000002</v>
      </c>
      <c r="M563" s="269">
        <v>2014474.5</v>
      </c>
      <c r="N563" s="269">
        <v>106348074.38</v>
      </c>
      <c r="O563" s="269">
        <v>3901046.16</v>
      </c>
      <c r="P563" s="269">
        <v>975368.65</v>
      </c>
      <c r="Q563" s="269">
        <v>21351740.649999999</v>
      </c>
      <c r="R563" s="269">
        <v>1794294.47</v>
      </c>
      <c r="S563" s="269">
        <v>3461607.46</v>
      </c>
      <c r="T563" s="269">
        <v>11838106.99</v>
      </c>
      <c r="U563" s="269">
        <v>10313533.42</v>
      </c>
      <c r="V563" s="269">
        <v>548799.47</v>
      </c>
      <c r="W563" s="269">
        <v>2385129.7400000002</v>
      </c>
      <c r="X563" s="269">
        <v>1950592.74</v>
      </c>
      <c r="Y563" s="269">
        <v>1573046.79</v>
      </c>
      <c r="Z563" s="269">
        <v>46640532.93</v>
      </c>
      <c r="AA563" s="269">
        <v>5571278.9500000002</v>
      </c>
      <c r="AB563" s="269">
        <v>2671703.15</v>
      </c>
      <c r="AC563" s="269">
        <v>11253097.880000001</v>
      </c>
      <c r="AD563" s="269">
        <v>2046895.62</v>
      </c>
      <c r="AE563" s="269">
        <v>3988284.12</v>
      </c>
      <c r="AF563" s="269">
        <v>5566610.1200000001</v>
      </c>
      <c r="AG563" s="269">
        <v>1393516.16</v>
      </c>
      <c r="AH563" s="269">
        <v>2172529.88</v>
      </c>
      <c r="AI563" s="269">
        <v>11933611.59</v>
      </c>
      <c r="AJ563" s="269">
        <v>4408089.2699999996</v>
      </c>
      <c r="AK563" s="269">
        <v>1216676.77</v>
      </c>
      <c r="AL563" s="269">
        <v>615658.84</v>
      </c>
      <c r="AM563" s="269">
        <v>1521931.3</v>
      </c>
      <c r="AN563" s="269">
        <v>2072261.76</v>
      </c>
      <c r="AO563" s="269">
        <v>1787874.13</v>
      </c>
      <c r="AP563" s="269">
        <v>1474251.96</v>
      </c>
      <c r="AQ563" s="269">
        <v>4165142.54</v>
      </c>
      <c r="AR563" s="269">
        <v>1628150.86</v>
      </c>
      <c r="AS563" s="269">
        <v>899584.4</v>
      </c>
      <c r="AT563" s="269">
        <v>1989366.98</v>
      </c>
      <c r="AU563" s="269">
        <v>6675939.4100000001</v>
      </c>
      <c r="AV563" s="269">
        <v>1659880.27</v>
      </c>
      <c r="AW563" s="269">
        <v>1707282.31</v>
      </c>
      <c r="AX563" s="269">
        <v>1869480.68</v>
      </c>
      <c r="AY563" s="269">
        <v>1606664.43</v>
      </c>
      <c r="AZ563" s="269">
        <v>122678.83</v>
      </c>
      <c r="BA563" s="269">
        <v>792226.21</v>
      </c>
      <c r="BB563" s="269">
        <v>21228117.789999999</v>
      </c>
      <c r="BC563" s="269">
        <v>1265909.3999999999</v>
      </c>
      <c r="BD563" s="269">
        <v>1669600.16</v>
      </c>
      <c r="BE563" s="269">
        <v>2490063.88</v>
      </c>
      <c r="BF563" s="269">
        <v>2222328.42</v>
      </c>
      <c r="BG563" s="269">
        <v>4347523.3499999996</v>
      </c>
      <c r="BH563" s="269">
        <v>2989214.4098999999</v>
      </c>
      <c r="BI563" s="269">
        <v>3318240.96</v>
      </c>
      <c r="BJ563" s="269">
        <v>2385984.87</v>
      </c>
      <c r="BK563" s="269">
        <v>842815.15</v>
      </c>
      <c r="BL563" s="269">
        <v>976506.02</v>
      </c>
      <c r="BM563" s="269">
        <v>37730738</v>
      </c>
      <c r="BN563" s="269">
        <v>10494628.65</v>
      </c>
      <c r="BO563" s="269">
        <v>890993.41</v>
      </c>
      <c r="BP563" s="269">
        <v>1867471.54</v>
      </c>
      <c r="BQ563" s="269">
        <v>862038.4</v>
      </c>
      <c r="BR563" s="269">
        <v>2236928.42</v>
      </c>
      <c r="BS563" s="269">
        <v>745664.81</v>
      </c>
      <c r="BT563" s="269">
        <v>28892146.57</v>
      </c>
      <c r="BU563" s="269">
        <v>2012531.74</v>
      </c>
      <c r="BV563" s="269">
        <v>3061684.44</v>
      </c>
      <c r="BW563" s="269">
        <v>4374503.78</v>
      </c>
      <c r="BX563" s="269">
        <v>2196550.65</v>
      </c>
      <c r="BY563" s="269">
        <v>5057282.6900000004</v>
      </c>
      <c r="BZ563" s="269">
        <v>2241219.86</v>
      </c>
      <c r="CA563" s="269">
        <v>776577.21</v>
      </c>
      <c r="CB563" s="269">
        <v>1167881.8600000001</v>
      </c>
      <c r="CC563" s="270">
        <f t="shared" si="75"/>
        <v>536836259.13989991</v>
      </c>
      <c r="CD563" s="148"/>
      <c r="CE563" s="148"/>
      <c r="CF563" s="148"/>
      <c r="CG563" s="148"/>
      <c r="CH563" s="148"/>
      <c r="CI563" s="148"/>
    </row>
    <row r="564" spans="1:87" s="149" customFormat="1">
      <c r="A564" s="215"/>
      <c r="B564" s="295"/>
      <c r="C564" s="150"/>
      <c r="D564" s="150"/>
      <c r="E564" s="150"/>
      <c r="F564" s="296" t="s">
        <v>1436</v>
      </c>
      <c r="G564" s="297" t="s">
        <v>1437</v>
      </c>
      <c r="H564" s="269">
        <v>6297606.54</v>
      </c>
      <c r="I564" s="269">
        <v>170512.45</v>
      </c>
      <c r="J564" s="269">
        <v>2477267.9300000002</v>
      </c>
      <c r="K564" s="269">
        <v>0</v>
      </c>
      <c r="L564" s="269">
        <v>0</v>
      </c>
      <c r="M564" s="269">
        <v>0</v>
      </c>
      <c r="N564" s="269">
        <v>1736951</v>
      </c>
      <c r="O564" s="269">
        <v>2604816.7400000002</v>
      </c>
      <c r="P564" s="269">
        <v>424146.18</v>
      </c>
      <c r="Q564" s="269">
        <v>177055.31</v>
      </c>
      <c r="R564" s="269">
        <v>0</v>
      </c>
      <c r="S564" s="269">
        <v>10021</v>
      </c>
      <c r="T564" s="269">
        <v>449748.71</v>
      </c>
      <c r="U564" s="269">
        <v>13379.91</v>
      </c>
      <c r="V564" s="269">
        <v>305144.36</v>
      </c>
      <c r="W564" s="269">
        <v>480000</v>
      </c>
      <c r="X564" s="269">
        <v>666300.79</v>
      </c>
      <c r="Y564" s="269">
        <v>355937.04</v>
      </c>
      <c r="Z564" s="269">
        <v>185629.99</v>
      </c>
      <c r="AA564" s="269">
        <v>5571.06</v>
      </c>
      <c r="AB564" s="269">
        <v>277911.36</v>
      </c>
      <c r="AC564" s="269">
        <v>1423230.59</v>
      </c>
      <c r="AD564" s="269">
        <v>2199.9899999999998</v>
      </c>
      <c r="AE564" s="269">
        <v>255151.05</v>
      </c>
      <c r="AF564" s="269">
        <v>168777</v>
      </c>
      <c r="AG564" s="269">
        <v>0</v>
      </c>
      <c r="AH564" s="269">
        <v>0</v>
      </c>
      <c r="AI564" s="269">
        <v>206083.91</v>
      </c>
      <c r="AJ564" s="269">
        <v>812656.38</v>
      </c>
      <c r="AK564" s="269">
        <v>647935.39</v>
      </c>
      <c r="AL564" s="269">
        <v>0</v>
      </c>
      <c r="AM564" s="269">
        <v>36845</v>
      </c>
      <c r="AN564" s="269">
        <v>70146</v>
      </c>
      <c r="AO564" s="269">
        <v>52426</v>
      </c>
      <c r="AP564" s="269">
        <v>30070.2</v>
      </c>
      <c r="AQ564" s="269">
        <v>3006.7</v>
      </c>
      <c r="AR564" s="269">
        <v>131799.75</v>
      </c>
      <c r="AS564" s="269">
        <v>448213.5</v>
      </c>
      <c r="AT564" s="269">
        <v>441299.19</v>
      </c>
      <c r="AU564" s="269">
        <v>1786761.89</v>
      </c>
      <c r="AV564" s="269">
        <v>0</v>
      </c>
      <c r="AW564" s="269">
        <v>0</v>
      </c>
      <c r="AX564" s="269">
        <v>0</v>
      </c>
      <c r="AY564" s="269">
        <v>0</v>
      </c>
      <c r="AZ564" s="269">
        <v>0</v>
      </c>
      <c r="BA564" s="269">
        <v>0</v>
      </c>
      <c r="BB564" s="269">
        <v>0</v>
      </c>
      <c r="BC564" s="269">
        <v>0</v>
      </c>
      <c r="BD564" s="269">
        <v>0</v>
      </c>
      <c r="BE564" s="269">
        <v>0</v>
      </c>
      <c r="BF564" s="269">
        <v>0</v>
      </c>
      <c r="BG564" s="269">
        <v>0</v>
      </c>
      <c r="BH564" s="269">
        <v>755909.52</v>
      </c>
      <c r="BI564" s="269">
        <v>1426.95</v>
      </c>
      <c r="BJ564" s="269">
        <v>193270</v>
      </c>
      <c r="BK564" s="269">
        <v>58340</v>
      </c>
      <c r="BL564" s="269">
        <v>0</v>
      </c>
      <c r="BM564" s="269">
        <v>7547840.8799999999</v>
      </c>
      <c r="BN564" s="269">
        <v>1741303.64</v>
      </c>
      <c r="BO564" s="269">
        <v>420726.7</v>
      </c>
      <c r="BP564" s="269">
        <v>0</v>
      </c>
      <c r="BQ564" s="269">
        <v>59880.1</v>
      </c>
      <c r="BR564" s="269">
        <v>0</v>
      </c>
      <c r="BS564" s="269">
        <v>0</v>
      </c>
      <c r="BT564" s="269">
        <v>547666.01</v>
      </c>
      <c r="BU564" s="269">
        <v>0</v>
      </c>
      <c r="BV564" s="269">
        <v>53235.4</v>
      </c>
      <c r="BW564" s="269">
        <v>11998.75</v>
      </c>
      <c r="BX564" s="269">
        <v>2359</v>
      </c>
      <c r="BY564" s="269">
        <v>326160.7</v>
      </c>
      <c r="BZ564" s="269">
        <v>222305</v>
      </c>
      <c r="CA564" s="269">
        <v>0</v>
      </c>
      <c r="CB564" s="269">
        <v>277122.87</v>
      </c>
      <c r="CC564" s="270">
        <f t="shared" si="75"/>
        <v>35374148.43</v>
      </c>
      <c r="CD564" s="148"/>
      <c r="CE564" s="148"/>
      <c r="CF564" s="148"/>
      <c r="CG564" s="148"/>
      <c r="CH564" s="148"/>
      <c r="CI564" s="148"/>
    </row>
    <row r="565" spans="1:87" s="149" customFormat="1">
      <c r="A565" s="215"/>
      <c r="B565" s="295"/>
      <c r="C565" s="150"/>
      <c r="D565" s="150"/>
      <c r="E565" s="150"/>
      <c r="F565" s="296" t="s">
        <v>1438</v>
      </c>
      <c r="G565" s="297" t="s">
        <v>1439</v>
      </c>
      <c r="H565" s="269">
        <v>11746414.880000001</v>
      </c>
      <c r="I565" s="269">
        <v>1432991.37</v>
      </c>
      <c r="J565" s="269">
        <v>0</v>
      </c>
      <c r="K565" s="269">
        <v>959463.59</v>
      </c>
      <c r="L565" s="269">
        <v>1393890.75</v>
      </c>
      <c r="M565" s="269">
        <v>998937.5</v>
      </c>
      <c r="N565" s="269">
        <v>86107532.189999998</v>
      </c>
      <c r="O565" s="269">
        <v>0</v>
      </c>
      <c r="P565" s="269">
        <v>0</v>
      </c>
      <c r="Q565" s="269">
        <v>9205642.5</v>
      </c>
      <c r="R565" s="269">
        <v>449157.56</v>
      </c>
      <c r="S565" s="269">
        <v>735540.81</v>
      </c>
      <c r="T565" s="269">
        <v>2748601.52</v>
      </c>
      <c r="U565" s="269">
        <v>2237719.63</v>
      </c>
      <c r="V565" s="269">
        <v>35545.599999999999</v>
      </c>
      <c r="W565" s="269">
        <v>1389</v>
      </c>
      <c r="X565" s="269">
        <v>0</v>
      </c>
      <c r="Y565" s="269">
        <v>197177</v>
      </c>
      <c r="Z565" s="269">
        <v>37953478.719999999</v>
      </c>
      <c r="AA565" s="269">
        <v>4400724.58</v>
      </c>
      <c r="AB565" s="269">
        <v>126855.94</v>
      </c>
      <c r="AC565" s="269">
        <v>9776480.8699999992</v>
      </c>
      <c r="AD565" s="269">
        <v>525202.26</v>
      </c>
      <c r="AE565" s="269">
        <v>1068804.17</v>
      </c>
      <c r="AF565" s="269">
        <v>3839108.72</v>
      </c>
      <c r="AG565" s="269">
        <v>282207.57</v>
      </c>
      <c r="AH565" s="269">
        <v>1192210.96</v>
      </c>
      <c r="AI565" s="269">
        <v>35616286.799999997</v>
      </c>
      <c r="AJ565" s="269">
        <v>213165.83</v>
      </c>
      <c r="AK565" s="269">
        <v>37857</v>
      </c>
      <c r="AL565" s="269">
        <v>338119.87</v>
      </c>
      <c r="AM565" s="269">
        <v>293917.56</v>
      </c>
      <c r="AN565" s="269">
        <v>597025.61</v>
      </c>
      <c r="AO565" s="269">
        <v>466516.27</v>
      </c>
      <c r="AP565" s="269">
        <v>373870.98</v>
      </c>
      <c r="AQ565" s="269">
        <v>1307084.01</v>
      </c>
      <c r="AR565" s="269">
        <v>715386.18</v>
      </c>
      <c r="AS565" s="269">
        <v>8528</v>
      </c>
      <c r="AT565" s="269">
        <v>0</v>
      </c>
      <c r="AU565" s="269">
        <v>219851.96</v>
      </c>
      <c r="AV565" s="269">
        <v>81281.460000000006</v>
      </c>
      <c r="AW565" s="269">
        <v>483094.03</v>
      </c>
      <c r="AX565" s="269">
        <v>234213.45</v>
      </c>
      <c r="AY565" s="269">
        <v>359988.98</v>
      </c>
      <c r="AZ565" s="269">
        <v>245170.9</v>
      </c>
      <c r="BA565" s="269">
        <v>240399.55</v>
      </c>
      <c r="BB565" s="269">
        <v>14569303.1</v>
      </c>
      <c r="BC565" s="269">
        <v>608813.66</v>
      </c>
      <c r="BD565" s="269">
        <v>754832.08</v>
      </c>
      <c r="BE565" s="269">
        <v>1621924.32</v>
      </c>
      <c r="BF565" s="269">
        <v>709770.03</v>
      </c>
      <c r="BG565" s="269">
        <v>423872.47</v>
      </c>
      <c r="BH565" s="269">
        <v>372297.54</v>
      </c>
      <c r="BI565" s="269">
        <v>952271.56</v>
      </c>
      <c r="BJ565" s="269">
        <v>637947.46</v>
      </c>
      <c r="BK565" s="269">
        <v>150216.46</v>
      </c>
      <c r="BL565" s="269">
        <v>434918.51</v>
      </c>
      <c r="BM565" s="269">
        <v>0</v>
      </c>
      <c r="BN565" s="269">
        <v>8643596.0999999996</v>
      </c>
      <c r="BO565" s="269">
        <v>505096.82</v>
      </c>
      <c r="BP565" s="269">
        <v>2230696.2000000002</v>
      </c>
      <c r="BQ565" s="269">
        <v>318678.28000000003</v>
      </c>
      <c r="BR565" s="269">
        <v>562974.11</v>
      </c>
      <c r="BS565" s="269">
        <v>220848.17</v>
      </c>
      <c r="BT565" s="269">
        <v>8360926.8700000001</v>
      </c>
      <c r="BU565" s="269">
        <v>1124424.6299999999</v>
      </c>
      <c r="BV565" s="269">
        <v>1111493.23</v>
      </c>
      <c r="BW565" s="269">
        <v>448526.66</v>
      </c>
      <c r="BX565" s="269">
        <v>829311.26</v>
      </c>
      <c r="BY565" s="269">
        <v>1765949</v>
      </c>
      <c r="BZ565" s="269">
        <v>1017334.83</v>
      </c>
      <c r="CA565" s="269">
        <v>448930.59</v>
      </c>
      <c r="CB565" s="269">
        <v>0</v>
      </c>
      <c r="CC565" s="270">
        <f t="shared" si="75"/>
        <v>268071790.07000002</v>
      </c>
      <c r="CD565" s="148"/>
      <c r="CE565" s="148"/>
      <c r="CF565" s="148"/>
      <c r="CG565" s="148"/>
      <c r="CH565" s="148"/>
      <c r="CI565" s="148"/>
    </row>
    <row r="566" spans="1:87" s="149" customFormat="1">
      <c r="A566" s="215"/>
      <c r="B566" s="295"/>
      <c r="C566" s="150"/>
      <c r="D566" s="150"/>
      <c r="E566" s="150"/>
      <c r="F566" s="296" t="s">
        <v>1440</v>
      </c>
      <c r="G566" s="297" t="s">
        <v>1441</v>
      </c>
      <c r="H566" s="269">
        <v>4035146.25</v>
      </c>
      <c r="I566" s="269">
        <v>501021.79</v>
      </c>
      <c r="J566" s="269">
        <v>1801518.55</v>
      </c>
      <c r="K566" s="269">
        <v>136727.26999999999</v>
      </c>
      <c r="L566" s="269">
        <v>225755.9</v>
      </c>
      <c r="M566" s="269">
        <v>1024346.07</v>
      </c>
      <c r="N566" s="269">
        <v>15888799.060000001</v>
      </c>
      <c r="O566" s="269">
        <v>1796375.53</v>
      </c>
      <c r="P566" s="269">
        <v>39445</v>
      </c>
      <c r="Q566" s="269">
        <v>1441863.65</v>
      </c>
      <c r="R566" s="269">
        <v>515510.2</v>
      </c>
      <c r="S566" s="269">
        <v>496477.43</v>
      </c>
      <c r="T566" s="269">
        <v>684026.81</v>
      </c>
      <c r="U566" s="269">
        <v>4264277.66</v>
      </c>
      <c r="V566" s="269">
        <v>0</v>
      </c>
      <c r="W566" s="269">
        <v>403073.49</v>
      </c>
      <c r="X566" s="269">
        <v>189327.8</v>
      </c>
      <c r="Y566" s="269">
        <v>347998.77</v>
      </c>
      <c r="Z566" s="269">
        <v>1084153.2</v>
      </c>
      <c r="AA566" s="269">
        <v>934703.65</v>
      </c>
      <c r="AB566" s="269">
        <v>641418.19999999995</v>
      </c>
      <c r="AC566" s="269">
        <v>3842063.32</v>
      </c>
      <c r="AD566" s="269">
        <v>110512</v>
      </c>
      <c r="AE566" s="269">
        <v>150755.09</v>
      </c>
      <c r="AF566" s="269">
        <v>1435822</v>
      </c>
      <c r="AG566" s="269">
        <v>440634.7</v>
      </c>
      <c r="AH566" s="269">
        <v>257591</v>
      </c>
      <c r="AI566" s="269">
        <v>6604177.8499999996</v>
      </c>
      <c r="AJ566" s="269">
        <v>545881.31999999995</v>
      </c>
      <c r="AK566" s="269">
        <v>74673.05</v>
      </c>
      <c r="AL566" s="269">
        <v>64073</v>
      </c>
      <c r="AM566" s="269">
        <v>252077</v>
      </c>
      <c r="AN566" s="269">
        <v>51824</v>
      </c>
      <c r="AO566" s="269">
        <v>814588</v>
      </c>
      <c r="AP566" s="269">
        <v>399334</v>
      </c>
      <c r="AQ566" s="269">
        <v>1272100.75</v>
      </c>
      <c r="AR566" s="269">
        <v>436237</v>
      </c>
      <c r="AS566" s="269">
        <v>615812.19999999995</v>
      </c>
      <c r="AT566" s="269">
        <v>914406.5</v>
      </c>
      <c r="AU566" s="269">
        <v>3344875.48</v>
      </c>
      <c r="AV566" s="269">
        <v>711655.41</v>
      </c>
      <c r="AW566" s="269">
        <v>193446.79</v>
      </c>
      <c r="AX566" s="269">
        <v>107024.44</v>
      </c>
      <c r="AY566" s="269">
        <v>315032.5</v>
      </c>
      <c r="AZ566" s="269">
        <v>73000</v>
      </c>
      <c r="BA566" s="269">
        <v>127278.2</v>
      </c>
      <c r="BB566" s="269">
        <v>5570126.2800000003</v>
      </c>
      <c r="BC566" s="269">
        <v>435184</v>
      </c>
      <c r="BD566" s="269">
        <v>1025495</v>
      </c>
      <c r="BE566" s="269">
        <v>322610</v>
      </c>
      <c r="BF566" s="269">
        <v>643570</v>
      </c>
      <c r="BG566" s="269">
        <v>248576</v>
      </c>
      <c r="BH566" s="269">
        <v>517550</v>
      </c>
      <c r="BI566" s="269">
        <v>155547.5</v>
      </c>
      <c r="BJ566" s="269">
        <v>650411.4</v>
      </c>
      <c r="BK566" s="269">
        <v>87673</v>
      </c>
      <c r="BL566" s="269">
        <v>146422</v>
      </c>
      <c r="BM566" s="269">
        <v>1454241.35</v>
      </c>
      <c r="BN566" s="269">
        <v>253838</v>
      </c>
      <c r="BO566" s="269">
        <v>269171.45</v>
      </c>
      <c r="BP566" s="269">
        <v>106471.5</v>
      </c>
      <c r="BQ566" s="269">
        <v>0</v>
      </c>
      <c r="BR566" s="269">
        <v>472182.58</v>
      </c>
      <c r="BS566" s="269">
        <v>331356.5</v>
      </c>
      <c r="BT566" s="269">
        <v>289822.67</v>
      </c>
      <c r="BU566" s="269">
        <v>164453.85</v>
      </c>
      <c r="BV566" s="269">
        <v>68406.67</v>
      </c>
      <c r="BW566" s="269">
        <v>804560.56</v>
      </c>
      <c r="BX566" s="269">
        <v>393490.45</v>
      </c>
      <c r="BY566" s="269">
        <v>287310.25</v>
      </c>
      <c r="BZ566" s="269">
        <v>137709.5</v>
      </c>
      <c r="CA566" s="269">
        <v>218187</v>
      </c>
      <c r="CB566" s="269">
        <v>119102.42</v>
      </c>
      <c r="CC566" s="270">
        <f t="shared" si="75"/>
        <v>74780311.810000002</v>
      </c>
      <c r="CD566" s="148"/>
      <c r="CE566" s="148"/>
      <c r="CF566" s="148"/>
      <c r="CG566" s="148"/>
      <c r="CH566" s="148"/>
      <c r="CI566" s="148"/>
    </row>
    <row r="567" spans="1:87" s="149" customFormat="1">
      <c r="A567" s="215"/>
      <c r="B567" s="295"/>
      <c r="C567" s="150"/>
      <c r="D567" s="150"/>
      <c r="E567" s="150"/>
      <c r="F567" s="296" t="s">
        <v>1442</v>
      </c>
      <c r="G567" s="297" t="s">
        <v>1443</v>
      </c>
      <c r="H567" s="269">
        <v>0</v>
      </c>
      <c r="I567" s="269">
        <v>0</v>
      </c>
      <c r="J567" s="269">
        <v>0</v>
      </c>
      <c r="K567" s="269">
        <v>0</v>
      </c>
      <c r="L567" s="269">
        <v>0</v>
      </c>
      <c r="M567" s="269">
        <v>18687</v>
      </c>
      <c r="N567" s="269">
        <v>0</v>
      </c>
      <c r="O567" s="269">
        <v>0</v>
      </c>
      <c r="P567" s="269">
        <v>0</v>
      </c>
      <c r="Q567" s="269">
        <v>0</v>
      </c>
      <c r="R567" s="269">
        <v>0</v>
      </c>
      <c r="S567" s="269">
        <v>0</v>
      </c>
      <c r="T567" s="269">
        <v>0</v>
      </c>
      <c r="U567" s="269">
        <v>0</v>
      </c>
      <c r="V567" s="269">
        <v>0</v>
      </c>
      <c r="W567" s="269">
        <v>0</v>
      </c>
      <c r="X567" s="269">
        <v>0</v>
      </c>
      <c r="Y567" s="269">
        <v>0</v>
      </c>
      <c r="Z567" s="269">
        <v>0</v>
      </c>
      <c r="AA567" s="269">
        <v>0</v>
      </c>
      <c r="AB567" s="269">
        <v>0</v>
      </c>
      <c r="AC567" s="269">
        <v>0</v>
      </c>
      <c r="AD567" s="269">
        <v>0</v>
      </c>
      <c r="AE567" s="269">
        <v>0</v>
      </c>
      <c r="AF567" s="269">
        <v>0</v>
      </c>
      <c r="AG567" s="269">
        <v>24725</v>
      </c>
      <c r="AH567" s="269">
        <v>3000</v>
      </c>
      <c r="AI567" s="269">
        <v>0</v>
      </c>
      <c r="AJ567" s="269">
        <v>0</v>
      </c>
      <c r="AK567" s="269">
        <v>0</v>
      </c>
      <c r="AL567" s="269">
        <v>0</v>
      </c>
      <c r="AM567" s="269">
        <v>0</v>
      </c>
      <c r="AN567" s="269">
        <v>0</v>
      </c>
      <c r="AO567" s="269">
        <v>0</v>
      </c>
      <c r="AP567" s="269">
        <v>0</v>
      </c>
      <c r="AQ567" s="269">
        <v>0</v>
      </c>
      <c r="AR567" s="269">
        <v>0</v>
      </c>
      <c r="AS567" s="269">
        <v>0</v>
      </c>
      <c r="AT567" s="269">
        <v>0</v>
      </c>
      <c r="AU567" s="269">
        <v>0</v>
      </c>
      <c r="AV567" s="269">
        <v>0</v>
      </c>
      <c r="AW567" s="269">
        <v>25115.53</v>
      </c>
      <c r="AX567" s="269">
        <v>0</v>
      </c>
      <c r="AY567" s="269">
        <v>65478</v>
      </c>
      <c r="AZ567" s="269">
        <v>9185</v>
      </c>
      <c r="BA567" s="269">
        <v>0</v>
      </c>
      <c r="BB567" s="269">
        <v>0</v>
      </c>
      <c r="BC567" s="269">
        <v>0</v>
      </c>
      <c r="BD567" s="269">
        <v>0</v>
      </c>
      <c r="BE567" s="269">
        <v>0</v>
      </c>
      <c r="BF567" s="269">
        <v>5250</v>
      </c>
      <c r="BG567" s="269">
        <v>0</v>
      </c>
      <c r="BH567" s="269">
        <v>0</v>
      </c>
      <c r="BI567" s="269">
        <v>0</v>
      </c>
      <c r="BJ567" s="269">
        <v>0</v>
      </c>
      <c r="BK567" s="269">
        <v>0</v>
      </c>
      <c r="BL567" s="269">
        <v>0</v>
      </c>
      <c r="BM567" s="269">
        <v>0</v>
      </c>
      <c r="BN567" s="269">
        <v>0</v>
      </c>
      <c r="BO567" s="269">
        <v>0</v>
      </c>
      <c r="BP567" s="269">
        <v>0</v>
      </c>
      <c r="BQ567" s="269">
        <v>9710</v>
      </c>
      <c r="BR567" s="269">
        <v>0</v>
      </c>
      <c r="BS567" s="269">
        <v>0</v>
      </c>
      <c r="BT567" s="269">
        <v>0</v>
      </c>
      <c r="BU567" s="269">
        <v>0</v>
      </c>
      <c r="BV567" s="269">
        <v>0</v>
      </c>
      <c r="BW567" s="269">
        <v>0</v>
      </c>
      <c r="BX567" s="269">
        <v>0</v>
      </c>
      <c r="BY567" s="269">
        <v>0</v>
      </c>
      <c r="BZ567" s="269">
        <v>0</v>
      </c>
      <c r="CA567" s="269">
        <v>22860</v>
      </c>
      <c r="CB567" s="269">
        <v>0</v>
      </c>
      <c r="CC567" s="270">
        <f t="shared" si="75"/>
        <v>184010.53</v>
      </c>
      <c r="CD567" s="148"/>
      <c r="CE567" s="148"/>
      <c r="CF567" s="148"/>
      <c r="CG567" s="148"/>
      <c r="CH567" s="148"/>
      <c r="CI567" s="148"/>
    </row>
    <row r="568" spans="1:87" s="149" customFormat="1">
      <c r="A568" s="215"/>
      <c r="B568" s="295"/>
      <c r="C568" s="150"/>
      <c r="D568" s="150"/>
      <c r="E568" s="150"/>
      <c r="F568" s="296" t="s">
        <v>1444</v>
      </c>
      <c r="G568" s="297" t="s">
        <v>1445</v>
      </c>
      <c r="H568" s="269">
        <v>1634358.61</v>
      </c>
      <c r="I568" s="269">
        <v>41517.06</v>
      </c>
      <c r="J568" s="269">
        <v>623638.21</v>
      </c>
      <c r="K568" s="269">
        <v>246995.91</v>
      </c>
      <c r="L568" s="269">
        <v>264551.28000000003</v>
      </c>
      <c r="M568" s="269">
        <v>561338.42000000004</v>
      </c>
      <c r="N568" s="269">
        <v>0</v>
      </c>
      <c r="O568" s="269">
        <v>78862</v>
      </c>
      <c r="P568" s="269">
        <v>201292.27</v>
      </c>
      <c r="Q568" s="269">
        <v>753808.2</v>
      </c>
      <c r="R568" s="269">
        <v>234180.23</v>
      </c>
      <c r="S568" s="269">
        <v>125635.39</v>
      </c>
      <c r="T568" s="269">
        <v>496327.2</v>
      </c>
      <c r="U568" s="269">
        <v>1276069.3</v>
      </c>
      <c r="V568" s="269">
        <v>32398.31</v>
      </c>
      <c r="W568" s="269">
        <v>437813.42</v>
      </c>
      <c r="X568" s="269">
        <v>375537.46</v>
      </c>
      <c r="Y568" s="269">
        <v>46891</v>
      </c>
      <c r="Z568" s="269">
        <v>2375109.08</v>
      </c>
      <c r="AA568" s="269">
        <v>0</v>
      </c>
      <c r="AB568" s="269">
        <v>20751</v>
      </c>
      <c r="AC568" s="269">
        <v>922479.81</v>
      </c>
      <c r="AD568" s="269">
        <v>156263.49</v>
      </c>
      <c r="AE568" s="269">
        <v>33613.519999999997</v>
      </c>
      <c r="AF568" s="269">
        <v>88832.19</v>
      </c>
      <c r="AG568" s="269">
        <v>30898.84</v>
      </c>
      <c r="AH568" s="269">
        <v>116036.66</v>
      </c>
      <c r="AI568" s="269">
        <v>277504.01</v>
      </c>
      <c r="AJ568" s="269">
        <v>296090.96000000002</v>
      </c>
      <c r="AK568" s="269">
        <v>176822.984</v>
      </c>
      <c r="AL568" s="269">
        <v>99827.02</v>
      </c>
      <c r="AM568" s="269">
        <v>308759.17</v>
      </c>
      <c r="AN568" s="269">
        <v>142896.54</v>
      </c>
      <c r="AO568" s="269">
        <v>269841.21999999997</v>
      </c>
      <c r="AP568" s="269">
        <v>306152.58</v>
      </c>
      <c r="AQ568" s="269">
        <v>312240.87</v>
      </c>
      <c r="AR568" s="269">
        <v>245142.92</v>
      </c>
      <c r="AS568" s="269">
        <v>330797.53999999998</v>
      </c>
      <c r="AT568" s="269">
        <v>144346.34</v>
      </c>
      <c r="AU568" s="269">
        <v>1041023.69</v>
      </c>
      <c r="AV568" s="269">
        <v>478990.6</v>
      </c>
      <c r="AW568" s="269">
        <v>300578.37</v>
      </c>
      <c r="AX568" s="269">
        <v>104410</v>
      </c>
      <c r="AY568" s="269">
        <v>6147.1</v>
      </c>
      <c r="AZ568" s="269">
        <v>63932</v>
      </c>
      <c r="BA568" s="269">
        <v>95035.520000000004</v>
      </c>
      <c r="BB568" s="269">
        <v>10568.22</v>
      </c>
      <c r="BC568" s="269">
        <v>165256.26999999999</v>
      </c>
      <c r="BD568" s="269">
        <v>520584.64</v>
      </c>
      <c r="BE568" s="269">
        <v>174729.2</v>
      </c>
      <c r="BF568" s="269">
        <v>35006.81</v>
      </c>
      <c r="BG568" s="269">
        <v>262273.21999999997</v>
      </c>
      <c r="BH568" s="269">
        <v>90104.6</v>
      </c>
      <c r="BI568" s="269">
        <v>386068.35</v>
      </c>
      <c r="BJ568" s="269">
        <v>180145.73</v>
      </c>
      <c r="BK568" s="269">
        <v>39840.93</v>
      </c>
      <c r="BL568" s="269">
        <v>55822.59</v>
      </c>
      <c r="BM568" s="269">
        <v>0</v>
      </c>
      <c r="BN568" s="269">
        <v>313305.65999999997</v>
      </c>
      <c r="BO568" s="269">
        <v>213611.63</v>
      </c>
      <c r="BP568" s="269">
        <v>230766.84</v>
      </c>
      <c r="BQ568" s="269">
        <v>19944.14</v>
      </c>
      <c r="BR568" s="269">
        <v>48936.02</v>
      </c>
      <c r="BS568" s="269">
        <v>105994.26</v>
      </c>
      <c r="BT568" s="269">
        <v>186906.95</v>
      </c>
      <c r="BU568" s="269">
        <v>93907.85</v>
      </c>
      <c r="BV568" s="269">
        <v>176411</v>
      </c>
      <c r="BW568" s="269">
        <v>440498.14</v>
      </c>
      <c r="BX568" s="269">
        <v>174021.53</v>
      </c>
      <c r="BY568" s="269">
        <v>396321.32</v>
      </c>
      <c r="BZ568" s="269">
        <v>173755.47</v>
      </c>
      <c r="CA568" s="269">
        <v>322392.86</v>
      </c>
      <c r="CB568" s="269">
        <v>223699.68</v>
      </c>
      <c r="CC568" s="270">
        <f t="shared" si="75"/>
        <v>21216612.203999996</v>
      </c>
      <c r="CD568" s="148"/>
      <c r="CE568" s="148"/>
      <c r="CF568" s="148"/>
      <c r="CG568" s="148"/>
      <c r="CH568" s="148"/>
      <c r="CI568" s="148"/>
    </row>
    <row r="569" spans="1:87" s="149" customFormat="1">
      <c r="A569" s="215"/>
      <c r="B569" s="295"/>
      <c r="C569" s="150"/>
      <c r="D569" s="150"/>
      <c r="E569" s="150"/>
      <c r="F569" s="296" t="s">
        <v>1779</v>
      </c>
      <c r="G569" s="297" t="s">
        <v>84</v>
      </c>
      <c r="H569" s="269">
        <v>2226999.02</v>
      </c>
      <c r="I569" s="269">
        <v>0</v>
      </c>
      <c r="J569" s="269">
        <v>166191.07999999999</v>
      </c>
      <c r="K569" s="269">
        <v>0</v>
      </c>
      <c r="L569" s="269">
        <v>0</v>
      </c>
      <c r="M569" s="269">
        <v>0</v>
      </c>
      <c r="N569" s="269">
        <v>0</v>
      </c>
      <c r="O569" s="269">
        <v>0</v>
      </c>
      <c r="P569" s="269">
        <v>0</v>
      </c>
      <c r="Q569" s="269">
        <v>0</v>
      </c>
      <c r="R569" s="269">
        <v>0</v>
      </c>
      <c r="S569" s="269">
        <v>0</v>
      </c>
      <c r="T569" s="269">
        <v>0</v>
      </c>
      <c r="U569" s="269">
        <v>0</v>
      </c>
      <c r="V569" s="269">
        <v>0</v>
      </c>
      <c r="W569" s="269">
        <v>0</v>
      </c>
      <c r="X569" s="269">
        <v>0</v>
      </c>
      <c r="Y569" s="269">
        <v>520</v>
      </c>
      <c r="Z569" s="269">
        <v>0</v>
      </c>
      <c r="AA569" s="269">
        <v>0</v>
      </c>
      <c r="AB569" s="269">
        <v>0</v>
      </c>
      <c r="AC569" s="269">
        <v>16383.84</v>
      </c>
      <c r="AD569" s="269">
        <v>0</v>
      </c>
      <c r="AE569" s="269">
        <v>0</v>
      </c>
      <c r="AF569" s="269">
        <v>622320.13</v>
      </c>
      <c r="AG569" s="269">
        <v>0</v>
      </c>
      <c r="AH569" s="269">
        <v>2000</v>
      </c>
      <c r="AI569" s="269">
        <v>208907.34</v>
      </c>
      <c r="AJ569" s="269">
        <v>240210.4</v>
      </c>
      <c r="AK569" s="269">
        <v>0</v>
      </c>
      <c r="AL569" s="269">
        <v>0</v>
      </c>
      <c r="AM569" s="269">
        <v>0</v>
      </c>
      <c r="AN569" s="269">
        <v>0</v>
      </c>
      <c r="AO569" s="269">
        <v>33164.5</v>
      </c>
      <c r="AP569" s="269">
        <v>0</v>
      </c>
      <c r="AQ569" s="269">
        <v>328349.83</v>
      </c>
      <c r="AR569" s="269">
        <v>0</v>
      </c>
      <c r="AS569" s="269">
        <v>4050.5</v>
      </c>
      <c r="AT569" s="269">
        <v>0</v>
      </c>
      <c r="AU569" s="269">
        <v>623600.57999999996</v>
      </c>
      <c r="AV569" s="269">
        <v>0</v>
      </c>
      <c r="AW569" s="269">
        <v>8889.5</v>
      </c>
      <c r="AX569" s="269">
        <v>3466</v>
      </c>
      <c r="AY569" s="269">
        <v>0</v>
      </c>
      <c r="AZ569" s="269">
        <v>0</v>
      </c>
      <c r="BA569" s="269">
        <v>0</v>
      </c>
      <c r="BB569" s="269">
        <v>1044235.25</v>
      </c>
      <c r="BC569" s="269">
        <v>0</v>
      </c>
      <c r="BD569" s="269">
        <v>0</v>
      </c>
      <c r="BE569" s="269">
        <v>0</v>
      </c>
      <c r="BF569" s="269">
        <v>0</v>
      </c>
      <c r="BG569" s="269">
        <v>0</v>
      </c>
      <c r="BH569" s="269">
        <v>0</v>
      </c>
      <c r="BI569" s="269">
        <v>0</v>
      </c>
      <c r="BJ569" s="269">
        <v>80264</v>
      </c>
      <c r="BK569" s="269">
        <v>0</v>
      </c>
      <c r="BL569" s="269">
        <v>0</v>
      </c>
      <c r="BM569" s="269">
        <v>0</v>
      </c>
      <c r="BN569" s="269">
        <v>10000</v>
      </c>
      <c r="BO569" s="269">
        <v>0</v>
      </c>
      <c r="BP569" s="269">
        <v>0</v>
      </c>
      <c r="BQ569" s="269">
        <v>0</v>
      </c>
      <c r="BR569" s="269">
        <v>0</v>
      </c>
      <c r="BS569" s="269">
        <v>2565</v>
      </c>
      <c r="BT569" s="269">
        <v>241398.76</v>
      </c>
      <c r="BU569" s="269">
        <v>0</v>
      </c>
      <c r="BV569" s="269">
        <v>11735</v>
      </c>
      <c r="BW569" s="269">
        <v>739291.5</v>
      </c>
      <c r="BX569" s="269">
        <v>0</v>
      </c>
      <c r="BY569" s="269">
        <v>0</v>
      </c>
      <c r="BZ569" s="269">
        <v>0</v>
      </c>
      <c r="CA569" s="269">
        <v>0</v>
      </c>
      <c r="CB569" s="269">
        <v>0</v>
      </c>
      <c r="CC569" s="270">
        <f t="shared" si="75"/>
        <v>6614542.2299999995</v>
      </c>
      <c r="CD569" s="148"/>
      <c r="CE569" s="148"/>
      <c r="CF569" s="148"/>
      <c r="CG569" s="148"/>
      <c r="CH569" s="148"/>
      <c r="CI569" s="148"/>
    </row>
    <row r="570" spans="1:87" s="149" customFormat="1">
      <c r="A570" s="215"/>
      <c r="B570" s="295"/>
      <c r="C570" s="150"/>
      <c r="D570" s="150"/>
      <c r="E570" s="150"/>
      <c r="F570" s="296" t="s">
        <v>1780</v>
      </c>
      <c r="G570" s="297" t="s">
        <v>85</v>
      </c>
      <c r="H570" s="269">
        <v>153800</v>
      </c>
      <c r="I570" s="269">
        <v>0</v>
      </c>
      <c r="J570" s="269">
        <v>0</v>
      </c>
      <c r="K570" s="269">
        <v>0</v>
      </c>
      <c r="L570" s="269">
        <v>0</v>
      </c>
      <c r="M570" s="269">
        <v>0</v>
      </c>
      <c r="N570" s="269">
        <v>0</v>
      </c>
      <c r="O570" s="269">
        <v>0</v>
      </c>
      <c r="P570" s="269">
        <v>0</v>
      </c>
      <c r="Q570" s="269">
        <v>0</v>
      </c>
      <c r="R570" s="269">
        <v>0</v>
      </c>
      <c r="S570" s="269">
        <v>0</v>
      </c>
      <c r="T570" s="269">
        <v>0</v>
      </c>
      <c r="U570" s="269">
        <v>0</v>
      </c>
      <c r="V570" s="269">
        <v>0</v>
      </c>
      <c r="W570" s="269">
        <v>0</v>
      </c>
      <c r="X570" s="269">
        <v>56900</v>
      </c>
      <c r="Y570" s="269">
        <v>17173.5</v>
      </c>
      <c r="Z570" s="269">
        <v>0</v>
      </c>
      <c r="AA570" s="269">
        <v>0</v>
      </c>
      <c r="AB570" s="269">
        <v>0</v>
      </c>
      <c r="AC570" s="269">
        <v>714541.61</v>
      </c>
      <c r="AD570" s="269">
        <v>0</v>
      </c>
      <c r="AE570" s="269">
        <v>147172</v>
      </c>
      <c r="AF570" s="269">
        <v>99700</v>
      </c>
      <c r="AG570" s="269">
        <v>840</v>
      </c>
      <c r="AH570" s="269">
        <v>0</v>
      </c>
      <c r="AI570" s="269">
        <v>0</v>
      </c>
      <c r="AJ570" s="269">
        <v>0</v>
      </c>
      <c r="AK570" s="269">
        <v>0</v>
      </c>
      <c r="AL570" s="269">
        <v>0</v>
      </c>
      <c r="AM570" s="269">
        <v>0</v>
      </c>
      <c r="AN570" s="269">
        <v>0</v>
      </c>
      <c r="AO570" s="269">
        <v>0</v>
      </c>
      <c r="AP570" s="269">
        <v>0</v>
      </c>
      <c r="AQ570" s="269">
        <v>1130</v>
      </c>
      <c r="AR570" s="269">
        <v>6464</v>
      </c>
      <c r="AS570" s="269">
        <v>0</v>
      </c>
      <c r="AT570" s="269">
        <v>0</v>
      </c>
      <c r="AU570" s="269">
        <v>0</v>
      </c>
      <c r="AV570" s="269">
        <v>0</v>
      </c>
      <c r="AW570" s="269">
        <v>0</v>
      </c>
      <c r="AX570" s="269">
        <v>0</v>
      </c>
      <c r="AY570" s="269">
        <v>0</v>
      </c>
      <c r="AZ570" s="269">
        <v>0</v>
      </c>
      <c r="BA570" s="269">
        <v>0</v>
      </c>
      <c r="BB570" s="269">
        <v>0</v>
      </c>
      <c r="BC570" s="269">
        <v>0</v>
      </c>
      <c r="BD570" s="269">
        <v>137265</v>
      </c>
      <c r="BE570" s="269">
        <v>0</v>
      </c>
      <c r="BF570" s="269">
        <v>0</v>
      </c>
      <c r="BG570" s="269">
        <v>0</v>
      </c>
      <c r="BH570" s="269">
        <v>0</v>
      </c>
      <c r="BI570" s="269">
        <v>383415</v>
      </c>
      <c r="BJ570" s="269">
        <v>0</v>
      </c>
      <c r="BK570" s="269">
        <v>0</v>
      </c>
      <c r="BL570" s="269">
        <v>0</v>
      </c>
      <c r="BM570" s="269">
        <v>176200</v>
      </c>
      <c r="BN570" s="269">
        <v>0</v>
      </c>
      <c r="BO570" s="269">
        <v>215376</v>
      </c>
      <c r="BP570" s="269">
        <v>0</v>
      </c>
      <c r="BQ570" s="269">
        <v>0</v>
      </c>
      <c r="BR570" s="269">
        <v>0</v>
      </c>
      <c r="BS570" s="269">
        <v>0</v>
      </c>
      <c r="BT570" s="269">
        <v>0</v>
      </c>
      <c r="BU570" s="269">
        <v>700</v>
      </c>
      <c r="BV570" s="269">
        <v>0</v>
      </c>
      <c r="BW570" s="269">
        <v>141984</v>
      </c>
      <c r="BX570" s="269">
        <v>0</v>
      </c>
      <c r="BY570" s="269">
        <v>89875.56</v>
      </c>
      <c r="BZ570" s="269">
        <v>0</v>
      </c>
      <c r="CA570" s="269">
        <v>8000</v>
      </c>
      <c r="CB570" s="269">
        <v>109900</v>
      </c>
      <c r="CC570" s="270">
        <f t="shared" si="75"/>
        <v>2460436.67</v>
      </c>
      <c r="CD570" s="148"/>
      <c r="CE570" s="148"/>
      <c r="CF570" s="148"/>
      <c r="CG570" s="148"/>
      <c r="CH570" s="148"/>
      <c r="CI570" s="148"/>
    </row>
    <row r="571" spans="1:87" s="149" customFormat="1">
      <c r="A571" s="215"/>
      <c r="B571" s="295"/>
      <c r="C571" s="150"/>
      <c r="D571" s="150"/>
      <c r="E571" s="150"/>
      <c r="F571" s="296" t="s">
        <v>1446</v>
      </c>
      <c r="G571" s="297" t="s">
        <v>77</v>
      </c>
      <c r="H571" s="269">
        <v>3732628.14</v>
      </c>
      <c r="I571" s="269">
        <v>99258.8</v>
      </c>
      <c r="J571" s="269">
        <v>181534.92</v>
      </c>
      <c r="K571" s="269">
        <v>36450</v>
      </c>
      <c r="L571" s="269">
        <v>81600</v>
      </c>
      <c r="M571" s="269">
        <v>101513.07</v>
      </c>
      <c r="N571" s="269">
        <v>1106590.47</v>
      </c>
      <c r="O571" s="269">
        <v>53368.05</v>
      </c>
      <c r="P571" s="269">
        <v>2963</v>
      </c>
      <c r="Q571" s="269">
        <v>283556.09999999998</v>
      </c>
      <c r="R571" s="269">
        <v>43526.61</v>
      </c>
      <c r="S571" s="269">
        <v>140362.42000000001</v>
      </c>
      <c r="T571" s="269">
        <v>74967.009999999995</v>
      </c>
      <c r="U571" s="269">
        <v>966677.27</v>
      </c>
      <c r="V571" s="269">
        <v>3731.8</v>
      </c>
      <c r="W571" s="269">
        <v>88199.45</v>
      </c>
      <c r="X571" s="269">
        <v>57554.49</v>
      </c>
      <c r="Y571" s="269">
        <v>129666.84</v>
      </c>
      <c r="Z571" s="269">
        <v>382182.81</v>
      </c>
      <c r="AA571" s="269">
        <v>41918</v>
      </c>
      <c r="AB571" s="269">
        <v>473548.16</v>
      </c>
      <c r="AC571" s="269">
        <v>819878.06</v>
      </c>
      <c r="AD571" s="269">
        <v>108994.24000000001</v>
      </c>
      <c r="AE571" s="269">
        <v>117184.08</v>
      </c>
      <c r="AF571" s="269">
        <v>59184.4</v>
      </c>
      <c r="AG571" s="269">
        <v>22395.14</v>
      </c>
      <c r="AH571" s="269">
        <v>77491.199999999997</v>
      </c>
      <c r="AI571" s="269">
        <v>1023183.59</v>
      </c>
      <c r="AJ571" s="269">
        <v>392825.18</v>
      </c>
      <c r="AK571" s="269">
        <v>99721</v>
      </c>
      <c r="AL571" s="269">
        <v>87716</v>
      </c>
      <c r="AM571" s="269">
        <v>98439</v>
      </c>
      <c r="AN571" s="269">
        <v>152253</v>
      </c>
      <c r="AO571" s="269">
        <v>100535</v>
      </c>
      <c r="AP571" s="269">
        <v>91120</v>
      </c>
      <c r="AQ571" s="269">
        <v>235276.73</v>
      </c>
      <c r="AR571" s="269">
        <v>167770.25</v>
      </c>
      <c r="AS571" s="269">
        <v>106329</v>
      </c>
      <c r="AT571" s="269">
        <v>113778.42</v>
      </c>
      <c r="AU571" s="269">
        <v>231308.69</v>
      </c>
      <c r="AV571" s="269">
        <v>79059.72</v>
      </c>
      <c r="AW571" s="269">
        <v>125953.45</v>
      </c>
      <c r="AX571" s="269">
        <v>78302.559999999998</v>
      </c>
      <c r="AY571" s="269">
        <v>12363.6</v>
      </c>
      <c r="AZ571" s="269">
        <v>14030</v>
      </c>
      <c r="BA571" s="269">
        <v>27923.96</v>
      </c>
      <c r="BB571" s="269">
        <v>334205.24</v>
      </c>
      <c r="BC571" s="269">
        <v>137123.29</v>
      </c>
      <c r="BD571" s="269">
        <v>304932.21000000002</v>
      </c>
      <c r="BE571" s="269">
        <v>118352.34</v>
      </c>
      <c r="BF571" s="269">
        <v>226900.91</v>
      </c>
      <c r="BG571" s="269">
        <v>42239.91</v>
      </c>
      <c r="BH571" s="269">
        <v>33145.780100000004</v>
      </c>
      <c r="BI571" s="269">
        <v>268455.55</v>
      </c>
      <c r="BJ571" s="269">
        <v>273200.96000000002</v>
      </c>
      <c r="BK571" s="269">
        <v>30638.1</v>
      </c>
      <c r="BL571" s="269">
        <v>23054.48</v>
      </c>
      <c r="BM571" s="269">
        <v>955577.53</v>
      </c>
      <c r="BN571" s="269">
        <v>224697.53</v>
      </c>
      <c r="BO571" s="269">
        <v>163217.23000000001</v>
      </c>
      <c r="BP571" s="269">
        <v>88184.83</v>
      </c>
      <c r="BQ571" s="269">
        <v>31932.84</v>
      </c>
      <c r="BR571" s="269">
        <v>686113.95</v>
      </c>
      <c r="BS571" s="269">
        <v>224353.01</v>
      </c>
      <c r="BT571" s="269">
        <v>1023715.81</v>
      </c>
      <c r="BU571" s="269">
        <v>145390</v>
      </c>
      <c r="BV571" s="269">
        <v>80559</v>
      </c>
      <c r="BW571" s="269">
        <v>330899.40000000002</v>
      </c>
      <c r="BX571" s="269">
        <v>143581.44</v>
      </c>
      <c r="BY571" s="269">
        <v>148840.23000000001</v>
      </c>
      <c r="BZ571" s="269">
        <v>76757.42</v>
      </c>
      <c r="CA571" s="269">
        <v>130648.37</v>
      </c>
      <c r="CB571" s="269">
        <v>94091.15</v>
      </c>
      <c r="CC571" s="270">
        <f t="shared" si="75"/>
        <v>18865622.190099999</v>
      </c>
      <c r="CD571" s="148"/>
      <c r="CE571" s="148"/>
      <c r="CF571" s="148"/>
      <c r="CG571" s="148"/>
      <c r="CH571" s="148"/>
      <c r="CI571" s="148"/>
    </row>
    <row r="572" spans="1:87" s="149" customFormat="1">
      <c r="A572" s="215"/>
      <c r="B572" s="295"/>
      <c r="C572" s="150"/>
      <c r="D572" s="150"/>
      <c r="E572" s="150"/>
      <c r="F572" s="296" t="s">
        <v>1447</v>
      </c>
      <c r="G572" s="297" t="s">
        <v>78</v>
      </c>
      <c r="H572" s="269">
        <v>0</v>
      </c>
      <c r="I572" s="269">
        <v>0</v>
      </c>
      <c r="J572" s="269">
        <v>0</v>
      </c>
      <c r="K572" s="269">
        <v>0</v>
      </c>
      <c r="L572" s="269">
        <v>0</v>
      </c>
      <c r="M572" s="269">
        <v>8910</v>
      </c>
      <c r="N572" s="269">
        <v>0</v>
      </c>
      <c r="O572" s="269">
        <v>0</v>
      </c>
      <c r="P572" s="269">
        <v>0</v>
      </c>
      <c r="Q572" s="269">
        <v>0</v>
      </c>
      <c r="R572" s="269">
        <v>0</v>
      </c>
      <c r="S572" s="269">
        <v>0</v>
      </c>
      <c r="T572" s="269">
        <v>0</v>
      </c>
      <c r="U572" s="269">
        <v>0</v>
      </c>
      <c r="V572" s="269">
        <v>0</v>
      </c>
      <c r="W572" s="269">
        <v>0</v>
      </c>
      <c r="X572" s="269">
        <v>0</v>
      </c>
      <c r="Y572" s="269">
        <v>0</v>
      </c>
      <c r="Z572" s="269">
        <v>0</v>
      </c>
      <c r="AA572" s="269">
        <v>0</v>
      </c>
      <c r="AB572" s="269">
        <v>0</v>
      </c>
      <c r="AC572" s="269">
        <v>0</v>
      </c>
      <c r="AD572" s="269">
        <v>0</v>
      </c>
      <c r="AE572" s="269">
        <v>0</v>
      </c>
      <c r="AF572" s="269">
        <v>68496.88</v>
      </c>
      <c r="AG572" s="269">
        <v>0</v>
      </c>
      <c r="AH572" s="269">
        <v>11056</v>
      </c>
      <c r="AI572" s="269">
        <v>2750</v>
      </c>
      <c r="AJ572" s="269">
        <v>0</v>
      </c>
      <c r="AK572" s="269">
        <v>0</v>
      </c>
      <c r="AL572" s="269">
        <v>0</v>
      </c>
      <c r="AM572" s="269">
        <v>0</v>
      </c>
      <c r="AN572" s="269">
        <v>0</v>
      </c>
      <c r="AO572" s="269">
        <v>0</v>
      </c>
      <c r="AP572" s="269">
        <v>0</v>
      </c>
      <c r="AQ572" s="269">
        <v>0</v>
      </c>
      <c r="AR572" s="269">
        <v>0</v>
      </c>
      <c r="AS572" s="269">
        <v>0</v>
      </c>
      <c r="AT572" s="269">
        <v>0</v>
      </c>
      <c r="AU572" s="269">
        <v>0</v>
      </c>
      <c r="AV572" s="269">
        <v>0</v>
      </c>
      <c r="AW572" s="269">
        <v>0</v>
      </c>
      <c r="AX572" s="269">
        <v>0</v>
      </c>
      <c r="AY572" s="269">
        <v>0</v>
      </c>
      <c r="AZ572" s="269">
        <v>400</v>
      </c>
      <c r="BA572" s="269">
        <v>0</v>
      </c>
      <c r="BB572" s="269">
        <v>0</v>
      </c>
      <c r="BC572" s="269">
        <v>0</v>
      </c>
      <c r="BD572" s="269">
        <v>0</v>
      </c>
      <c r="BE572" s="269">
        <v>0</v>
      </c>
      <c r="BF572" s="269">
        <v>0</v>
      </c>
      <c r="BG572" s="269">
        <v>0</v>
      </c>
      <c r="BH572" s="269">
        <v>0</v>
      </c>
      <c r="BI572" s="269">
        <v>0</v>
      </c>
      <c r="BJ572" s="269">
        <v>0</v>
      </c>
      <c r="BK572" s="269">
        <v>0</v>
      </c>
      <c r="BL572" s="269">
        <v>0</v>
      </c>
      <c r="BM572" s="269">
        <v>0</v>
      </c>
      <c r="BN572" s="269">
        <v>0</v>
      </c>
      <c r="BO572" s="269">
        <v>3281.5</v>
      </c>
      <c r="BP572" s="269">
        <v>0</v>
      </c>
      <c r="BQ572" s="269">
        <v>0</v>
      </c>
      <c r="BR572" s="269">
        <v>0</v>
      </c>
      <c r="BS572" s="269">
        <v>0</v>
      </c>
      <c r="BT572" s="269">
        <v>1538</v>
      </c>
      <c r="BU572" s="269">
        <v>0</v>
      </c>
      <c r="BV572" s="269">
        <v>0</v>
      </c>
      <c r="BW572" s="269">
        <v>0</v>
      </c>
      <c r="BX572" s="269">
        <v>0</v>
      </c>
      <c r="BY572" s="269">
        <v>0</v>
      </c>
      <c r="BZ572" s="269">
        <v>0</v>
      </c>
      <c r="CA572" s="269">
        <v>0</v>
      </c>
      <c r="CB572" s="269">
        <v>484</v>
      </c>
      <c r="CC572" s="270">
        <f t="shared" si="75"/>
        <v>96916.38</v>
      </c>
      <c r="CD572" s="148"/>
      <c r="CE572" s="148"/>
      <c r="CF572" s="148"/>
      <c r="CG572" s="148"/>
      <c r="CH572" s="148"/>
      <c r="CI572" s="148"/>
    </row>
    <row r="573" spans="1:87" s="149" customFormat="1">
      <c r="A573" s="215"/>
      <c r="B573" s="295"/>
      <c r="C573" s="150"/>
      <c r="D573" s="150"/>
      <c r="E573" s="150"/>
      <c r="F573" s="296" t="s">
        <v>1448</v>
      </c>
      <c r="G573" s="297" t="s">
        <v>79</v>
      </c>
      <c r="H573" s="269">
        <v>382194.74</v>
      </c>
      <c r="I573" s="269">
        <v>0</v>
      </c>
      <c r="J573" s="269">
        <v>0</v>
      </c>
      <c r="K573" s="269">
        <v>0</v>
      </c>
      <c r="L573" s="269">
        <v>0</v>
      </c>
      <c r="M573" s="269">
        <v>0</v>
      </c>
      <c r="N573" s="269">
        <v>0</v>
      </c>
      <c r="O573" s="269">
        <v>0</v>
      </c>
      <c r="P573" s="269">
        <v>0</v>
      </c>
      <c r="Q573" s="269">
        <v>0</v>
      </c>
      <c r="R573" s="269">
        <v>0</v>
      </c>
      <c r="S573" s="269">
        <v>0</v>
      </c>
      <c r="T573" s="269">
        <v>0</v>
      </c>
      <c r="U573" s="269">
        <v>0</v>
      </c>
      <c r="V573" s="269">
        <v>0</v>
      </c>
      <c r="W573" s="269">
        <v>0</v>
      </c>
      <c r="X573" s="269">
        <v>0</v>
      </c>
      <c r="Y573" s="269">
        <v>0</v>
      </c>
      <c r="Z573" s="269">
        <v>0</v>
      </c>
      <c r="AA573" s="269">
        <v>0</v>
      </c>
      <c r="AB573" s="269">
        <v>0</v>
      </c>
      <c r="AC573" s="269">
        <v>0</v>
      </c>
      <c r="AD573" s="269">
        <v>0</v>
      </c>
      <c r="AE573" s="269">
        <v>0</v>
      </c>
      <c r="AF573" s="269">
        <v>481804.79999999999</v>
      </c>
      <c r="AG573" s="269">
        <v>0</v>
      </c>
      <c r="AH573" s="269">
        <v>0</v>
      </c>
      <c r="AI573" s="269">
        <v>0</v>
      </c>
      <c r="AJ573" s="269">
        <v>76914</v>
      </c>
      <c r="AK573" s="269">
        <v>0</v>
      </c>
      <c r="AL573" s="269">
        <v>0</v>
      </c>
      <c r="AM573" s="269">
        <v>0</v>
      </c>
      <c r="AN573" s="269">
        <v>7812</v>
      </c>
      <c r="AO573" s="269">
        <v>0</v>
      </c>
      <c r="AP573" s="269">
        <v>0</v>
      </c>
      <c r="AQ573" s="269">
        <v>0</v>
      </c>
      <c r="AR573" s="269">
        <v>0</v>
      </c>
      <c r="AS573" s="269">
        <v>0</v>
      </c>
      <c r="AT573" s="269">
        <v>0</v>
      </c>
      <c r="AU573" s="269">
        <v>0</v>
      </c>
      <c r="AV573" s="269">
        <v>0</v>
      </c>
      <c r="AW573" s="269">
        <v>0</v>
      </c>
      <c r="AX573" s="269">
        <v>0</v>
      </c>
      <c r="AY573" s="269">
        <v>0</v>
      </c>
      <c r="AZ573" s="269">
        <v>2520</v>
      </c>
      <c r="BA573" s="269">
        <v>0</v>
      </c>
      <c r="BB573" s="269">
        <v>0</v>
      </c>
      <c r="BC573" s="269">
        <v>0</v>
      </c>
      <c r="BD573" s="269">
        <v>0</v>
      </c>
      <c r="BE573" s="269">
        <v>0</v>
      </c>
      <c r="BF573" s="269">
        <v>0</v>
      </c>
      <c r="BG573" s="269">
        <v>0</v>
      </c>
      <c r="BH573" s="269">
        <v>0</v>
      </c>
      <c r="BI573" s="269">
        <v>0</v>
      </c>
      <c r="BJ573" s="269">
        <v>36990</v>
      </c>
      <c r="BK573" s="269">
        <v>0</v>
      </c>
      <c r="BL573" s="269">
        <v>0</v>
      </c>
      <c r="BM573" s="269">
        <v>0</v>
      </c>
      <c r="BN573" s="269">
        <v>0</v>
      </c>
      <c r="BO573" s="269">
        <v>0</v>
      </c>
      <c r="BP573" s="269">
        <v>0</v>
      </c>
      <c r="BQ573" s="269">
        <v>0</v>
      </c>
      <c r="BR573" s="269">
        <v>0</v>
      </c>
      <c r="BS573" s="269">
        <v>0</v>
      </c>
      <c r="BT573" s="269">
        <v>0</v>
      </c>
      <c r="BU573" s="269">
        <v>0</v>
      </c>
      <c r="BV573" s="269">
        <v>8382.98</v>
      </c>
      <c r="BW573" s="269">
        <v>68397</v>
      </c>
      <c r="BX573" s="269">
        <v>0</v>
      </c>
      <c r="BY573" s="269">
        <v>0</v>
      </c>
      <c r="BZ573" s="269">
        <v>495.2</v>
      </c>
      <c r="CA573" s="269">
        <v>0</v>
      </c>
      <c r="CB573" s="269">
        <v>0</v>
      </c>
      <c r="CC573" s="270">
        <f t="shared" si="75"/>
        <v>1065510.72</v>
      </c>
      <c r="CD573" s="148"/>
      <c r="CE573" s="148"/>
      <c r="CF573" s="148"/>
      <c r="CG573" s="148"/>
      <c r="CH573" s="148"/>
      <c r="CI573" s="148"/>
    </row>
    <row r="574" spans="1:87" s="149" customFormat="1">
      <c r="A574" s="215"/>
      <c r="B574" s="295"/>
      <c r="C574" s="150"/>
      <c r="D574" s="150"/>
      <c r="E574" s="150"/>
      <c r="F574" s="296" t="s">
        <v>1449</v>
      </c>
      <c r="G574" s="297" t="s">
        <v>80</v>
      </c>
      <c r="H574" s="269">
        <v>474101.01</v>
      </c>
      <c r="I574" s="269">
        <v>0</v>
      </c>
      <c r="J574" s="269">
        <v>53082.7</v>
      </c>
      <c r="K574" s="269">
        <v>0</v>
      </c>
      <c r="L574" s="269">
        <v>0</v>
      </c>
      <c r="M574" s="269">
        <v>0</v>
      </c>
      <c r="N574" s="269">
        <v>52189.86</v>
      </c>
      <c r="O574" s="269">
        <v>0</v>
      </c>
      <c r="P574" s="269">
        <v>0</v>
      </c>
      <c r="Q574" s="269">
        <v>0</v>
      </c>
      <c r="R574" s="269">
        <v>0</v>
      </c>
      <c r="S574" s="269">
        <v>0</v>
      </c>
      <c r="T574" s="269">
        <v>0</v>
      </c>
      <c r="U574" s="269">
        <v>51694.39</v>
      </c>
      <c r="V574" s="269">
        <v>6136.17</v>
      </c>
      <c r="W574" s="269">
        <v>1520</v>
      </c>
      <c r="X574" s="269">
        <v>0</v>
      </c>
      <c r="Y574" s="269">
        <v>0</v>
      </c>
      <c r="Z574" s="269">
        <v>18738.93</v>
      </c>
      <c r="AA574" s="269">
        <v>0</v>
      </c>
      <c r="AB574" s="269">
        <v>21551.1</v>
      </c>
      <c r="AC574" s="269">
        <v>14740.8</v>
      </c>
      <c r="AD574" s="269">
        <v>0</v>
      </c>
      <c r="AE574" s="269">
        <v>0</v>
      </c>
      <c r="AF574" s="269">
        <v>16509</v>
      </c>
      <c r="AG574" s="269">
        <v>11707.86</v>
      </c>
      <c r="AH574" s="269">
        <v>5614.29</v>
      </c>
      <c r="AI574" s="269">
        <v>491566</v>
      </c>
      <c r="AJ574" s="269">
        <v>73307.490000000005</v>
      </c>
      <c r="AK574" s="269">
        <v>0</v>
      </c>
      <c r="AL574" s="269">
        <v>7244.64</v>
      </c>
      <c r="AM574" s="269">
        <v>0</v>
      </c>
      <c r="AN574" s="269">
        <v>0</v>
      </c>
      <c r="AO574" s="269">
        <v>5391</v>
      </c>
      <c r="AP574" s="269">
        <v>4219.5</v>
      </c>
      <c r="AQ574" s="269">
        <v>11659.3</v>
      </c>
      <c r="AR574" s="269">
        <v>5441.25</v>
      </c>
      <c r="AS574" s="269">
        <v>4714.8</v>
      </c>
      <c r="AT574" s="269">
        <v>1140</v>
      </c>
      <c r="AU574" s="269">
        <v>10720</v>
      </c>
      <c r="AV574" s="269">
        <v>6566</v>
      </c>
      <c r="AW574" s="269">
        <v>0</v>
      </c>
      <c r="AX574" s="269">
        <v>520</v>
      </c>
      <c r="AY574" s="269">
        <v>17.5</v>
      </c>
      <c r="AZ574" s="269">
        <v>4605.5</v>
      </c>
      <c r="BA574" s="269">
        <v>3336.1</v>
      </c>
      <c r="BB574" s="269">
        <v>61790.5</v>
      </c>
      <c r="BC574" s="269">
        <v>8353.57</v>
      </c>
      <c r="BD574" s="269">
        <v>12719.5</v>
      </c>
      <c r="BE574" s="269">
        <v>24396</v>
      </c>
      <c r="BF574" s="269">
        <v>0</v>
      </c>
      <c r="BG574" s="269">
        <v>13659</v>
      </c>
      <c r="BH574" s="269">
        <v>3015</v>
      </c>
      <c r="BI574" s="269">
        <v>0</v>
      </c>
      <c r="BJ574" s="269">
        <v>35535</v>
      </c>
      <c r="BK574" s="269">
        <v>7103</v>
      </c>
      <c r="BL574" s="269">
        <v>0</v>
      </c>
      <c r="BM574" s="269">
        <v>0</v>
      </c>
      <c r="BN574" s="269">
        <v>96840</v>
      </c>
      <c r="BO574" s="269">
        <v>28822</v>
      </c>
      <c r="BP574" s="269">
        <v>0</v>
      </c>
      <c r="BQ574" s="269">
        <v>0</v>
      </c>
      <c r="BR574" s="269">
        <v>30402.71</v>
      </c>
      <c r="BS574" s="269">
        <v>43374.9</v>
      </c>
      <c r="BT574" s="269">
        <v>34453</v>
      </c>
      <c r="BU574" s="269">
        <v>9930</v>
      </c>
      <c r="BV574" s="269">
        <v>1540</v>
      </c>
      <c r="BW574" s="269">
        <v>0</v>
      </c>
      <c r="BX574" s="269">
        <v>0</v>
      </c>
      <c r="BY574" s="269">
        <v>249586.15</v>
      </c>
      <c r="BZ574" s="269">
        <v>104215</v>
      </c>
      <c r="CA574" s="269">
        <v>16629</v>
      </c>
      <c r="CB574" s="269">
        <v>4663</v>
      </c>
      <c r="CC574" s="270">
        <f t="shared" si="75"/>
        <v>2145062.52</v>
      </c>
      <c r="CD574" s="148"/>
      <c r="CE574" s="148"/>
      <c r="CF574" s="148"/>
      <c r="CG574" s="148"/>
      <c r="CH574" s="148"/>
      <c r="CI574" s="148"/>
    </row>
    <row r="575" spans="1:87" s="149" customFormat="1">
      <c r="A575" s="215"/>
      <c r="B575" s="295"/>
      <c r="C575" s="150"/>
      <c r="D575" s="150"/>
      <c r="E575" s="150"/>
      <c r="F575" s="296" t="s">
        <v>1450</v>
      </c>
      <c r="G575" s="297" t="s">
        <v>81</v>
      </c>
      <c r="H575" s="269">
        <v>26887.1</v>
      </c>
      <c r="I575" s="269">
        <v>0</v>
      </c>
      <c r="J575" s="269">
        <v>0</v>
      </c>
      <c r="K575" s="269">
        <v>0</v>
      </c>
      <c r="L575" s="269">
        <v>0</v>
      </c>
      <c r="M575" s="269">
        <v>0</v>
      </c>
      <c r="N575" s="269">
        <v>2378</v>
      </c>
      <c r="O575" s="269">
        <v>0</v>
      </c>
      <c r="P575" s="269">
        <v>0</v>
      </c>
      <c r="Q575" s="269">
        <v>0</v>
      </c>
      <c r="R575" s="269">
        <v>0</v>
      </c>
      <c r="S575" s="269">
        <v>0</v>
      </c>
      <c r="T575" s="269">
        <v>0</v>
      </c>
      <c r="U575" s="269">
        <v>15585.62</v>
      </c>
      <c r="V575" s="269">
        <v>0</v>
      </c>
      <c r="W575" s="269">
        <v>0</v>
      </c>
      <c r="X575" s="269">
        <v>0</v>
      </c>
      <c r="Y575" s="269">
        <v>0</v>
      </c>
      <c r="Z575" s="269">
        <v>0</v>
      </c>
      <c r="AA575" s="269">
        <v>0</v>
      </c>
      <c r="AB575" s="269">
        <v>1145</v>
      </c>
      <c r="AC575" s="269">
        <v>0</v>
      </c>
      <c r="AD575" s="269">
        <v>0</v>
      </c>
      <c r="AE575" s="269">
        <v>0</v>
      </c>
      <c r="AF575" s="269">
        <v>5240</v>
      </c>
      <c r="AG575" s="269">
        <v>0</v>
      </c>
      <c r="AH575" s="269">
        <v>0</v>
      </c>
      <c r="AI575" s="269">
        <v>0</v>
      </c>
      <c r="AJ575" s="269">
        <v>0</v>
      </c>
      <c r="AK575" s="269">
        <v>0</v>
      </c>
      <c r="AL575" s="269">
        <v>0</v>
      </c>
      <c r="AM575" s="269">
        <v>0</v>
      </c>
      <c r="AN575" s="269">
        <v>0</v>
      </c>
      <c r="AO575" s="269">
        <v>0</v>
      </c>
      <c r="AP575" s="269">
        <v>0</v>
      </c>
      <c r="AQ575" s="269">
        <v>0</v>
      </c>
      <c r="AR575" s="269">
        <v>0</v>
      </c>
      <c r="AS575" s="269">
        <v>0</v>
      </c>
      <c r="AT575" s="269">
        <v>0</v>
      </c>
      <c r="AU575" s="269">
        <v>0</v>
      </c>
      <c r="AV575" s="269">
        <v>0</v>
      </c>
      <c r="AW575" s="269">
        <v>0</v>
      </c>
      <c r="AX575" s="269">
        <v>0</v>
      </c>
      <c r="AY575" s="269">
        <v>0</v>
      </c>
      <c r="AZ575" s="269">
        <v>0</v>
      </c>
      <c r="BA575" s="269">
        <v>0</v>
      </c>
      <c r="BB575" s="269">
        <v>325</v>
      </c>
      <c r="BC575" s="269">
        <v>0</v>
      </c>
      <c r="BD575" s="269">
        <v>0</v>
      </c>
      <c r="BE575" s="269">
        <v>0</v>
      </c>
      <c r="BF575" s="269">
        <v>0</v>
      </c>
      <c r="BG575" s="269">
        <v>0</v>
      </c>
      <c r="BH575" s="269">
        <v>0</v>
      </c>
      <c r="BI575" s="269">
        <v>0</v>
      </c>
      <c r="BJ575" s="269">
        <v>0</v>
      </c>
      <c r="BK575" s="269">
        <v>0</v>
      </c>
      <c r="BL575" s="269">
        <v>0</v>
      </c>
      <c r="BM575" s="269">
        <v>0</v>
      </c>
      <c r="BN575" s="269">
        <v>0</v>
      </c>
      <c r="BO575" s="269">
        <v>0</v>
      </c>
      <c r="BP575" s="269">
        <v>0</v>
      </c>
      <c r="BQ575" s="269">
        <v>0</v>
      </c>
      <c r="BR575" s="269">
        <v>0</v>
      </c>
      <c r="BS575" s="269">
        <v>0</v>
      </c>
      <c r="BT575" s="269">
        <v>0</v>
      </c>
      <c r="BU575" s="269">
        <v>0</v>
      </c>
      <c r="BV575" s="269">
        <v>0</v>
      </c>
      <c r="BW575" s="269">
        <v>4207.51</v>
      </c>
      <c r="BX575" s="269">
        <v>0</v>
      </c>
      <c r="BY575" s="269">
        <v>7298</v>
      </c>
      <c r="BZ575" s="269">
        <v>2137.5</v>
      </c>
      <c r="CA575" s="269">
        <v>0</v>
      </c>
      <c r="CB575" s="269">
        <v>0</v>
      </c>
      <c r="CC575" s="270">
        <f t="shared" si="75"/>
        <v>65203.73</v>
      </c>
      <c r="CD575" s="148"/>
      <c r="CE575" s="148"/>
      <c r="CF575" s="148"/>
      <c r="CG575" s="148"/>
      <c r="CH575" s="148"/>
      <c r="CI575" s="148"/>
    </row>
    <row r="576" spans="1:87" s="149" customFormat="1">
      <c r="A576" s="215"/>
      <c r="B576" s="295"/>
      <c r="C576" s="150"/>
      <c r="D576" s="150"/>
      <c r="E576" s="150"/>
      <c r="F576" s="296" t="s">
        <v>1451</v>
      </c>
      <c r="G576" s="297" t="s">
        <v>82</v>
      </c>
      <c r="H576" s="269">
        <v>1602021.96</v>
      </c>
      <c r="I576" s="269">
        <v>0</v>
      </c>
      <c r="J576" s="269">
        <v>299531.90000000002</v>
      </c>
      <c r="K576" s="269">
        <v>123234.02</v>
      </c>
      <c r="L576" s="269">
        <v>39800.5</v>
      </c>
      <c r="M576" s="269">
        <v>73230.58</v>
      </c>
      <c r="N576" s="269">
        <v>1101208.1000000001</v>
      </c>
      <c r="O576" s="269">
        <v>20171.900000000001</v>
      </c>
      <c r="P576" s="269">
        <v>20900</v>
      </c>
      <c r="Q576" s="269">
        <v>287163.06</v>
      </c>
      <c r="R576" s="269">
        <v>36933</v>
      </c>
      <c r="S576" s="269">
        <v>292346</v>
      </c>
      <c r="T576" s="269">
        <v>159778.70000000001</v>
      </c>
      <c r="U576" s="269">
        <v>274204.2</v>
      </c>
      <c r="V576" s="269">
        <v>0</v>
      </c>
      <c r="W576" s="269">
        <v>0</v>
      </c>
      <c r="X576" s="269">
        <v>159560</v>
      </c>
      <c r="Y576" s="269">
        <v>153010.20000000001</v>
      </c>
      <c r="Z576" s="269">
        <v>0</v>
      </c>
      <c r="AA576" s="269">
        <v>70900</v>
      </c>
      <c r="AB576" s="269">
        <v>172092.16</v>
      </c>
      <c r="AC576" s="269">
        <v>305055.25</v>
      </c>
      <c r="AD576" s="269">
        <v>0</v>
      </c>
      <c r="AE576" s="269">
        <v>143193</v>
      </c>
      <c r="AF576" s="269">
        <v>60460.7</v>
      </c>
      <c r="AG576" s="269">
        <v>64211.6</v>
      </c>
      <c r="AH576" s="269">
        <v>45600</v>
      </c>
      <c r="AI576" s="269">
        <v>159660</v>
      </c>
      <c r="AJ576" s="269">
        <v>128327</v>
      </c>
      <c r="AK576" s="269">
        <v>101172</v>
      </c>
      <c r="AL576" s="269">
        <v>51650</v>
      </c>
      <c r="AM576" s="269">
        <v>50446</v>
      </c>
      <c r="AN576" s="269">
        <v>128955</v>
      </c>
      <c r="AO576" s="269">
        <v>37276</v>
      </c>
      <c r="AP576" s="269">
        <v>61260</v>
      </c>
      <c r="AQ576" s="269">
        <v>188116</v>
      </c>
      <c r="AR576" s="269">
        <v>119363</v>
      </c>
      <c r="AS576" s="269">
        <v>94760</v>
      </c>
      <c r="AT576" s="269">
        <v>81372</v>
      </c>
      <c r="AU576" s="269">
        <v>71595</v>
      </c>
      <c r="AV576" s="269">
        <v>34022.5</v>
      </c>
      <c r="AW576" s="269">
        <v>69869</v>
      </c>
      <c r="AX576" s="269">
        <v>28823</v>
      </c>
      <c r="AY576" s="269">
        <v>12600</v>
      </c>
      <c r="AZ576" s="269">
        <v>39277</v>
      </c>
      <c r="BA576" s="269">
        <v>52265</v>
      </c>
      <c r="BB576" s="269">
        <v>1720845.62</v>
      </c>
      <c r="BC576" s="269">
        <v>30450</v>
      </c>
      <c r="BD576" s="269">
        <v>47692</v>
      </c>
      <c r="BE576" s="269">
        <v>322310.8</v>
      </c>
      <c r="BF576" s="269">
        <v>9083.2999999999993</v>
      </c>
      <c r="BG576" s="269">
        <v>146970</v>
      </c>
      <c r="BH576" s="269">
        <v>64354.37</v>
      </c>
      <c r="BI576" s="269">
        <v>0</v>
      </c>
      <c r="BJ576" s="269">
        <v>289853.40000000002</v>
      </c>
      <c r="BK576" s="269">
        <v>94219</v>
      </c>
      <c r="BL576" s="269">
        <v>16750</v>
      </c>
      <c r="BM576" s="269">
        <v>241152.3</v>
      </c>
      <c r="BN576" s="269">
        <v>0</v>
      </c>
      <c r="BO576" s="269">
        <v>33832.5</v>
      </c>
      <c r="BP576" s="269">
        <v>85577.37</v>
      </c>
      <c r="BQ576" s="269">
        <v>0</v>
      </c>
      <c r="BR576" s="269">
        <v>32790</v>
      </c>
      <c r="BS576" s="269">
        <v>94945</v>
      </c>
      <c r="BT576" s="269">
        <v>97394</v>
      </c>
      <c r="BU576" s="269">
        <v>57391</v>
      </c>
      <c r="BV576" s="269">
        <v>219117</v>
      </c>
      <c r="BW576" s="269">
        <v>123885</v>
      </c>
      <c r="BX576" s="269">
        <v>19600.560000000001</v>
      </c>
      <c r="BY576" s="269">
        <v>218250</v>
      </c>
      <c r="BZ576" s="269">
        <v>223075</v>
      </c>
      <c r="CA576" s="269">
        <v>74690</v>
      </c>
      <c r="CB576" s="269">
        <v>198158</v>
      </c>
      <c r="CC576" s="270">
        <f t="shared" si="75"/>
        <v>11477801.550000001</v>
      </c>
      <c r="CD576" s="148"/>
      <c r="CE576" s="148"/>
      <c r="CF576" s="148"/>
      <c r="CG576" s="148"/>
      <c r="CH576" s="148"/>
      <c r="CI576" s="148"/>
    </row>
    <row r="577" spans="1:87" s="149" customFormat="1">
      <c r="A577" s="215"/>
      <c r="B577" s="295"/>
      <c r="C577" s="150"/>
      <c r="D577" s="150"/>
      <c r="E577" s="150"/>
      <c r="F577" s="296" t="s">
        <v>1452</v>
      </c>
      <c r="G577" s="297" t="s">
        <v>83</v>
      </c>
      <c r="H577" s="269">
        <v>2027079.66</v>
      </c>
      <c r="I577" s="269">
        <v>23970.09</v>
      </c>
      <c r="J577" s="269">
        <v>597369.73</v>
      </c>
      <c r="K577" s="269">
        <v>9809</v>
      </c>
      <c r="L577" s="269">
        <v>26260</v>
      </c>
      <c r="M577" s="269">
        <v>334799.53000000003</v>
      </c>
      <c r="N577" s="269">
        <v>910296.67</v>
      </c>
      <c r="O577" s="269">
        <v>122908.03</v>
      </c>
      <c r="P577" s="269">
        <v>10140</v>
      </c>
      <c r="Q577" s="269">
        <v>691131.68</v>
      </c>
      <c r="R577" s="269">
        <v>45392.9</v>
      </c>
      <c r="S577" s="269">
        <v>223831.22</v>
      </c>
      <c r="T577" s="269">
        <v>167951.78</v>
      </c>
      <c r="U577" s="269">
        <v>848087.46</v>
      </c>
      <c r="V577" s="269">
        <v>45189.94</v>
      </c>
      <c r="W577" s="269">
        <v>73332.899999999994</v>
      </c>
      <c r="X577" s="269">
        <v>152301.71</v>
      </c>
      <c r="Y577" s="269">
        <v>139485</v>
      </c>
      <c r="Z577" s="269">
        <v>767851.49</v>
      </c>
      <c r="AA577" s="269">
        <v>100074</v>
      </c>
      <c r="AB577" s="269">
        <v>448679.03</v>
      </c>
      <c r="AC577" s="269">
        <v>1442672.26</v>
      </c>
      <c r="AD577" s="269">
        <v>180878.06</v>
      </c>
      <c r="AE577" s="269">
        <v>216616.84</v>
      </c>
      <c r="AF577" s="269">
        <v>123531</v>
      </c>
      <c r="AG577" s="269">
        <v>42083.519999999997</v>
      </c>
      <c r="AH577" s="269">
        <v>64409.47</v>
      </c>
      <c r="AI577" s="269">
        <v>474953.86</v>
      </c>
      <c r="AJ577" s="269">
        <v>60348.5</v>
      </c>
      <c r="AK577" s="269">
        <v>19815</v>
      </c>
      <c r="AL577" s="269">
        <v>130810.18</v>
      </c>
      <c r="AM577" s="269">
        <v>27899.08</v>
      </c>
      <c r="AN577" s="269">
        <v>206797.09</v>
      </c>
      <c r="AO577" s="269">
        <v>57684.639999999999</v>
      </c>
      <c r="AP577" s="269">
        <v>68503</v>
      </c>
      <c r="AQ577" s="269">
        <v>222087.9</v>
      </c>
      <c r="AR577" s="269">
        <v>313636.26</v>
      </c>
      <c r="AS577" s="269">
        <v>44554.400000000001</v>
      </c>
      <c r="AT577" s="269">
        <v>211113.52</v>
      </c>
      <c r="AU577" s="269">
        <v>333924.34000000003</v>
      </c>
      <c r="AV577" s="269">
        <v>115440.82</v>
      </c>
      <c r="AW577" s="269">
        <v>225111.3</v>
      </c>
      <c r="AX577" s="269">
        <v>36115.300000000003</v>
      </c>
      <c r="AY577" s="269">
        <v>15630.94</v>
      </c>
      <c r="AZ577" s="269">
        <v>18656</v>
      </c>
      <c r="BA577" s="269">
        <v>29368.53</v>
      </c>
      <c r="BB577" s="269">
        <v>893221.64</v>
      </c>
      <c r="BC577" s="269">
        <v>110944.45</v>
      </c>
      <c r="BD577" s="269">
        <v>152935.04000000001</v>
      </c>
      <c r="BE577" s="269">
        <v>453351.77</v>
      </c>
      <c r="BF577" s="269">
        <v>73446.960000000006</v>
      </c>
      <c r="BG577" s="269">
        <v>26474.49</v>
      </c>
      <c r="BH577" s="269">
        <v>98464.670299999998</v>
      </c>
      <c r="BI577" s="269">
        <v>88207.679999999993</v>
      </c>
      <c r="BJ577" s="269">
        <v>281539.75</v>
      </c>
      <c r="BK577" s="269">
        <v>87297.77</v>
      </c>
      <c r="BL577" s="269">
        <v>14884.93</v>
      </c>
      <c r="BM577" s="269">
        <v>443104.77</v>
      </c>
      <c r="BN577" s="269">
        <v>475582.59</v>
      </c>
      <c r="BO577" s="269">
        <v>267510.19</v>
      </c>
      <c r="BP577" s="269">
        <v>153731.65</v>
      </c>
      <c r="BQ577" s="269">
        <v>158253.74</v>
      </c>
      <c r="BR577" s="269">
        <v>293613.99</v>
      </c>
      <c r="BS577" s="269">
        <v>101084.21</v>
      </c>
      <c r="BT577" s="269">
        <v>602871.6</v>
      </c>
      <c r="BU577" s="269">
        <v>209135</v>
      </c>
      <c r="BV577" s="269">
        <v>103077.28</v>
      </c>
      <c r="BW577" s="269">
        <v>582938.62</v>
      </c>
      <c r="BX577" s="269">
        <v>76378.48</v>
      </c>
      <c r="BY577" s="269">
        <v>451102.88</v>
      </c>
      <c r="BZ577" s="269">
        <v>290318.65000000002</v>
      </c>
      <c r="CA577" s="269">
        <v>151256.1</v>
      </c>
      <c r="CB577" s="269">
        <v>126988.74</v>
      </c>
      <c r="CC577" s="270">
        <f t="shared" si="75"/>
        <v>19216301.270300001</v>
      </c>
      <c r="CD577" s="148"/>
      <c r="CE577" s="148"/>
      <c r="CF577" s="148"/>
      <c r="CG577" s="148"/>
      <c r="CH577" s="148"/>
      <c r="CI577" s="148"/>
    </row>
    <row r="578" spans="1:87" s="149" customFormat="1">
      <c r="A578" s="215"/>
      <c r="B578" s="295"/>
      <c r="C578" s="150"/>
      <c r="D578" s="150"/>
      <c r="E578" s="150"/>
      <c r="F578" s="296" t="s">
        <v>1453</v>
      </c>
      <c r="G578" s="297" t="s">
        <v>86</v>
      </c>
      <c r="H578" s="269">
        <v>214376.59</v>
      </c>
      <c r="I578" s="269">
        <v>0</v>
      </c>
      <c r="J578" s="269">
        <v>84979.4</v>
      </c>
      <c r="K578" s="269">
        <v>0</v>
      </c>
      <c r="L578" s="269">
        <v>0</v>
      </c>
      <c r="M578" s="269">
        <v>0</v>
      </c>
      <c r="N578" s="269">
        <v>0</v>
      </c>
      <c r="O578" s="269">
        <v>0</v>
      </c>
      <c r="P578" s="269">
        <v>0</v>
      </c>
      <c r="Q578" s="269">
        <v>0</v>
      </c>
      <c r="R578" s="269">
        <v>0</v>
      </c>
      <c r="S578" s="269">
        <v>0</v>
      </c>
      <c r="T578" s="269">
        <v>0</v>
      </c>
      <c r="U578" s="269">
        <v>27536.799999999999</v>
      </c>
      <c r="V578" s="269">
        <v>0</v>
      </c>
      <c r="W578" s="269">
        <v>0</v>
      </c>
      <c r="X578" s="269">
        <v>0</v>
      </c>
      <c r="Y578" s="269">
        <v>4445.8500000000004</v>
      </c>
      <c r="Z578" s="269">
        <v>107455.05</v>
      </c>
      <c r="AA578" s="269">
        <v>0</v>
      </c>
      <c r="AB578" s="269">
        <v>0</v>
      </c>
      <c r="AC578" s="269">
        <v>0</v>
      </c>
      <c r="AD578" s="269">
        <v>0</v>
      </c>
      <c r="AE578" s="269">
        <v>0</v>
      </c>
      <c r="AF578" s="269">
        <v>314091.71999999997</v>
      </c>
      <c r="AG578" s="269">
        <v>0</v>
      </c>
      <c r="AH578" s="269">
        <v>4237</v>
      </c>
      <c r="AI578" s="269">
        <v>348853</v>
      </c>
      <c r="AJ578" s="269">
        <v>8464.25</v>
      </c>
      <c r="AK578" s="269">
        <v>0</v>
      </c>
      <c r="AL578" s="269">
        <v>0</v>
      </c>
      <c r="AM578" s="269">
        <v>0</v>
      </c>
      <c r="AN578" s="269">
        <v>0</v>
      </c>
      <c r="AO578" s="269">
        <v>0</v>
      </c>
      <c r="AP578" s="269">
        <v>0</v>
      </c>
      <c r="AQ578" s="269">
        <v>0</v>
      </c>
      <c r="AR578" s="269">
        <v>0</v>
      </c>
      <c r="AS578" s="269">
        <v>0</v>
      </c>
      <c r="AT578" s="269">
        <v>0</v>
      </c>
      <c r="AU578" s="269">
        <v>12667.75</v>
      </c>
      <c r="AV578" s="269">
        <v>0</v>
      </c>
      <c r="AW578" s="269">
        <v>0</v>
      </c>
      <c r="AX578" s="269">
        <v>0</v>
      </c>
      <c r="AY578" s="269">
        <v>0</v>
      </c>
      <c r="AZ578" s="269">
        <v>0</v>
      </c>
      <c r="BA578" s="269">
        <v>0</v>
      </c>
      <c r="BB578" s="269">
        <v>0</v>
      </c>
      <c r="BC578" s="269">
        <v>0</v>
      </c>
      <c r="BD578" s="269">
        <v>0</v>
      </c>
      <c r="BE578" s="269">
        <v>0</v>
      </c>
      <c r="BF578" s="269">
        <v>0</v>
      </c>
      <c r="BG578" s="269">
        <v>0</v>
      </c>
      <c r="BH578" s="269">
        <v>0</v>
      </c>
      <c r="BI578" s="269">
        <v>0</v>
      </c>
      <c r="BJ578" s="269">
        <v>15711.43</v>
      </c>
      <c r="BK578" s="269">
        <v>0</v>
      </c>
      <c r="BL578" s="269">
        <v>0</v>
      </c>
      <c r="BM578" s="269">
        <v>0</v>
      </c>
      <c r="BN578" s="269">
        <v>10456</v>
      </c>
      <c r="BO578" s="269">
        <v>0</v>
      </c>
      <c r="BP578" s="269">
        <v>0</v>
      </c>
      <c r="BQ578" s="269">
        <v>0</v>
      </c>
      <c r="BR578" s="269">
        <v>0</v>
      </c>
      <c r="BS578" s="269">
        <v>13286.5</v>
      </c>
      <c r="BT578" s="269">
        <v>0</v>
      </c>
      <c r="BU578" s="269">
        <v>20225</v>
      </c>
      <c r="BV578" s="269">
        <v>0</v>
      </c>
      <c r="BW578" s="269">
        <v>42413.2</v>
      </c>
      <c r="BX578" s="269">
        <v>0</v>
      </c>
      <c r="BY578" s="269">
        <v>0</v>
      </c>
      <c r="BZ578" s="269">
        <v>63371</v>
      </c>
      <c r="CA578" s="269">
        <v>3444</v>
      </c>
      <c r="CB578" s="269">
        <v>3445</v>
      </c>
      <c r="CC578" s="270">
        <f t="shared" si="75"/>
        <v>1299459.5399999998</v>
      </c>
      <c r="CD578" s="148"/>
      <c r="CE578" s="148"/>
      <c r="CF578" s="148"/>
      <c r="CG578" s="148"/>
      <c r="CH578" s="148"/>
      <c r="CI578" s="148"/>
    </row>
    <row r="579" spans="1:87" s="149" customFormat="1">
      <c r="A579" s="215"/>
      <c r="B579" s="295"/>
      <c r="C579" s="150"/>
      <c r="D579" s="150"/>
      <c r="E579" s="150"/>
      <c r="F579" s="296" t="s">
        <v>1454</v>
      </c>
      <c r="G579" s="297" t="s">
        <v>87</v>
      </c>
      <c r="H579" s="269">
        <v>0</v>
      </c>
      <c r="I579" s="269">
        <v>0</v>
      </c>
      <c r="J579" s="269">
        <v>0</v>
      </c>
      <c r="K579" s="269">
        <v>0</v>
      </c>
      <c r="L579" s="269">
        <v>0</v>
      </c>
      <c r="M579" s="269">
        <v>0</v>
      </c>
      <c r="N579" s="269">
        <v>35952</v>
      </c>
      <c r="O579" s="269">
        <v>0</v>
      </c>
      <c r="P579" s="269">
        <v>0</v>
      </c>
      <c r="Q579" s="269">
        <v>0</v>
      </c>
      <c r="R579" s="269">
        <v>0</v>
      </c>
      <c r="S579" s="269">
        <v>0</v>
      </c>
      <c r="T579" s="269">
        <v>0</v>
      </c>
      <c r="U579" s="269">
        <v>0</v>
      </c>
      <c r="V579" s="269">
        <v>0</v>
      </c>
      <c r="W579" s="269">
        <v>0</v>
      </c>
      <c r="X579" s="269">
        <v>0</v>
      </c>
      <c r="Y579" s="269">
        <v>100</v>
      </c>
      <c r="Z579" s="269">
        <v>3600</v>
      </c>
      <c r="AA579" s="269">
        <v>0</v>
      </c>
      <c r="AB579" s="269">
        <v>0</v>
      </c>
      <c r="AC579" s="269">
        <v>26536</v>
      </c>
      <c r="AD579" s="269">
        <v>0</v>
      </c>
      <c r="AE579" s="269">
        <v>0</v>
      </c>
      <c r="AF579" s="269">
        <v>230347.7</v>
      </c>
      <c r="AG579" s="269">
        <v>0</v>
      </c>
      <c r="AH579" s="269">
        <v>5774.29</v>
      </c>
      <c r="AI579" s="269">
        <v>0</v>
      </c>
      <c r="AJ579" s="269">
        <v>0</v>
      </c>
      <c r="AK579" s="269">
        <v>0</v>
      </c>
      <c r="AL579" s="269">
        <v>0</v>
      </c>
      <c r="AM579" s="269">
        <v>0</v>
      </c>
      <c r="AN579" s="269">
        <v>0</v>
      </c>
      <c r="AO579" s="269">
        <v>0</v>
      </c>
      <c r="AP579" s="269">
        <v>0</v>
      </c>
      <c r="AQ579" s="269">
        <v>0</v>
      </c>
      <c r="AR579" s="269">
        <v>0</v>
      </c>
      <c r="AS579" s="269">
        <v>0</v>
      </c>
      <c r="AT579" s="269">
        <v>0</v>
      </c>
      <c r="AU579" s="269">
        <v>21958.5</v>
      </c>
      <c r="AV579" s="269">
        <v>0</v>
      </c>
      <c r="AW579" s="269">
        <v>910</v>
      </c>
      <c r="AX579" s="269">
        <v>36672.5</v>
      </c>
      <c r="AY579" s="269">
        <v>19154</v>
      </c>
      <c r="AZ579" s="269">
        <v>0</v>
      </c>
      <c r="BA579" s="269">
        <v>0</v>
      </c>
      <c r="BB579" s="269">
        <v>1303716.82</v>
      </c>
      <c r="BC579" s="269">
        <v>0</v>
      </c>
      <c r="BD579" s="269">
        <v>0</v>
      </c>
      <c r="BE579" s="269">
        <v>1765.5</v>
      </c>
      <c r="BF579" s="269">
        <v>31496</v>
      </c>
      <c r="BG579" s="269">
        <v>0</v>
      </c>
      <c r="BH579" s="269">
        <v>0</v>
      </c>
      <c r="BI579" s="269">
        <v>6810</v>
      </c>
      <c r="BJ579" s="269">
        <v>0</v>
      </c>
      <c r="BK579" s="269">
        <v>0</v>
      </c>
      <c r="BL579" s="269">
        <v>0</v>
      </c>
      <c r="BM579" s="269">
        <v>0</v>
      </c>
      <c r="BN579" s="269">
        <v>0</v>
      </c>
      <c r="BO579" s="269">
        <v>12007</v>
      </c>
      <c r="BP579" s="269">
        <v>0</v>
      </c>
      <c r="BQ579" s="269">
        <v>0</v>
      </c>
      <c r="BR579" s="269">
        <v>0</v>
      </c>
      <c r="BS579" s="269">
        <v>0</v>
      </c>
      <c r="BT579" s="269">
        <v>0</v>
      </c>
      <c r="BU579" s="269">
        <v>0</v>
      </c>
      <c r="BV579" s="269">
        <v>0</v>
      </c>
      <c r="BW579" s="269">
        <v>122311.81</v>
      </c>
      <c r="BX579" s="269">
        <v>0</v>
      </c>
      <c r="BY579" s="269">
        <v>0</v>
      </c>
      <c r="BZ579" s="269">
        <v>0</v>
      </c>
      <c r="CA579" s="269">
        <v>0</v>
      </c>
      <c r="CB579" s="269">
        <v>1197</v>
      </c>
      <c r="CC579" s="270">
        <f t="shared" si="75"/>
        <v>1860309.12</v>
      </c>
      <c r="CD579" s="148"/>
      <c r="CE579" s="148"/>
      <c r="CF579" s="148"/>
      <c r="CG579" s="148"/>
      <c r="CH579" s="148"/>
      <c r="CI579" s="148"/>
    </row>
    <row r="580" spans="1:87" s="149" customFormat="1">
      <c r="A580" s="215"/>
      <c r="B580" s="295"/>
      <c r="C580" s="150"/>
      <c r="D580" s="150"/>
      <c r="E580" s="150"/>
      <c r="F580" s="296" t="s">
        <v>1455</v>
      </c>
      <c r="G580" s="297" t="s">
        <v>1456</v>
      </c>
      <c r="H580" s="269">
        <v>0</v>
      </c>
      <c r="I580" s="269">
        <v>0</v>
      </c>
      <c r="J580" s="269">
        <v>0</v>
      </c>
      <c r="K580" s="269">
        <v>0</v>
      </c>
      <c r="L580" s="269">
        <v>0</v>
      </c>
      <c r="M580" s="269">
        <v>0</v>
      </c>
      <c r="N580" s="269">
        <v>0</v>
      </c>
      <c r="O580" s="269">
        <v>0</v>
      </c>
      <c r="P580" s="269">
        <v>0</v>
      </c>
      <c r="Q580" s="269">
        <v>0</v>
      </c>
      <c r="R580" s="269">
        <v>0</v>
      </c>
      <c r="S580" s="269">
        <v>0</v>
      </c>
      <c r="T580" s="269">
        <v>0</v>
      </c>
      <c r="U580" s="269">
        <v>21952</v>
      </c>
      <c r="V580" s="269">
        <v>0</v>
      </c>
      <c r="W580" s="269">
        <v>0</v>
      </c>
      <c r="X580" s="269">
        <v>0</v>
      </c>
      <c r="Y580" s="269">
        <v>0</v>
      </c>
      <c r="Z580" s="269">
        <v>0</v>
      </c>
      <c r="AA580" s="269">
        <v>0</v>
      </c>
      <c r="AB580" s="269">
        <v>0</v>
      </c>
      <c r="AC580" s="269">
        <v>0</v>
      </c>
      <c r="AD580" s="269">
        <v>79.650000000000006</v>
      </c>
      <c r="AE580" s="269">
        <v>0</v>
      </c>
      <c r="AF580" s="269">
        <v>0</v>
      </c>
      <c r="AG580" s="269">
        <v>0</v>
      </c>
      <c r="AH580" s="269">
        <v>0</v>
      </c>
      <c r="AI580" s="269">
        <v>0</v>
      </c>
      <c r="AJ580" s="269">
        <v>17905.66</v>
      </c>
      <c r="AK580" s="269">
        <v>0</v>
      </c>
      <c r="AL580" s="269">
        <v>45997.16</v>
      </c>
      <c r="AM580" s="269">
        <v>0</v>
      </c>
      <c r="AN580" s="269">
        <v>13062.28</v>
      </c>
      <c r="AO580" s="269">
        <v>0</v>
      </c>
      <c r="AP580" s="269">
        <v>28839.32</v>
      </c>
      <c r="AQ580" s="269">
        <v>30378.560000000001</v>
      </c>
      <c r="AR580" s="269">
        <v>78488.600000000006</v>
      </c>
      <c r="AS580" s="269">
        <v>0</v>
      </c>
      <c r="AT580" s="269">
        <v>0</v>
      </c>
      <c r="AU580" s="269">
        <v>0</v>
      </c>
      <c r="AV580" s="269">
        <v>0</v>
      </c>
      <c r="AW580" s="269">
        <v>0</v>
      </c>
      <c r="AX580" s="269">
        <v>0</v>
      </c>
      <c r="AY580" s="269">
        <v>3727</v>
      </c>
      <c r="AZ580" s="269">
        <v>0</v>
      </c>
      <c r="BA580" s="269">
        <v>0</v>
      </c>
      <c r="BB580" s="269">
        <v>0</v>
      </c>
      <c r="BC580" s="269">
        <v>0</v>
      </c>
      <c r="BD580" s="269">
        <v>0</v>
      </c>
      <c r="BE580" s="269">
        <v>0</v>
      </c>
      <c r="BF580" s="269">
        <v>0</v>
      </c>
      <c r="BG580" s="269">
        <v>0</v>
      </c>
      <c r="BH580" s="269">
        <v>0</v>
      </c>
      <c r="BI580" s="269">
        <v>20852.48</v>
      </c>
      <c r="BJ580" s="269">
        <v>0</v>
      </c>
      <c r="BK580" s="269">
        <v>0</v>
      </c>
      <c r="BL580" s="269">
        <v>0</v>
      </c>
      <c r="BM580" s="269">
        <v>0</v>
      </c>
      <c r="BN580" s="269">
        <v>0</v>
      </c>
      <c r="BO580" s="269">
        <v>0</v>
      </c>
      <c r="BP580" s="269">
        <v>0</v>
      </c>
      <c r="BQ580" s="269">
        <v>0</v>
      </c>
      <c r="BR580" s="269">
        <v>0</v>
      </c>
      <c r="BS580" s="269">
        <v>0</v>
      </c>
      <c r="BT580" s="269">
        <v>27102.53</v>
      </c>
      <c r="BU580" s="269">
        <v>0</v>
      </c>
      <c r="BV580" s="269">
        <v>0</v>
      </c>
      <c r="BW580" s="269">
        <v>0</v>
      </c>
      <c r="BX580" s="269">
        <v>0</v>
      </c>
      <c r="BY580" s="269">
        <v>0</v>
      </c>
      <c r="BZ580" s="269">
        <v>0</v>
      </c>
      <c r="CA580" s="269">
        <v>0</v>
      </c>
      <c r="CB580" s="269">
        <v>0</v>
      </c>
      <c r="CC580" s="270">
        <f t="shared" si="75"/>
        <v>288385.24</v>
      </c>
      <c r="CD580" s="148"/>
      <c r="CE580" s="148"/>
      <c r="CF580" s="148"/>
      <c r="CG580" s="148"/>
      <c r="CH580" s="148"/>
      <c r="CI580" s="148"/>
    </row>
    <row r="581" spans="1:87" s="149" customFormat="1">
      <c r="A581" s="215"/>
      <c r="B581" s="295"/>
      <c r="C581" s="150"/>
      <c r="D581" s="150"/>
      <c r="E581" s="150"/>
      <c r="F581" s="296" t="s">
        <v>1457</v>
      </c>
      <c r="G581" s="297" t="s">
        <v>1458</v>
      </c>
      <c r="H581" s="269">
        <v>0</v>
      </c>
      <c r="I581" s="269">
        <v>0</v>
      </c>
      <c r="J581" s="269">
        <v>0</v>
      </c>
      <c r="K581" s="269">
        <v>0</v>
      </c>
      <c r="L581" s="269">
        <v>0</v>
      </c>
      <c r="M581" s="269">
        <v>0</v>
      </c>
      <c r="N581" s="269">
        <v>0</v>
      </c>
      <c r="O581" s="269">
        <v>0</v>
      </c>
      <c r="P581" s="269">
        <v>0</v>
      </c>
      <c r="Q581" s="269">
        <v>0</v>
      </c>
      <c r="R581" s="269">
        <v>0</v>
      </c>
      <c r="S581" s="269">
        <v>0</v>
      </c>
      <c r="T581" s="269">
        <v>1626420</v>
      </c>
      <c r="U581" s="269">
        <v>0</v>
      </c>
      <c r="V581" s="269">
        <v>0</v>
      </c>
      <c r="W581" s="269">
        <v>0</v>
      </c>
      <c r="X581" s="269">
        <v>0</v>
      </c>
      <c r="Y581" s="269">
        <v>0</v>
      </c>
      <c r="Z581" s="269">
        <v>0</v>
      </c>
      <c r="AA581" s="269">
        <v>0</v>
      </c>
      <c r="AB581" s="269">
        <v>0</v>
      </c>
      <c r="AC581" s="269">
        <v>0</v>
      </c>
      <c r="AD581" s="269">
        <v>0</v>
      </c>
      <c r="AE581" s="269">
        <v>32269.07</v>
      </c>
      <c r="AF581" s="269">
        <v>0</v>
      </c>
      <c r="AG581" s="269">
        <v>0</v>
      </c>
      <c r="AH581" s="269">
        <v>0</v>
      </c>
      <c r="AI581" s="269">
        <v>0</v>
      </c>
      <c r="AJ581" s="269">
        <v>0</v>
      </c>
      <c r="AK581" s="269">
        <v>0</v>
      </c>
      <c r="AL581" s="269">
        <v>0</v>
      </c>
      <c r="AM581" s="269">
        <v>0</v>
      </c>
      <c r="AN581" s="269">
        <v>0</v>
      </c>
      <c r="AO581" s="269">
        <v>0</v>
      </c>
      <c r="AP581" s="269">
        <v>0</v>
      </c>
      <c r="AQ581" s="269">
        <v>0</v>
      </c>
      <c r="AR581" s="269">
        <v>0</v>
      </c>
      <c r="AS581" s="269">
        <v>0</v>
      </c>
      <c r="AT581" s="269">
        <v>0</v>
      </c>
      <c r="AU581" s="269">
        <v>0</v>
      </c>
      <c r="AV581" s="269">
        <v>0</v>
      </c>
      <c r="AW581" s="269">
        <v>0</v>
      </c>
      <c r="AX581" s="269">
        <v>0</v>
      </c>
      <c r="AY581" s="269">
        <v>0</v>
      </c>
      <c r="AZ581" s="269">
        <v>0</v>
      </c>
      <c r="BA581" s="269">
        <v>0</v>
      </c>
      <c r="BB581" s="269">
        <v>0</v>
      </c>
      <c r="BC581" s="269">
        <v>0</v>
      </c>
      <c r="BD581" s="269">
        <v>0</v>
      </c>
      <c r="BE581" s="269">
        <v>0</v>
      </c>
      <c r="BF581" s="269">
        <v>0</v>
      </c>
      <c r="BG581" s="269">
        <v>0</v>
      </c>
      <c r="BH581" s="269">
        <v>0</v>
      </c>
      <c r="BI581" s="269">
        <v>0</v>
      </c>
      <c r="BJ581" s="269">
        <v>0</v>
      </c>
      <c r="BK581" s="269">
        <v>0</v>
      </c>
      <c r="BL581" s="269">
        <v>0</v>
      </c>
      <c r="BM581" s="269">
        <v>0</v>
      </c>
      <c r="BN581" s="269">
        <v>0</v>
      </c>
      <c r="BO581" s="269">
        <v>0</v>
      </c>
      <c r="BP581" s="269">
        <v>0</v>
      </c>
      <c r="BQ581" s="269">
        <v>0</v>
      </c>
      <c r="BR581" s="269">
        <v>0</v>
      </c>
      <c r="BS581" s="269">
        <v>0</v>
      </c>
      <c r="BT581" s="269">
        <v>0</v>
      </c>
      <c r="BU581" s="269">
        <v>0</v>
      </c>
      <c r="BV581" s="269">
        <v>0</v>
      </c>
      <c r="BW581" s="269">
        <v>0</v>
      </c>
      <c r="BX581" s="269">
        <v>0</v>
      </c>
      <c r="BY581" s="269">
        <v>0</v>
      </c>
      <c r="BZ581" s="269">
        <v>0</v>
      </c>
      <c r="CA581" s="269">
        <v>0</v>
      </c>
      <c r="CB581" s="269">
        <v>0</v>
      </c>
      <c r="CC581" s="270">
        <f t="shared" si="75"/>
        <v>1658689.07</v>
      </c>
      <c r="CD581" s="148"/>
      <c r="CE581" s="148"/>
      <c r="CF581" s="148"/>
      <c r="CG581" s="148"/>
      <c r="CH581" s="148"/>
      <c r="CI581" s="148"/>
    </row>
    <row r="582" spans="1:87" s="149" customFormat="1">
      <c r="A582" s="215"/>
      <c r="B582" s="295"/>
      <c r="C582" s="150"/>
      <c r="D582" s="150"/>
      <c r="E582" s="150"/>
      <c r="F582" s="296" t="s">
        <v>1459</v>
      </c>
      <c r="G582" s="297" t="s">
        <v>1460</v>
      </c>
      <c r="H582" s="269">
        <v>0</v>
      </c>
      <c r="I582" s="269">
        <v>0</v>
      </c>
      <c r="J582" s="269">
        <v>0</v>
      </c>
      <c r="K582" s="269">
        <v>0</v>
      </c>
      <c r="L582" s="269">
        <v>0</v>
      </c>
      <c r="M582" s="269">
        <v>0</v>
      </c>
      <c r="N582" s="269">
        <v>0</v>
      </c>
      <c r="O582" s="269">
        <v>0</v>
      </c>
      <c r="P582" s="269">
        <v>0</v>
      </c>
      <c r="Q582" s="269">
        <v>0</v>
      </c>
      <c r="R582" s="269">
        <v>0</v>
      </c>
      <c r="S582" s="269">
        <v>0</v>
      </c>
      <c r="T582" s="269">
        <v>0</v>
      </c>
      <c r="U582" s="269">
        <v>0</v>
      </c>
      <c r="V582" s="269">
        <v>0</v>
      </c>
      <c r="W582" s="269">
        <v>0</v>
      </c>
      <c r="X582" s="269">
        <v>0</v>
      </c>
      <c r="Y582" s="269">
        <v>0</v>
      </c>
      <c r="Z582" s="269">
        <v>0</v>
      </c>
      <c r="AA582" s="269">
        <v>0</v>
      </c>
      <c r="AB582" s="269">
        <v>0</v>
      </c>
      <c r="AC582" s="269">
        <v>0</v>
      </c>
      <c r="AD582" s="269">
        <v>0</v>
      </c>
      <c r="AE582" s="269">
        <v>0</v>
      </c>
      <c r="AF582" s="269">
        <v>0</v>
      </c>
      <c r="AG582" s="269">
        <v>0</v>
      </c>
      <c r="AH582" s="269">
        <v>0</v>
      </c>
      <c r="AI582" s="269">
        <v>0</v>
      </c>
      <c r="AJ582" s="269">
        <v>0</v>
      </c>
      <c r="AK582" s="269">
        <v>0</v>
      </c>
      <c r="AL582" s="269">
        <v>0</v>
      </c>
      <c r="AM582" s="269">
        <v>0</v>
      </c>
      <c r="AN582" s="269">
        <v>0</v>
      </c>
      <c r="AO582" s="269">
        <v>0</v>
      </c>
      <c r="AP582" s="269">
        <v>0</v>
      </c>
      <c r="AQ582" s="269">
        <v>0</v>
      </c>
      <c r="AR582" s="269">
        <v>0</v>
      </c>
      <c r="AS582" s="269">
        <v>0</v>
      </c>
      <c r="AT582" s="269">
        <v>0</v>
      </c>
      <c r="AU582" s="269">
        <v>18000</v>
      </c>
      <c r="AV582" s="269">
        <v>0</v>
      </c>
      <c r="AW582" s="269">
        <v>0</v>
      </c>
      <c r="AX582" s="269">
        <v>0</v>
      </c>
      <c r="AY582" s="269">
        <v>0</v>
      </c>
      <c r="AZ582" s="269">
        <v>0</v>
      </c>
      <c r="BA582" s="269">
        <v>0</v>
      </c>
      <c r="BB582" s="269">
        <v>0</v>
      </c>
      <c r="BC582" s="269">
        <v>0</v>
      </c>
      <c r="BD582" s="269">
        <v>0</v>
      </c>
      <c r="BE582" s="269">
        <v>0</v>
      </c>
      <c r="BF582" s="269">
        <v>0</v>
      </c>
      <c r="BG582" s="269">
        <v>0</v>
      </c>
      <c r="BH582" s="269">
        <v>0</v>
      </c>
      <c r="BI582" s="269">
        <v>0</v>
      </c>
      <c r="BJ582" s="269">
        <v>0</v>
      </c>
      <c r="BK582" s="269">
        <v>0</v>
      </c>
      <c r="BL582" s="269">
        <v>0</v>
      </c>
      <c r="BM582" s="269">
        <v>0</v>
      </c>
      <c r="BN582" s="269">
        <v>0</v>
      </c>
      <c r="BO582" s="269">
        <v>0</v>
      </c>
      <c r="BP582" s="269">
        <v>0</v>
      </c>
      <c r="BQ582" s="269">
        <v>0</v>
      </c>
      <c r="BR582" s="269">
        <v>0</v>
      </c>
      <c r="BS582" s="269">
        <v>0</v>
      </c>
      <c r="BT582" s="269">
        <v>0</v>
      </c>
      <c r="BU582" s="269">
        <v>0</v>
      </c>
      <c r="BV582" s="269">
        <v>0</v>
      </c>
      <c r="BW582" s="269">
        <v>0</v>
      </c>
      <c r="BX582" s="269">
        <v>0</v>
      </c>
      <c r="BY582" s="269">
        <v>0</v>
      </c>
      <c r="BZ582" s="269">
        <v>0</v>
      </c>
      <c r="CA582" s="269">
        <v>0</v>
      </c>
      <c r="CB582" s="269">
        <v>0</v>
      </c>
      <c r="CC582" s="270">
        <f t="shared" si="75"/>
        <v>18000</v>
      </c>
      <c r="CD582" s="148"/>
      <c r="CE582" s="148"/>
      <c r="CF582" s="148"/>
      <c r="CG582" s="148"/>
      <c r="CH582" s="148"/>
      <c r="CI582" s="148"/>
    </row>
    <row r="583" spans="1:87" s="149" customFormat="1">
      <c r="A583" s="215"/>
      <c r="B583" s="295"/>
      <c r="C583" s="150"/>
      <c r="D583" s="150"/>
      <c r="E583" s="150"/>
      <c r="F583" s="296" t="s">
        <v>1461</v>
      </c>
      <c r="G583" s="297" t="s">
        <v>1462</v>
      </c>
      <c r="H583" s="269">
        <v>0</v>
      </c>
      <c r="I583" s="269">
        <v>0</v>
      </c>
      <c r="J583" s="269">
        <v>0</v>
      </c>
      <c r="K583" s="269">
        <v>0</v>
      </c>
      <c r="L583" s="269">
        <v>0</v>
      </c>
      <c r="M583" s="269">
        <v>0</v>
      </c>
      <c r="N583" s="269">
        <v>0</v>
      </c>
      <c r="O583" s="269">
        <v>0</v>
      </c>
      <c r="P583" s="269">
        <v>0</v>
      </c>
      <c r="Q583" s="269">
        <v>0</v>
      </c>
      <c r="R583" s="269">
        <v>0</v>
      </c>
      <c r="S583" s="269">
        <v>0</v>
      </c>
      <c r="T583" s="269">
        <v>0</v>
      </c>
      <c r="U583" s="269">
        <v>0</v>
      </c>
      <c r="V583" s="269">
        <v>0</v>
      </c>
      <c r="W583" s="269">
        <v>0</v>
      </c>
      <c r="X583" s="269">
        <v>0</v>
      </c>
      <c r="Y583" s="269">
        <v>0</v>
      </c>
      <c r="Z583" s="269">
        <v>0</v>
      </c>
      <c r="AA583" s="269">
        <v>0</v>
      </c>
      <c r="AB583" s="269">
        <v>0</v>
      </c>
      <c r="AC583" s="269">
        <v>0</v>
      </c>
      <c r="AD583" s="269">
        <v>0</v>
      </c>
      <c r="AE583" s="269">
        <v>0</v>
      </c>
      <c r="AF583" s="269">
        <v>0</v>
      </c>
      <c r="AG583" s="269">
        <v>0</v>
      </c>
      <c r="AH583" s="269">
        <v>0</v>
      </c>
      <c r="AI583" s="269">
        <v>0</v>
      </c>
      <c r="AJ583" s="269">
        <v>0</v>
      </c>
      <c r="AK583" s="269">
        <v>0</v>
      </c>
      <c r="AL583" s="269">
        <v>0</v>
      </c>
      <c r="AM583" s="269">
        <v>0</v>
      </c>
      <c r="AN583" s="269">
        <v>0</v>
      </c>
      <c r="AO583" s="269">
        <v>0</v>
      </c>
      <c r="AP583" s="269">
        <v>0</v>
      </c>
      <c r="AQ583" s="269">
        <v>0</v>
      </c>
      <c r="AR583" s="269">
        <v>0</v>
      </c>
      <c r="AS583" s="269">
        <v>0</v>
      </c>
      <c r="AT583" s="269">
        <v>0</v>
      </c>
      <c r="AU583" s="269">
        <v>0</v>
      </c>
      <c r="AV583" s="269">
        <v>0</v>
      </c>
      <c r="AW583" s="269">
        <v>0</v>
      </c>
      <c r="AX583" s="269">
        <v>0</v>
      </c>
      <c r="AY583" s="269">
        <v>0</v>
      </c>
      <c r="AZ583" s="269">
        <v>0</v>
      </c>
      <c r="BA583" s="269">
        <v>0</v>
      </c>
      <c r="BB583" s="269">
        <v>0</v>
      </c>
      <c r="BC583" s="269">
        <v>0</v>
      </c>
      <c r="BD583" s="269">
        <v>0</v>
      </c>
      <c r="BE583" s="269">
        <v>0</v>
      </c>
      <c r="BF583" s="269">
        <v>0</v>
      </c>
      <c r="BG583" s="269">
        <v>0</v>
      </c>
      <c r="BH583" s="269">
        <v>0</v>
      </c>
      <c r="BI583" s="269">
        <v>0</v>
      </c>
      <c r="BJ583" s="269">
        <v>0</v>
      </c>
      <c r="BK583" s="269">
        <v>0</v>
      </c>
      <c r="BL583" s="269">
        <v>0</v>
      </c>
      <c r="BM583" s="269">
        <v>0</v>
      </c>
      <c r="BN583" s="269">
        <v>0</v>
      </c>
      <c r="BO583" s="269">
        <v>0</v>
      </c>
      <c r="BP583" s="269">
        <v>0</v>
      </c>
      <c r="BQ583" s="269">
        <v>0</v>
      </c>
      <c r="BR583" s="269">
        <v>0</v>
      </c>
      <c r="BS583" s="269">
        <v>0</v>
      </c>
      <c r="BT583" s="269">
        <v>0</v>
      </c>
      <c r="BU583" s="269">
        <v>0</v>
      </c>
      <c r="BV583" s="269">
        <v>0</v>
      </c>
      <c r="BW583" s="269">
        <v>0</v>
      </c>
      <c r="BX583" s="269">
        <v>0</v>
      </c>
      <c r="BY583" s="269">
        <v>0</v>
      </c>
      <c r="BZ583" s="269">
        <v>0</v>
      </c>
      <c r="CA583" s="269">
        <v>0</v>
      </c>
      <c r="CB583" s="269">
        <v>0</v>
      </c>
      <c r="CC583" s="270">
        <f t="shared" si="75"/>
        <v>0</v>
      </c>
      <c r="CD583" s="148"/>
      <c r="CE583" s="148"/>
      <c r="CF583" s="148"/>
      <c r="CG583" s="148"/>
      <c r="CH583" s="148"/>
      <c r="CI583" s="148"/>
    </row>
    <row r="584" spans="1:87" s="155" customFormat="1">
      <c r="A584" s="154"/>
      <c r="B584" s="153"/>
      <c r="C584" s="371" t="s">
        <v>1463</v>
      </c>
      <c r="D584" s="372"/>
      <c r="E584" s="372"/>
      <c r="F584" s="372"/>
      <c r="G584" s="373"/>
      <c r="H584" s="300">
        <f t="shared" ref="H584:BS584" si="76">SUM(H469:H583)</f>
        <v>522952426.81999999</v>
      </c>
      <c r="I584" s="300">
        <f t="shared" si="76"/>
        <v>248604749.24999997</v>
      </c>
      <c r="J584" s="300">
        <f t="shared" si="76"/>
        <v>597100283.78999996</v>
      </c>
      <c r="K584" s="300">
        <f t="shared" si="76"/>
        <v>75240078.179999992</v>
      </c>
      <c r="L584" s="300">
        <f t="shared" si="76"/>
        <v>50415313.640000001</v>
      </c>
      <c r="M584" s="300">
        <f t="shared" si="76"/>
        <v>131276756.28999998</v>
      </c>
      <c r="N584" s="300">
        <f t="shared" si="76"/>
        <v>1898090129.3400002</v>
      </c>
      <c r="O584" s="300">
        <f t="shared" si="76"/>
        <v>197663803.46999997</v>
      </c>
      <c r="P584" s="300">
        <f t="shared" si="76"/>
        <v>37391829.899999999</v>
      </c>
      <c r="Q584" s="300">
        <f t="shared" si="76"/>
        <v>642098699.74999976</v>
      </c>
      <c r="R584" s="300">
        <f t="shared" si="76"/>
        <v>44507231.719999991</v>
      </c>
      <c r="S584" s="300">
        <f t="shared" si="76"/>
        <v>97692373.950000003</v>
      </c>
      <c r="T584" s="300">
        <f t="shared" si="76"/>
        <v>310602580.72999996</v>
      </c>
      <c r="U584" s="300">
        <f t="shared" si="76"/>
        <v>364970485.36000007</v>
      </c>
      <c r="V584" s="300">
        <f t="shared" si="76"/>
        <v>26449196.100000001</v>
      </c>
      <c r="W584" s="300">
        <f t="shared" si="76"/>
        <v>147694362.87</v>
      </c>
      <c r="X584" s="300">
        <f t="shared" si="76"/>
        <v>86834366.879999995</v>
      </c>
      <c r="Y584" s="300">
        <f t="shared" si="76"/>
        <v>74064669.039999992</v>
      </c>
      <c r="Z584" s="300">
        <f t="shared" si="76"/>
        <v>1169779421.7300003</v>
      </c>
      <c r="AA584" s="300">
        <f t="shared" si="76"/>
        <v>47910347.830000006</v>
      </c>
      <c r="AB584" s="300">
        <f t="shared" si="76"/>
        <v>67411241.310000002</v>
      </c>
      <c r="AC584" s="300">
        <f t="shared" si="76"/>
        <v>192796474.47</v>
      </c>
      <c r="AD584" s="300">
        <f t="shared" si="76"/>
        <v>33823564.850000001</v>
      </c>
      <c r="AE584" s="300">
        <f t="shared" si="76"/>
        <v>107345503.23999999</v>
      </c>
      <c r="AF584" s="300">
        <f t="shared" si="76"/>
        <v>106971071.89</v>
      </c>
      <c r="AG584" s="300">
        <f t="shared" si="76"/>
        <v>34546538.830000013</v>
      </c>
      <c r="AH584" s="300">
        <f t="shared" si="76"/>
        <v>110167104</v>
      </c>
      <c r="AI584" s="300">
        <f t="shared" si="76"/>
        <v>622173461.70999992</v>
      </c>
      <c r="AJ584" s="300">
        <f t="shared" si="76"/>
        <v>36418817.602399997</v>
      </c>
      <c r="AK584" s="300">
        <f t="shared" si="76"/>
        <v>27544182.714000005</v>
      </c>
      <c r="AL584" s="300">
        <f t="shared" si="76"/>
        <v>21803774.900000006</v>
      </c>
      <c r="AM584" s="300">
        <f t="shared" si="76"/>
        <v>29687720.389999997</v>
      </c>
      <c r="AN584" s="300">
        <f t="shared" si="76"/>
        <v>37231682.040000007</v>
      </c>
      <c r="AO584" s="300">
        <f t="shared" si="76"/>
        <v>25668452.030000001</v>
      </c>
      <c r="AP584" s="300">
        <f t="shared" si="76"/>
        <v>22289468.640000001</v>
      </c>
      <c r="AQ584" s="300">
        <f t="shared" si="76"/>
        <v>34606013.399999991</v>
      </c>
      <c r="AR584" s="300">
        <f t="shared" si="76"/>
        <v>29686034.870000005</v>
      </c>
      <c r="AS584" s="300">
        <f t="shared" si="76"/>
        <v>28888032.399999991</v>
      </c>
      <c r="AT584" s="300">
        <f t="shared" si="76"/>
        <v>32360819.260000002</v>
      </c>
      <c r="AU584" s="300">
        <f t="shared" si="76"/>
        <v>254870871.66999999</v>
      </c>
      <c r="AV584" s="300">
        <f t="shared" si="76"/>
        <v>27165364.639999997</v>
      </c>
      <c r="AW584" s="300">
        <f t="shared" si="76"/>
        <v>27200217.399999999</v>
      </c>
      <c r="AX584" s="300">
        <f t="shared" si="76"/>
        <v>28020817.930000003</v>
      </c>
      <c r="AY584" s="300">
        <f t="shared" si="76"/>
        <v>25755659.710000005</v>
      </c>
      <c r="AZ584" s="300">
        <f t="shared" si="76"/>
        <v>12112744.66</v>
      </c>
      <c r="BA584" s="300">
        <f t="shared" si="76"/>
        <v>23159963.350000001</v>
      </c>
      <c r="BB584" s="300">
        <f t="shared" si="76"/>
        <v>639908620.2700001</v>
      </c>
      <c r="BC584" s="300">
        <f t="shared" si="76"/>
        <v>41718446.480000004</v>
      </c>
      <c r="BD584" s="300">
        <f t="shared" si="76"/>
        <v>114975603.73999999</v>
      </c>
      <c r="BE584" s="300">
        <f t="shared" si="76"/>
        <v>31634966.279999997</v>
      </c>
      <c r="BF584" s="300">
        <f t="shared" si="76"/>
        <v>72554921.059999987</v>
      </c>
      <c r="BG584" s="300">
        <f t="shared" si="76"/>
        <v>46500203.369999997</v>
      </c>
      <c r="BH584" s="300">
        <f t="shared" si="76"/>
        <v>152962585.23080003</v>
      </c>
      <c r="BI584" s="300">
        <f t="shared" si="76"/>
        <v>52574938.060000002</v>
      </c>
      <c r="BJ584" s="300">
        <f t="shared" si="76"/>
        <v>37848457.079999983</v>
      </c>
      <c r="BK584" s="300">
        <f t="shared" si="76"/>
        <v>13194511.93</v>
      </c>
      <c r="BL584" s="300">
        <f t="shared" si="76"/>
        <v>30655920.919999994</v>
      </c>
      <c r="BM584" s="300">
        <f t="shared" si="76"/>
        <v>545278221.58999979</v>
      </c>
      <c r="BN584" s="300">
        <f t="shared" si="76"/>
        <v>334994507.47000003</v>
      </c>
      <c r="BO584" s="300">
        <f t="shared" si="76"/>
        <v>49317754.199999988</v>
      </c>
      <c r="BP584" s="300">
        <f t="shared" si="76"/>
        <v>25686248.679999996</v>
      </c>
      <c r="BQ584" s="300">
        <f t="shared" si="76"/>
        <v>37724395.31000001</v>
      </c>
      <c r="BR584" s="300">
        <f t="shared" si="76"/>
        <v>43662487.31000001</v>
      </c>
      <c r="BS584" s="300">
        <f t="shared" si="76"/>
        <v>19804442.620000005</v>
      </c>
      <c r="BT584" s="300">
        <f t="shared" ref="BT584:CC584" si="77">SUM(BT469:BT583)</f>
        <v>378424952.33999997</v>
      </c>
      <c r="BU584" s="300">
        <f t="shared" si="77"/>
        <v>42783651.330000013</v>
      </c>
      <c r="BV584" s="300">
        <f t="shared" si="77"/>
        <v>59460630.349999987</v>
      </c>
      <c r="BW584" s="300">
        <f t="shared" si="77"/>
        <v>96714833.430000022</v>
      </c>
      <c r="BX584" s="300">
        <f t="shared" si="77"/>
        <v>62432115.029999986</v>
      </c>
      <c r="BY584" s="300">
        <f t="shared" si="77"/>
        <v>161931539.81999999</v>
      </c>
      <c r="BZ584" s="300">
        <f t="shared" si="77"/>
        <v>58932857.679999992</v>
      </c>
      <c r="CA584" s="300">
        <f t="shared" si="77"/>
        <v>35891546</v>
      </c>
      <c r="CB584" s="300">
        <f t="shared" si="77"/>
        <v>30788651.570000004</v>
      </c>
      <c r="CC584" s="300">
        <f t="shared" si="77"/>
        <v>11989402713.697203</v>
      </c>
      <c r="CD584" s="154"/>
      <c r="CE584" s="154"/>
      <c r="CF584" s="154"/>
      <c r="CG584" s="154"/>
      <c r="CH584" s="154"/>
      <c r="CI584" s="154"/>
    </row>
    <row r="585" spans="1:87" s="149" customFormat="1">
      <c r="A585" s="215"/>
      <c r="B585" s="295"/>
      <c r="C585" s="150"/>
      <c r="D585" s="150"/>
      <c r="E585" s="150"/>
      <c r="F585" s="296" t="s">
        <v>1464</v>
      </c>
      <c r="G585" s="299" t="s">
        <v>1465</v>
      </c>
      <c r="H585" s="269">
        <v>0</v>
      </c>
      <c r="I585" s="269">
        <v>0</v>
      </c>
      <c r="J585" s="269">
        <v>0</v>
      </c>
      <c r="K585" s="269">
        <v>0</v>
      </c>
      <c r="L585" s="269">
        <v>0</v>
      </c>
      <c r="M585" s="269">
        <v>0</v>
      </c>
      <c r="N585" s="269">
        <v>0</v>
      </c>
      <c r="O585" s="269">
        <v>0</v>
      </c>
      <c r="P585" s="269">
        <v>0</v>
      </c>
      <c r="Q585" s="269">
        <v>0</v>
      </c>
      <c r="R585" s="269">
        <v>0</v>
      </c>
      <c r="S585" s="269">
        <v>0</v>
      </c>
      <c r="T585" s="269">
        <v>0</v>
      </c>
      <c r="U585" s="269">
        <v>0</v>
      </c>
      <c r="V585" s="269">
        <v>0</v>
      </c>
      <c r="W585" s="269">
        <v>0</v>
      </c>
      <c r="X585" s="269">
        <v>0</v>
      </c>
      <c r="Y585" s="269">
        <v>0</v>
      </c>
      <c r="Z585" s="269">
        <v>0</v>
      </c>
      <c r="AA585" s="269">
        <v>0</v>
      </c>
      <c r="AB585" s="269">
        <v>0</v>
      </c>
      <c r="AC585" s="269">
        <v>0</v>
      </c>
      <c r="AD585" s="269">
        <v>0</v>
      </c>
      <c r="AE585" s="269">
        <v>0</v>
      </c>
      <c r="AF585" s="269">
        <v>0</v>
      </c>
      <c r="AG585" s="269">
        <v>0</v>
      </c>
      <c r="AH585" s="269">
        <v>0</v>
      </c>
      <c r="AI585" s="269">
        <v>0</v>
      </c>
      <c r="AJ585" s="269">
        <v>0</v>
      </c>
      <c r="AK585" s="269">
        <v>0</v>
      </c>
      <c r="AL585" s="269">
        <v>0</v>
      </c>
      <c r="AM585" s="269">
        <v>0</v>
      </c>
      <c r="AN585" s="269">
        <v>0</v>
      </c>
      <c r="AO585" s="269">
        <v>0</v>
      </c>
      <c r="AP585" s="269">
        <v>0</v>
      </c>
      <c r="AQ585" s="269">
        <v>0</v>
      </c>
      <c r="AR585" s="269">
        <v>0</v>
      </c>
      <c r="AS585" s="269">
        <v>0</v>
      </c>
      <c r="AT585" s="269">
        <v>0</v>
      </c>
      <c r="AU585" s="269">
        <v>0</v>
      </c>
      <c r="AV585" s="269">
        <v>0</v>
      </c>
      <c r="AW585" s="269">
        <v>0</v>
      </c>
      <c r="AX585" s="269">
        <v>0</v>
      </c>
      <c r="AY585" s="269">
        <v>0</v>
      </c>
      <c r="AZ585" s="269">
        <v>0</v>
      </c>
      <c r="BA585" s="269">
        <v>0</v>
      </c>
      <c r="BB585" s="269">
        <v>0</v>
      </c>
      <c r="BC585" s="269">
        <v>0</v>
      </c>
      <c r="BD585" s="269">
        <v>0</v>
      </c>
      <c r="BE585" s="269">
        <v>0</v>
      </c>
      <c r="BF585" s="269">
        <v>0</v>
      </c>
      <c r="BG585" s="269">
        <v>0</v>
      </c>
      <c r="BH585" s="269">
        <v>0</v>
      </c>
      <c r="BI585" s="269">
        <v>0</v>
      </c>
      <c r="BJ585" s="269">
        <v>0</v>
      </c>
      <c r="BK585" s="269">
        <v>0</v>
      </c>
      <c r="BL585" s="269">
        <v>0</v>
      </c>
      <c r="BM585" s="269">
        <v>0</v>
      </c>
      <c r="BN585" s="269">
        <v>0</v>
      </c>
      <c r="BO585" s="269">
        <v>0</v>
      </c>
      <c r="BP585" s="269">
        <v>0</v>
      </c>
      <c r="BQ585" s="269">
        <v>0</v>
      </c>
      <c r="BR585" s="269">
        <v>0</v>
      </c>
      <c r="BS585" s="269">
        <v>0</v>
      </c>
      <c r="BT585" s="269">
        <v>0</v>
      </c>
      <c r="BU585" s="269">
        <v>0</v>
      </c>
      <c r="BV585" s="269">
        <v>0</v>
      </c>
      <c r="BW585" s="269">
        <v>0</v>
      </c>
      <c r="BX585" s="269">
        <v>0</v>
      </c>
      <c r="BY585" s="269">
        <v>0</v>
      </c>
      <c r="BZ585" s="269">
        <v>0</v>
      </c>
      <c r="CA585" s="269">
        <v>0</v>
      </c>
      <c r="CB585" s="269">
        <v>0</v>
      </c>
      <c r="CC585" s="270">
        <f t="shared" si="75"/>
        <v>0</v>
      </c>
      <c r="CD585" s="148"/>
      <c r="CE585" s="148"/>
      <c r="CF585" s="148"/>
      <c r="CG585" s="148"/>
      <c r="CH585" s="148"/>
      <c r="CI585" s="148"/>
    </row>
    <row r="586" spans="1:87" s="149" customFormat="1">
      <c r="A586" s="215"/>
      <c r="B586" s="295"/>
      <c r="C586" s="150"/>
      <c r="D586" s="150"/>
      <c r="E586" s="150"/>
      <c r="F586" s="296" t="s">
        <v>1466</v>
      </c>
      <c r="G586" s="299" t="s">
        <v>1467</v>
      </c>
      <c r="H586" s="269">
        <v>40557127.600000001</v>
      </c>
      <c r="I586" s="269">
        <v>0</v>
      </c>
      <c r="J586" s="269">
        <v>0</v>
      </c>
      <c r="K586" s="269">
        <v>0</v>
      </c>
      <c r="L586" s="269">
        <v>0</v>
      </c>
      <c r="M586" s="269">
        <v>0</v>
      </c>
      <c r="N586" s="269">
        <v>87218372.310000002</v>
      </c>
      <c r="O586" s="269">
        <v>0</v>
      </c>
      <c r="P586" s="269">
        <v>0</v>
      </c>
      <c r="Q586" s="269">
        <v>0</v>
      </c>
      <c r="R586" s="269">
        <v>0</v>
      </c>
      <c r="S586" s="269">
        <v>0</v>
      </c>
      <c r="T586" s="269">
        <v>0</v>
      </c>
      <c r="U586" s="269">
        <v>0</v>
      </c>
      <c r="V586" s="269">
        <v>0</v>
      </c>
      <c r="W586" s="269">
        <v>0</v>
      </c>
      <c r="X586" s="269">
        <v>0</v>
      </c>
      <c r="Y586" s="269">
        <v>0</v>
      </c>
      <c r="Z586" s="269">
        <v>0</v>
      </c>
      <c r="AA586" s="269">
        <v>0</v>
      </c>
      <c r="AB586" s="269">
        <v>0</v>
      </c>
      <c r="AC586" s="269">
        <v>0</v>
      </c>
      <c r="AD586" s="269">
        <v>0</v>
      </c>
      <c r="AE586" s="269">
        <v>0</v>
      </c>
      <c r="AF586" s="269">
        <v>0</v>
      </c>
      <c r="AG586" s="269">
        <v>0</v>
      </c>
      <c r="AH586" s="269">
        <v>0</v>
      </c>
      <c r="AI586" s="269">
        <v>0</v>
      </c>
      <c r="AJ586" s="269">
        <v>0</v>
      </c>
      <c r="AK586" s="269">
        <v>0</v>
      </c>
      <c r="AL586" s="269">
        <v>0</v>
      </c>
      <c r="AM586" s="269">
        <v>0</v>
      </c>
      <c r="AN586" s="269">
        <v>0</v>
      </c>
      <c r="AO586" s="269">
        <v>0</v>
      </c>
      <c r="AP586" s="269">
        <v>0</v>
      </c>
      <c r="AQ586" s="269">
        <v>0</v>
      </c>
      <c r="AR586" s="269">
        <v>0</v>
      </c>
      <c r="AS586" s="269">
        <v>0</v>
      </c>
      <c r="AT586" s="269">
        <v>0</v>
      </c>
      <c r="AU586" s="269">
        <v>0</v>
      </c>
      <c r="AV586" s="269">
        <v>0</v>
      </c>
      <c r="AW586" s="269">
        <v>0</v>
      </c>
      <c r="AX586" s="269">
        <v>0</v>
      </c>
      <c r="AY586" s="269">
        <v>0</v>
      </c>
      <c r="AZ586" s="269">
        <v>0</v>
      </c>
      <c r="BA586" s="269">
        <v>0</v>
      </c>
      <c r="BB586" s="269">
        <v>67467478.969999999</v>
      </c>
      <c r="BC586" s="269">
        <v>0</v>
      </c>
      <c r="BD586" s="269">
        <v>0</v>
      </c>
      <c r="BE586" s="269">
        <v>0</v>
      </c>
      <c r="BF586" s="269">
        <v>0</v>
      </c>
      <c r="BG586" s="269">
        <v>0</v>
      </c>
      <c r="BH586" s="269">
        <v>0</v>
      </c>
      <c r="BI586" s="269">
        <v>0</v>
      </c>
      <c r="BJ586" s="269">
        <v>0</v>
      </c>
      <c r="BK586" s="269">
        <v>0</v>
      </c>
      <c r="BL586" s="269">
        <v>0</v>
      </c>
      <c r="BM586" s="269">
        <v>0</v>
      </c>
      <c r="BN586" s="269">
        <v>0</v>
      </c>
      <c r="BO586" s="269">
        <v>0</v>
      </c>
      <c r="BP586" s="269">
        <v>0</v>
      </c>
      <c r="BQ586" s="269">
        <v>0</v>
      </c>
      <c r="BR586" s="269">
        <v>0</v>
      </c>
      <c r="BS586" s="269">
        <v>0</v>
      </c>
      <c r="BT586" s="269">
        <v>29910962.09</v>
      </c>
      <c r="BU586" s="269">
        <v>0</v>
      </c>
      <c r="BV586" s="269">
        <v>0</v>
      </c>
      <c r="BW586" s="269">
        <v>0</v>
      </c>
      <c r="BX586" s="269">
        <v>0</v>
      </c>
      <c r="BY586" s="269">
        <v>0</v>
      </c>
      <c r="BZ586" s="269">
        <v>0</v>
      </c>
      <c r="CA586" s="269">
        <v>0</v>
      </c>
      <c r="CB586" s="269">
        <v>0</v>
      </c>
      <c r="CC586" s="270">
        <f t="shared" si="75"/>
        <v>225153940.97</v>
      </c>
      <c r="CD586" s="148"/>
      <c r="CE586" s="148"/>
      <c r="CF586" s="148"/>
      <c r="CG586" s="148"/>
      <c r="CH586" s="148"/>
      <c r="CI586" s="148"/>
    </row>
    <row r="587" spans="1:87" s="149" customFormat="1">
      <c r="A587" s="215"/>
      <c r="B587" s="295"/>
      <c r="C587" s="150"/>
      <c r="D587" s="150"/>
      <c r="E587" s="150"/>
      <c r="F587" s="296" t="s">
        <v>1468</v>
      </c>
      <c r="G587" s="299" t="s">
        <v>1469</v>
      </c>
      <c r="H587" s="269">
        <v>30380723.23</v>
      </c>
      <c r="I587" s="269">
        <v>0</v>
      </c>
      <c r="J587" s="269">
        <v>0</v>
      </c>
      <c r="K587" s="269">
        <v>0</v>
      </c>
      <c r="L587" s="269">
        <v>0</v>
      </c>
      <c r="M587" s="269">
        <v>0</v>
      </c>
      <c r="N587" s="269">
        <v>48491944.990000002</v>
      </c>
      <c r="O587" s="269">
        <v>0</v>
      </c>
      <c r="P587" s="269">
        <v>0</v>
      </c>
      <c r="Q587" s="269">
        <v>0</v>
      </c>
      <c r="R587" s="269">
        <v>0</v>
      </c>
      <c r="S587" s="269">
        <v>0</v>
      </c>
      <c r="T587" s="269">
        <v>0</v>
      </c>
      <c r="U587" s="269">
        <v>0</v>
      </c>
      <c r="V587" s="269">
        <v>0</v>
      </c>
      <c r="W587" s="269">
        <v>0</v>
      </c>
      <c r="X587" s="269">
        <v>0</v>
      </c>
      <c r="Y587" s="269">
        <v>0</v>
      </c>
      <c r="Z587" s="269">
        <v>0</v>
      </c>
      <c r="AA587" s="269">
        <v>0</v>
      </c>
      <c r="AB587" s="269">
        <v>0</v>
      </c>
      <c r="AC587" s="269">
        <v>0</v>
      </c>
      <c r="AD587" s="269">
        <v>0</v>
      </c>
      <c r="AE587" s="269">
        <v>0</v>
      </c>
      <c r="AF587" s="269">
        <v>0</v>
      </c>
      <c r="AG587" s="269">
        <v>0</v>
      </c>
      <c r="AH587" s="269">
        <v>0</v>
      </c>
      <c r="AI587" s="269">
        <v>0</v>
      </c>
      <c r="AJ587" s="269">
        <v>0</v>
      </c>
      <c r="AK587" s="269">
        <v>0</v>
      </c>
      <c r="AL587" s="269">
        <v>0</v>
      </c>
      <c r="AM587" s="269">
        <v>0</v>
      </c>
      <c r="AN587" s="269">
        <v>0</v>
      </c>
      <c r="AO587" s="269">
        <v>0</v>
      </c>
      <c r="AP587" s="269">
        <v>0</v>
      </c>
      <c r="AQ587" s="269">
        <v>0</v>
      </c>
      <c r="AR587" s="269">
        <v>0</v>
      </c>
      <c r="AS587" s="269">
        <v>0</v>
      </c>
      <c r="AT587" s="269">
        <v>0</v>
      </c>
      <c r="AU587" s="269">
        <v>132924</v>
      </c>
      <c r="AV587" s="269">
        <v>0</v>
      </c>
      <c r="AW587" s="269">
        <v>0</v>
      </c>
      <c r="AX587" s="269">
        <v>0</v>
      </c>
      <c r="AY587" s="269">
        <v>0</v>
      </c>
      <c r="AZ587" s="269">
        <v>0</v>
      </c>
      <c r="BA587" s="269">
        <v>0</v>
      </c>
      <c r="BB587" s="269">
        <v>39632274.329999998</v>
      </c>
      <c r="BC587" s="269">
        <v>0</v>
      </c>
      <c r="BD587" s="269">
        <v>0</v>
      </c>
      <c r="BE587" s="269">
        <v>0</v>
      </c>
      <c r="BF587" s="269">
        <v>0</v>
      </c>
      <c r="BG587" s="269">
        <v>0</v>
      </c>
      <c r="BH587" s="269">
        <v>0</v>
      </c>
      <c r="BI587" s="269">
        <v>0</v>
      </c>
      <c r="BJ587" s="269">
        <v>0</v>
      </c>
      <c r="BK587" s="269">
        <v>0</v>
      </c>
      <c r="BL587" s="269">
        <v>0</v>
      </c>
      <c r="BM587" s="269">
        <v>0</v>
      </c>
      <c r="BN587" s="269">
        <v>0</v>
      </c>
      <c r="BO587" s="269">
        <v>0</v>
      </c>
      <c r="BP587" s="269">
        <v>0</v>
      </c>
      <c r="BQ587" s="269">
        <v>0</v>
      </c>
      <c r="BR587" s="269">
        <v>0</v>
      </c>
      <c r="BS587" s="269">
        <v>0</v>
      </c>
      <c r="BT587" s="269">
        <v>15050601.300000001</v>
      </c>
      <c r="BU587" s="269">
        <v>0</v>
      </c>
      <c r="BV587" s="269">
        <v>0</v>
      </c>
      <c r="BW587" s="269">
        <v>0</v>
      </c>
      <c r="BX587" s="269">
        <v>0</v>
      </c>
      <c r="BY587" s="269">
        <v>0</v>
      </c>
      <c r="BZ587" s="269">
        <v>0</v>
      </c>
      <c r="CA587" s="269">
        <v>0</v>
      </c>
      <c r="CB587" s="269">
        <v>0</v>
      </c>
      <c r="CC587" s="270">
        <f t="shared" si="75"/>
        <v>133688467.84999999</v>
      </c>
      <c r="CD587" s="148"/>
      <c r="CE587" s="148"/>
      <c r="CF587" s="148"/>
      <c r="CG587" s="148"/>
      <c r="CH587" s="148"/>
      <c r="CI587" s="148"/>
    </row>
    <row r="588" spans="1:87" s="149" customFormat="1">
      <c r="A588" s="215"/>
      <c r="B588" s="295"/>
      <c r="C588" s="150"/>
      <c r="D588" s="150"/>
      <c r="E588" s="150"/>
      <c r="F588" s="296" t="s">
        <v>1470</v>
      </c>
      <c r="G588" s="299" t="s">
        <v>1471</v>
      </c>
      <c r="H588" s="269">
        <v>21341754.93</v>
      </c>
      <c r="I588" s="269">
        <v>0</v>
      </c>
      <c r="J588" s="269">
        <v>0</v>
      </c>
      <c r="K588" s="269">
        <v>0</v>
      </c>
      <c r="L588" s="269">
        <v>0</v>
      </c>
      <c r="M588" s="269">
        <v>0</v>
      </c>
      <c r="N588" s="269">
        <v>22739624.899999999</v>
      </c>
      <c r="O588" s="269">
        <v>0</v>
      </c>
      <c r="P588" s="269">
        <v>0</v>
      </c>
      <c r="Q588" s="269">
        <v>0</v>
      </c>
      <c r="R588" s="269">
        <v>0</v>
      </c>
      <c r="S588" s="269">
        <v>0</v>
      </c>
      <c r="T588" s="269">
        <v>0</v>
      </c>
      <c r="U588" s="269">
        <v>0</v>
      </c>
      <c r="V588" s="269">
        <v>0</v>
      </c>
      <c r="W588" s="269">
        <v>0</v>
      </c>
      <c r="X588" s="269">
        <v>0</v>
      </c>
      <c r="Y588" s="269">
        <v>0</v>
      </c>
      <c r="Z588" s="269">
        <v>0</v>
      </c>
      <c r="AA588" s="269">
        <v>0</v>
      </c>
      <c r="AB588" s="269">
        <v>0</v>
      </c>
      <c r="AC588" s="269">
        <v>0</v>
      </c>
      <c r="AD588" s="269">
        <v>0</v>
      </c>
      <c r="AE588" s="269">
        <v>0</v>
      </c>
      <c r="AF588" s="269">
        <v>0</v>
      </c>
      <c r="AG588" s="269">
        <v>0</v>
      </c>
      <c r="AH588" s="269">
        <v>0</v>
      </c>
      <c r="AI588" s="269">
        <v>0</v>
      </c>
      <c r="AJ588" s="269">
        <v>0</v>
      </c>
      <c r="AK588" s="269">
        <v>0</v>
      </c>
      <c r="AL588" s="269">
        <v>0</v>
      </c>
      <c r="AM588" s="269">
        <v>4300</v>
      </c>
      <c r="AN588" s="269">
        <v>0</v>
      </c>
      <c r="AO588" s="269">
        <v>0</v>
      </c>
      <c r="AP588" s="269">
        <v>0</v>
      </c>
      <c r="AQ588" s="269">
        <v>0</v>
      </c>
      <c r="AR588" s="269">
        <v>0</v>
      </c>
      <c r="AS588" s="269">
        <v>0</v>
      </c>
      <c r="AT588" s="269">
        <v>0</v>
      </c>
      <c r="AU588" s="269">
        <v>0</v>
      </c>
      <c r="AV588" s="269">
        <v>0</v>
      </c>
      <c r="AW588" s="269">
        <v>0</v>
      </c>
      <c r="AX588" s="269">
        <v>0</v>
      </c>
      <c r="AY588" s="269">
        <v>247150</v>
      </c>
      <c r="AZ588" s="269">
        <v>0</v>
      </c>
      <c r="BA588" s="269">
        <v>0</v>
      </c>
      <c r="BB588" s="269">
        <v>11142118.27</v>
      </c>
      <c r="BC588" s="269">
        <v>0</v>
      </c>
      <c r="BD588" s="269">
        <v>0</v>
      </c>
      <c r="BE588" s="269">
        <v>0</v>
      </c>
      <c r="BF588" s="269">
        <v>0</v>
      </c>
      <c r="BG588" s="269">
        <v>0</v>
      </c>
      <c r="BH588" s="269">
        <v>0</v>
      </c>
      <c r="BI588" s="269">
        <v>0</v>
      </c>
      <c r="BJ588" s="269">
        <v>0</v>
      </c>
      <c r="BK588" s="269">
        <v>0</v>
      </c>
      <c r="BL588" s="269">
        <v>0</v>
      </c>
      <c r="BM588" s="269">
        <v>0</v>
      </c>
      <c r="BN588" s="269">
        <v>0</v>
      </c>
      <c r="BO588" s="269">
        <v>0</v>
      </c>
      <c r="BP588" s="269">
        <v>0</v>
      </c>
      <c r="BQ588" s="269">
        <v>0</v>
      </c>
      <c r="BR588" s="269">
        <v>0</v>
      </c>
      <c r="BS588" s="269">
        <v>0</v>
      </c>
      <c r="BT588" s="269">
        <v>5205467.2</v>
      </c>
      <c r="BU588" s="269">
        <v>0</v>
      </c>
      <c r="BV588" s="269">
        <v>0</v>
      </c>
      <c r="BW588" s="269">
        <v>0</v>
      </c>
      <c r="BX588" s="269">
        <v>0</v>
      </c>
      <c r="BY588" s="269">
        <v>0</v>
      </c>
      <c r="BZ588" s="269">
        <v>0</v>
      </c>
      <c r="CA588" s="269">
        <v>0</v>
      </c>
      <c r="CB588" s="269">
        <v>0</v>
      </c>
      <c r="CC588" s="270">
        <f t="shared" si="75"/>
        <v>60680415.299999997</v>
      </c>
      <c r="CD588" s="148"/>
      <c r="CE588" s="148"/>
      <c r="CF588" s="148"/>
      <c r="CG588" s="148"/>
      <c r="CH588" s="148"/>
      <c r="CI588" s="148"/>
    </row>
    <row r="589" spans="1:87" s="149" customFormat="1">
      <c r="A589" s="215"/>
      <c r="B589" s="295"/>
      <c r="C589" s="150"/>
      <c r="D589" s="150"/>
      <c r="E589" s="150"/>
      <c r="F589" s="296" t="s">
        <v>1472</v>
      </c>
      <c r="G589" s="299" t="s">
        <v>1473</v>
      </c>
      <c r="H589" s="269">
        <v>16881844.629999999</v>
      </c>
      <c r="I589" s="269">
        <v>0</v>
      </c>
      <c r="J589" s="269">
        <v>0</v>
      </c>
      <c r="K589" s="269">
        <v>0</v>
      </c>
      <c r="L589" s="269">
        <v>0</v>
      </c>
      <c r="M589" s="269">
        <v>0</v>
      </c>
      <c r="N589" s="269">
        <v>10095135.289999999</v>
      </c>
      <c r="O589" s="269">
        <v>0</v>
      </c>
      <c r="P589" s="269">
        <v>0</v>
      </c>
      <c r="Q589" s="269">
        <v>0</v>
      </c>
      <c r="R589" s="269">
        <v>0</v>
      </c>
      <c r="S589" s="269">
        <v>0</v>
      </c>
      <c r="T589" s="269">
        <v>0</v>
      </c>
      <c r="U589" s="269">
        <v>0</v>
      </c>
      <c r="V589" s="269">
        <v>0</v>
      </c>
      <c r="W589" s="269">
        <v>0</v>
      </c>
      <c r="X589" s="269">
        <v>0</v>
      </c>
      <c r="Y589" s="269">
        <v>0</v>
      </c>
      <c r="Z589" s="269">
        <v>0</v>
      </c>
      <c r="AA589" s="269">
        <v>0</v>
      </c>
      <c r="AB589" s="269">
        <v>0</v>
      </c>
      <c r="AC589" s="269">
        <v>0</v>
      </c>
      <c r="AD589" s="269">
        <v>0</v>
      </c>
      <c r="AE589" s="269">
        <v>0</v>
      </c>
      <c r="AF589" s="269">
        <v>0</v>
      </c>
      <c r="AG589" s="269">
        <v>0</v>
      </c>
      <c r="AH589" s="269">
        <v>0</v>
      </c>
      <c r="AI589" s="269">
        <v>0</v>
      </c>
      <c r="AJ589" s="269">
        <v>0</v>
      </c>
      <c r="AK589" s="269">
        <v>0</v>
      </c>
      <c r="AL589" s="269">
        <v>0</v>
      </c>
      <c r="AM589" s="269">
        <v>0</v>
      </c>
      <c r="AN589" s="269">
        <v>0</v>
      </c>
      <c r="AO589" s="269">
        <v>0</v>
      </c>
      <c r="AP589" s="269">
        <v>0</v>
      </c>
      <c r="AQ589" s="269">
        <v>0</v>
      </c>
      <c r="AR589" s="269">
        <v>0</v>
      </c>
      <c r="AS589" s="269">
        <v>0</v>
      </c>
      <c r="AT589" s="269">
        <v>0</v>
      </c>
      <c r="AU589" s="269">
        <v>20001</v>
      </c>
      <c r="AV589" s="269">
        <v>0</v>
      </c>
      <c r="AW589" s="269">
        <v>0</v>
      </c>
      <c r="AX589" s="269">
        <v>0</v>
      </c>
      <c r="AY589" s="269">
        <v>0</v>
      </c>
      <c r="AZ589" s="269">
        <v>0</v>
      </c>
      <c r="BA589" s="269">
        <v>0</v>
      </c>
      <c r="BB589" s="269">
        <v>14828217.859999999</v>
      </c>
      <c r="BC589" s="269">
        <v>0</v>
      </c>
      <c r="BD589" s="269">
        <v>0</v>
      </c>
      <c r="BE589" s="269">
        <v>0</v>
      </c>
      <c r="BF589" s="269">
        <v>0</v>
      </c>
      <c r="BG589" s="269">
        <v>0</v>
      </c>
      <c r="BH589" s="269">
        <v>0</v>
      </c>
      <c r="BI589" s="269">
        <v>0</v>
      </c>
      <c r="BJ589" s="269">
        <v>0</v>
      </c>
      <c r="BK589" s="269">
        <v>0</v>
      </c>
      <c r="BL589" s="269">
        <v>0</v>
      </c>
      <c r="BM589" s="269">
        <v>0</v>
      </c>
      <c r="BN589" s="269">
        <v>0</v>
      </c>
      <c r="BO589" s="269">
        <v>0</v>
      </c>
      <c r="BP589" s="269">
        <v>0</v>
      </c>
      <c r="BQ589" s="269">
        <v>0</v>
      </c>
      <c r="BR589" s="269">
        <v>0</v>
      </c>
      <c r="BS589" s="269">
        <v>0</v>
      </c>
      <c r="BT589" s="269">
        <v>2082826.68</v>
      </c>
      <c r="BU589" s="269">
        <v>0</v>
      </c>
      <c r="BV589" s="269">
        <v>0</v>
      </c>
      <c r="BW589" s="269">
        <v>0</v>
      </c>
      <c r="BX589" s="269">
        <v>0</v>
      </c>
      <c r="BY589" s="269">
        <v>0</v>
      </c>
      <c r="BZ589" s="269">
        <v>0</v>
      </c>
      <c r="CA589" s="269">
        <v>0</v>
      </c>
      <c r="CB589" s="269">
        <v>0</v>
      </c>
      <c r="CC589" s="270">
        <f t="shared" si="75"/>
        <v>43908025.460000001</v>
      </c>
      <c r="CD589" s="148"/>
      <c r="CE589" s="148"/>
      <c r="CF589" s="148"/>
      <c r="CG589" s="148"/>
      <c r="CH589" s="148"/>
      <c r="CI589" s="148"/>
    </row>
    <row r="590" spans="1:87" s="149" customFormat="1">
      <c r="A590" s="215"/>
      <c r="B590" s="295"/>
      <c r="C590" s="150"/>
      <c r="D590" s="150"/>
      <c r="E590" s="150"/>
      <c r="F590" s="296" t="s">
        <v>1474</v>
      </c>
      <c r="G590" s="299" t="s">
        <v>1475</v>
      </c>
      <c r="H590" s="269">
        <v>33721986.460000001</v>
      </c>
      <c r="I590" s="269">
        <v>0</v>
      </c>
      <c r="J590" s="269">
        <v>0</v>
      </c>
      <c r="K590" s="269">
        <v>0</v>
      </c>
      <c r="L590" s="269">
        <v>0</v>
      </c>
      <c r="M590" s="269">
        <v>0</v>
      </c>
      <c r="N590" s="269">
        <v>12421140.34</v>
      </c>
      <c r="O590" s="269">
        <v>0</v>
      </c>
      <c r="P590" s="269">
        <v>0</v>
      </c>
      <c r="Q590" s="269">
        <v>0</v>
      </c>
      <c r="R590" s="269">
        <v>0</v>
      </c>
      <c r="S590" s="269">
        <v>0</v>
      </c>
      <c r="T590" s="269">
        <v>0</v>
      </c>
      <c r="U590" s="269">
        <v>0</v>
      </c>
      <c r="V590" s="269">
        <v>0</v>
      </c>
      <c r="W590" s="269">
        <v>0</v>
      </c>
      <c r="X590" s="269">
        <v>0</v>
      </c>
      <c r="Y590" s="269">
        <v>0</v>
      </c>
      <c r="Z590" s="269">
        <v>0</v>
      </c>
      <c r="AA590" s="269">
        <v>0</v>
      </c>
      <c r="AB590" s="269">
        <v>0</v>
      </c>
      <c r="AC590" s="269">
        <v>0</v>
      </c>
      <c r="AD590" s="269">
        <v>0</v>
      </c>
      <c r="AE590" s="269">
        <v>0</v>
      </c>
      <c r="AF590" s="269">
        <v>0</v>
      </c>
      <c r="AG590" s="269">
        <v>0</v>
      </c>
      <c r="AH590" s="269">
        <v>0</v>
      </c>
      <c r="AI590" s="269">
        <v>0</v>
      </c>
      <c r="AJ590" s="269">
        <v>0</v>
      </c>
      <c r="AK590" s="269">
        <v>0</v>
      </c>
      <c r="AL590" s="269">
        <v>0</v>
      </c>
      <c r="AM590" s="269">
        <v>0</v>
      </c>
      <c r="AN590" s="269">
        <v>0</v>
      </c>
      <c r="AO590" s="269">
        <v>0</v>
      </c>
      <c r="AP590" s="269">
        <v>0</v>
      </c>
      <c r="AQ590" s="269">
        <v>0</v>
      </c>
      <c r="AR590" s="269">
        <v>0</v>
      </c>
      <c r="AS590" s="269">
        <v>0</v>
      </c>
      <c r="AT590" s="269">
        <v>0</v>
      </c>
      <c r="AU590" s="269">
        <v>0</v>
      </c>
      <c r="AV590" s="269">
        <v>0</v>
      </c>
      <c r="AW590" s="269">
        <v>0</v>
      </c>
      <c r="AX590" s="269">
        <v>0</v>
      </c>
      <c r="AY590" s="269">
        <v>0</v>
      </c>
      <c r="AZ590" s="269">
        <v>0</v>
      </c>
      <c r="BA590" s="269">
        <v>0</v>
      </c>
      <c r="BB590" s="269">
        <v>16385939.57</v>
      </c>
      <c r="BC590" s="269">
        <v>0</v>
      </c>
      <c r="BD590" s="269">
        <v>0</v>
      </c>
      <c r="BE590" s="269">
        <v>0</v>
      </c>
      <c r="BF590" s="269">
        <v>0</v>
      </c>
      <c r="BG590" s="269">
        <v>0</v>
      </c>
      <c r="BH590" s="269">
        <v>0</v>
      </c>
      <c r="BI590" s="269">
        <v>0</v>
      </c>
      <c r="BJ590" s="269">
        <v>0</v>
      </c>
      <c r="BK590" s="269">
        <v>0</v>
      </c>
      <c r="BL590" s="269">
        <v>0</v>
      </c>
      <c r="BM590" s="269">
        <v>7893385.5999999996</v>
      </c>
      <c r="BN590" s="269">
        <v>0</v>
      </c>
      <c r="BO590" s="269">
        <v>0</v>
      </c>
      <c r="BP590" s="269">
        <v>0</v>
      </c>
      <c r="BQ590" s="269">
        <v>0</v>
      </c>
      <c r="BR590" s="269">
        <v>0</v>
      </c>
      <c r="BS590" s="269">
        <v>0</v>
      </c>
      <c r="BT590" s="269">
        <v>5780672.1399999997</v>
      </c>
      <c r="BU590" s="269">
        <v>0</v>
      </c>
      <c r="BV590" s="269">
        <v>0</v>
      </c>
      <c r="BW590" s="269">
        <v>0</v>
      </c>
      <c r="BX590" s="269">
        <v>0</v>
      </c>
      <c r="BY590" s="269">
        <v>0</v>
      </c>
      <c r="BZ590" s="269">
        <v>0</v>
      </c>
      <c r="CA590" s="269">
        <v>0</v>
      </c>
      <c r="CB590" s="269">
        <v>0</v>
      </c>
      <c r="CC590" s="270">
        <f t="shared" si="75"/>
        <v>76203124.109999999</v>
      </c>
      <c r="CD590" s="148"/>
      <c r="CE590" s="148"/>
      <c r="CF590" s="148"/>
      <c r="CG590" s="148"/>
      <c r="CH590" s="148"/>
      <c r="CI590" s="148"/>
    </row>
    <row r="591" spans="1:87" s="149" customFormat="1">
      <c r="A591" s="215"/>
      <c r="B591" s="295"/>
      <c r="C591" s="150"/>
      <c r="D591" s="150"/>
      <c r="E591" s="150"/>
      <c r="F591" s="296" t="s">
        <v>1476</v>
      </c>
      <c r="G591" s="299" t="s">
        <v>1477</v>
      </c>
      <c r="H591" s="269">
        <v>9981077.6300000008</v>
      </c>
      <c r="I591" s="269">
        <v>0</v>
      </c>
      <c r="J591" s="269">
        <v>0</v>
      </c>
      <c r="K591" s="269">
        <v>0</v>
      </c>
      <c r="L591" s="269">
        <v>0</v>
      </c>
      <c r="M591" s="269">
        <v>0</v>
      </c>
      <c r="N591" s="269">
        <v>6395344.2000000002</v>
      </c>
      <c r="O591" s="269">
        <v>0</v>
      </c>
      <c r="P591" s="269">
        <v>0</v>
      </c>
      <c r="Q591" s="269">
        <v>0</v>
      </c>
      <c r="R591" s="269">
        <v>0</v>
      </c>
      <c r="S591" s="269">
        <v>0</v>
      </c>
      <c r="T591" s="269">
        <v>0</v>
      </c>
      <c r="U591" s="269">
        <v>0</v>
      </c>
      <c r="V591" s="269">
        <v>0</v>
      </c>
      <c r="W591" s="269">
        <v>0</v>
      </c>
      <c r="X591" s="269">
        <v>0</v>
      </c>
      <c r="Y591" s="269">
        <v>0</v>
      </c>
      <c r="Z591" s="269">
        <v>0</v>
      </c>
      <c r="AA591" s="269">
        <v>0</v>
      </c>
      <c r="AB591" s="269">
        <v>0</v>
      </c>
      <c r="AC591" s="269">
        <v>0</v>
      </c>
      <c r="AD591" s="269">
        <v>0</v>
      </c>
      <c r="AE591" s="269">
        <v>0</v>
      </c>
      <c r="AF591" s="269">
        <v>0</v>
      </c>
      <c r="AG591" s="269">
        <v>0</v>
      </c>
      <c r="AH591" s="269">
        <v>0</v>
      </c>
      <c r="AI591" s="269">
        <v>0</v>
      </c>
      <c r="AJ591" s="269">
        <v>0</v>
      </c>
      <c r="AK591" s="269">
        <v>0</v>
      </c>
      <c r="AL591" s="269">
        <v>0</v>
      </c>
      <c r="AM591" s="269">
        <v>0</v>
      </c>
      <c r="AN591" s="269">
        <v>0</v>
      </c>
      <c r="AO591" s="269">
        <v>0</v>
      </c>
      <c r="AP591" s="269">
        <v>0</v>
      </c>
      <c r="AQ591" s="269">
        <v>0</v>
      </c>
      <c r="AR591" s="269">
        <v>0</v>
      </c>
      <c r="AS591" s="269">
        <v>0</v>
      </c>
      <c r="AT591" s="269">
        <v>0</v>
      </c>
      <c r="AU591" s="269">
        <v>0</v>
      </c>
      <c r="AV591" s="269">
        <v>0</v>
      </c>
      <c r="AW591" s="269">
        <v>0</v>
      </c>
      <c r="AX591" s="269">
        <v>0</v>
      </c>
      <c r="AY591" s="269">
        <v>0</v>
      </c>
      <c r="AZ591" s="269">
        <v>0</v>
      </c>
      <c r="BA591" s="269">
        <v>0</v>
      </c>
      <c r="BB591" s="269">
        <v>0</v>
      </c>
      <c r="BC591" s="269">
        <v>0</v>
      </c>
      <c r="BD591" s="269">
        <v>0</v>
      </c>
      <c r="BE591" s="269">
        <v>0</v>
      </c>
      <c r="BF591" s="269">
        <v>0</v>
      </c>
      <c r="BG591" s="269">
        <v>0</v>
      </c>
      <c r="BH591" s="269">
        <v>0</v>
      </c>
      <c r="BI591" s="269">
        <v>0</v>
      </c>
      <c r="BJ591" s="269">
        <v>0</v>
      </c>
      <c r="BK591" s="269">
        <v>0</v>
      </c>
      <c r="BL591" s="269">
        <v>0</v>
      </c>
      <c r="BM591" s="269">
        <v>0</v>
      </c>
      <c r="BN591" s="269">
        <v>0</v>
      </c>
      <c r="BO591" s="269">
        <v>0</v>
      </c>
      <c r="BP591" s="269">
        <v>0</v>
      </c>
      <c r="BQ591" s="269">
        <v>0</v>
      </c>
      <c r="BR591" s="269">
        <v>0</v>
      </c>
      <c r="BS591" s="269">
        <v>0</v>
      </c>
      <c r="BT591" s="269">
        <v>993802.61</v>
      </c>
      <c r="BU591" s="269">
        <v>0</v>
      </c>
      <c r="BV591" s="269">
        <v>0</v>
      </c>
      <c r="BW591" s="269">
        <v>0</v>
      </c>
      <c r="BX591" s="269">
        <v>0</v>
      </c>
      <c r="BY591" s="269">
        <v>0</v>
      </c>
      <c r="BZ591" s="269">
        <v>0</v>
      </c>
      <c r="CA591" s="269">
        <v>0</v>
      </c>
      <c r="CB591" s="269">
        <v>0</v>
      </c>
      <c r="CC591" s="270">
        <f t="shared" si="75"/>
        <v>17370224.440000001</v>
      </c>
      <c r="CD591" s="148"/>
      <c r="CE591" s="148"/>
      <c r="CF591" s="148"/>
      <c r="CG591" s="148"/>
      <c r="CH591" s="148"/>
      <c r="CI591" s="148"/>
    </row>
    <row r="592" spans="1:87" s="149" customFormat="1">
      <c r="A592" s="215"/>
      <c r="B592" s="295"/>
      <c r="C592" s="150"/>
      <c r="D592" s="150"/>
      <c r="E592" s="150"/>
      <c r="F592" s="296" t="s">
        <v>1478</v>
      </c>
      <c r="G592" s="299" t="s">
        <v>1479</v>
      </c>
      <c r="H592" s="269">
        <v>1071603.8799999999</v>
      </c>
      <c r="I592" s="269">
        <v>0</v>
      </c>
      <c r="J592" s="269">
        <v>0</v>
      </c>
      <c r="K592" s="269">
        <v>0</v>
      </c>
      <c r="L592" s="269">
        <v>0</v>
      </c>
      <c r="M592" s="269">
        <v>0</v>
      </c>
      <c r="N592" s="269">
        <v>454895.15</v>
      </c>
      <c r="O592" s="269">
        <v>0</v>
      </c>
      <c r="P592" s="269">
        <v>0</v>
      </c>
      <c r="Q592" s="269">
        <v>0</v>
      </c>
      <c r="R592" s="269">
        <v>0</v>
      </c>
      <c r="S592" s="269">
        <v>0</v>
      </c>
      <c r="T592" s="269">
        <v>0</v>
      </c>
      <c r="U592" s="269">
        <v>0</v>
      </c>
      <c r="V592" s="269">
        <v>0</v>
      </c>
      <c r="W592" s="269">
        <v>0</v>
      </c>
      <c r="X592" s="269">
        <v>0</v>
      </c>
      <c r="Y592" s="269">
        <v>0</v>
      </c>
      <c r="Z592" s="269">
        <v>0</v>
      </c>
      <c r="AA592" s="269">
        <v>0</v>
      </c>
      <c r="AB592" s="269">
        <v>0</v>
      </c>
      <c r="AC592" s="269">
        <v>0</v>
      </c>
      <c r="AD592" s="269">
        <v>0</v>
      </c>
      <c r="AE592" s="269">
        <v>0</v>
      </c>
      <c r="AF592" s="269">
        <v>0</v>
      </c>
      <c r="AG592" s="269">
        <v>0</v>
      </c>
      <c r="AH592" s="269">
        <v>0</v>
      </c>
      <c r="AI592" s="269">
        <v>0</v>
      </c>
      <c r="AJ592" s="269">
        <v>0</v>
      </c>
      <c r="AK592" s="269">
        <v>0</v>
      </c>
      <c r="AL592" s="269">
        <v>0</v>
      </c>
      <c r="AM592" s="269">
        <v>0</v>
      </c>
      <c r="AN592" s="269">
        <v>0</v>
      </c>
      <c r="AO592" s="269">
        <v>0</v>
      </c>
      <c r="AP592" s="269">
        <v>0</v>
      </c>
      <c r="AQ592" s="269">
        <v>0</v>
      </c>
      <c r="AR592" s="269">
        <v>0</v>
      </c>
      <c r="AS592" s="269">
        <v>0</v>
      </c>
      <c r="AT592" s="269">
        <v>0</v>
      </c>
      <c r="AU592" s="269">
        <v>0</v>
      </c>
      <c r="AV592" s="269">
        <v>0</v>
      </c>
      <c r="AW592" s="269">
        <v>0</v>
      </c>
      <c r="AX592" s="269">
        <v>0</v>
      </c>
      <c r="AY592" s="269">
        <v>0</v>
      </c>
      <c r="AZ592" s="269">
        <v>0</v>
      </c>
      <c r="BA592" s="269">
        <v>0</v>
      </c>
      <c r="BB592" s="269">
        <v>1357328.68</v>
      </c>
      <c r="BC592" s="269">
        <v>0</v>
      </c>
      <c r="BD592" s="269">
        <v>0</v>
      </c>
      <c r="BE592" s="269">
        <v>0</v>
      </c>
      <c r="BF592" s="269">
        <v>0</v>
      </c>
      <c r="BG592" s="269">
        <v>0</v>
      </c>
      <c r="BH592" s="269">
        <v>0</v>
      </c>
      <c r="BI592" s="269">
        <v>0</v>
      </c>
      <c r="BJ592" s="269">
        <v>0</v>
      </c>
      <c r="BK592" s="269">
        <v>0</v>
      </c>
      <c r="BL592" s="269">
        <v>0</v>
      </c>
      <c r="BM592" s="269">
        <v>0</v>
      </c>
      <c r="BN592" s="269">
        <v>0</v>
      </c>
      <c r="BO592" s="269">
        <v>0</v>
      </c>
      <c r="BP592" s="269">
        <v>0</v>
      </c>
      <c r="BQ592" s="269">
        <v>0</v>
      </c>
      <c r="BR592" s="269">
        <v>0</v>
      </c>
      <c r="BS592" s="269">
        <v>0</v>
      </c>
      <c r="BT592" s="269">
        <v>537257.25</v>
      </c>
      <c r="BU592" s="269">
        <v>0</v>
      </c>
      <c r="BV592" s="269">
        <v>0</v>
      </c>
      <c r="BW592" s="269">
        <v>0</v>
      </c>
      <c r="BX592" s="269">
        <v>0</v>
      </c>
      <c r="BY592" s="269">
        <v>0</v>
      </c>
      <c r="BZ592" s="269">
        <v>0</v>
      </c>
      <c r="CA592" s="269">
        <v>0</v>
      </c>
      <c r="CB592" s="269">
        <v>0</v>
      </c>
      <c r="CC592" s="270">
        <f t="shared" si="75"/>
        <v>3421084.96</v>
      </c>
      <c r="CD592" s="148"/>
      <c r="CE592" s="148"/>
      <c r="CF592" s="148"/>
      <c r="CG592" s="148"/>
      <c r="CH592" s="148"/>
      <c r="CI592" s="148"/>
    </row>
    <row r="593" spans="1:87" s="149" customFormat="1">
      <c r="A593" s="215"/>
      <c r="B593" s="295"/>
      <c r="C593" s="150"/>
      <c r="D593" s="150"/>
      <c r="E593" s="150"/>
      <c r="F593" s="296" t="s">
        <v>1480</v>
      </c>
      <c r="G593" s="299" t="s">
        <v>1481</v>
      </c>
      <c r="H593" s="269">
        <v>0</v>
      </c>
      <c r="I593" s="269">
        <v>0</v>
      </c>
      <c r="J593" s="269">
        <v>0</v>
      </c>
      <c r="K593" s="269">
        <v>0</v>
      </c>
      <c r="L593" s="269">
        <v>0</v>
      </c>
      <c r="M593" s="269">
        <v>0</v>
      </c>
      <c r="N593" s="269">
        <v>0</v>
      </c>
      <c r="O593" s="269">
        <v>0</v>
      </c>
      <c r="P593" s="269">
        <v>0</v>
      </c>
      <c r="Q593" s="269">
        <v>0</v>
      </c>
      <c r="R593" s="269">
        <v>0</v>
      </c>
      <c r="S593" s="269">
        <v>0</v>
      </c>
      <c r="T593" s="269">
        <v>0</v>
      </c>
      <c r="U593" s="269">
        <v>0</v>
      </c>
      <c r="V593" s="269">
        <v>0</v>
      </c>
      <c r="W593" s="269">
        <v>0</v>
      </c>
      <c r="X593" s="269">
        <v>0</v>
      </c>
      <c r="Y593" s="269">
        <v>0</v>
      </c>
      <c r="Z593" s="269">
        <v>0</v>
      </c>
      <c r="AA593" s="269">
        <v>0</v>
      </c>
      <c r="AB593" s="269">
        <v>0</v>
      </c>
      <c r="AC593" s="269">
        <v>0</v>
      </c>
      <c r="AD593" s="269">
        <v>0</v>
      </c>
      <c r="AE593" s="269">
        <v>0</v>
      </c>
      <c r="AF593" s="269">
        <v>0</v>
      </c>
      <c r="AG593" s="269">
        <v>0</v>
      </c>
      <c r="AH593" s="269">
        <v>0</v>
      </c>
      <c r="AI593" s="269">
        <v>0</v>
      </c>
      <c r="AJ593" s="269">
        <v>0</v>
      </c>
      <c r="AK593" s="269">
        <v>0</v>
      </c>
      <c r="AL593" s="269">
        <v>0</v>
      </c>
      <c r="AM593" s="269">
        <v>0</v>
      </c>
      <c r="AN593" s="269">
        <v>0</v>
      </c>
      <c r="AO593" s="269">
        <v>0</v>
      </c>
      <c r="AP593" s="269">
        <v>0</v>
      </c>
      <c r="AQ593" s="269">
        <v>0</v>
      </c>
      <c r="AR593" s="269">
        <v>0</v>
      </c>
      <c r="AS593" s="269">
        <v>0</v>
      </c>
      <c r="AT593" s="269">
        <v>0</v>
      </c>
      <c r="AU593" s="269">
        <v>0</v>
      </c>
      <c r="AV593" s="269">
        <v>0</v>
      </c>
      <c r="AW593" s="269">
        <v>0</v>
      </c>
      <c r="AX593" s="269">
        <v>0</v>
      </c>
      <c r="AY593" s="269">
        <v>0</v>
      </c>
      <c r="AZ593" s="269">
        <v>0</v>
      </c>
      <c r="BA593" s="269">
        <v>0</v>
      </c>
      <c r="BB593" s="269">
        <v>0</v>
      </c>
      <c r="BC593" s="269">
        <v>0</v>
      </c>
      <c r="BD593" s="269">
        <v>0</v>
      </c>
      <c r="BE593" s="269">
        <v>0</v>
      </c>
      <c r="BF593" s="269">
        <v>0</v>
      </c>
      <c r="BG593" s="269">
        <v>0</v>
      </c>
      <c r="BH593" s="269">
        <v>0</v>
      </c>
      <c r="BI593" s="269">
        <v>0</v>
      </c>
      <c r="BJ593" s="269">
        <v>0</v>
      </c>
      <c r="BK593" s="269">
        <v>0</v>
      </c>
      <c r="BL593" s="269">
        <v>0</v>
      </c>
      <c r="BM593" s="269">
        <v>0</v>
      </c>
      <c r="BN593" s="269">
        <v>0</v>
      </c>
      <c r="BO593" s="269">
        <v>0</v>
      </c>
      <c r="BP593" s="269">
        <v>0</v>
      </c>
      <c r="BQ593" s="269">
        <v>0</v>
      </c>
      <c r="BR593" s="269">
        <v>0</v>
      </c>
      <c r="BS593" s="269">
        <v>0</v>
      </c>
      <c r="BT593" s="269">
        <v>0</v>
      </c>
      <c r="BU593" s="269">
        <v>0</v>
      </c>
      <c r="BV593" s="269">
        <v>0</v>
      </c>
      <c r="BW593" s="269">
        <v>0</v>
      </c>
      <c r="BX593" s="269">
        <v>0</v>
      </c>
      <c r="BY593" s="269">
        <v>0</v>
      </c>
      <c r="BZ593" s="269">
        <v>0</v>
      </c>
      <c r="CA593" s="269">
        <v>0</v>
      </c>
      <c r="CB593" s="269">
        <v>0</v>
      </c>
      <c r="CC593" s="270">
        <f t="shared" si="75"/>
        <v>0</v>
      </c>
      <c r="CD593" s="148"/>
      <c r="CE593" s="148"/>
      <c r="CF593" s="148"/>
      <c r="CG593" s="148"/>
      <c r="CH593" s="148"/>
      <c r="CI593" s="148"/>
    </row>
    <row r="594" spans="1:87" s="149" customFormat="1">
      <c r="A594" s="215"/>
      <c r="B594" s="295"/>
      <c r="C594" s="150"/>
      <c r="D594" s="150"/>
      <c r="E594" s="150"/>
      <c r="F594" s="296" t="s">
        <v>1482</v>
      </c>
      <c r="G594" s="299" t="s">
        <v>1483</v>
      </c>
      <c r="H594" s="269">
        <v>0</v>
      </c>
      <c r="I594" s="269">
        <v>0</v>
      </c>
      <c r="J594" s="269">
        <v>0</v>
      </c>
      <c r="K594" s="269">
        <v>0</v>
      </c>
      <c r="L594" s="269">
        <v>0</v>
      </c>
      <c r="M594" s="269">
        <v>0</v>
      </c>
      <c r="N594" s="269">
        <v>0</v>
      </c>
      <c r="O594" s="269">
        <v>0</v>
      </c>
      <c r="P594" s="269">
        <v>0</v>
      </c>
      <c r="Q594" s="269">
        <v>0</v>
      </c>
      <c r="R594" s="269">
        <v>0</v>
      </c>
      <c r="S594" s="269">
        <v>0</v>
      </c>
      <c r="T594" s="269">
        <v>0</v>
      </c>
      <c r="U594" s="269">
        <v>0</v>
      </c>
      <c r="V594" s="269">
        <v>0</v>
      </c>
      <c r="W594" s="269">
        <v>0</v>
      </c>
      <c r="X594" s="269">
        <v>0</v>
      </c>
      <c r="Y594" s="269">
        <v>0</v>
      </c>
      <c r="Z594" s="269">
        <v>28916915.829999998</v>
      </c>
      <c r="AA594" s="269">
        <v>0</v>
      </c>
      <c r="AB594" s="269">
        <v>0</v>
      </c>
      <c r="AC594" s="269">
        <v>0</v>
      </c>
      <c r="AD594" s="269">
        <v>0</v>
      </c>
      <c r="AE594" s="269">
        <v>0</v>
      </c>
      <c r="AF594" s="269">
        <v>0</v>
      </c>
      <c r="AG594" s="269">
        <v>0</v>
      </c>
      <c r="AH594" s="269">
        <v>0</v>
      </c>
      <c r="AI594" s="269">
        <v>0</v>
      </c>
      <c r="AJ594" s="269">
        <v>0</v>
      </c>
      <c r="AK594" s="269">
        <v>0</v>
      </c>
      <c r="AL594" s="269">
        <v>0</v>
      </c>
      <c r="AM594" s="269">
        <v>0</v>
      </c>
      <c r="AN594" s="269">
        <v>0</v>
      </c>
      <c r="AO594" s="269">
        <v>0</v>
      </c>
      <c r="AP594" s="269">
        <v>0</v>
      </c>
      <c r="AQ594" s="269">
        <v>0</v>
      </c>
      <c r="AR594" s="269">
        <v>0</v>
      </c>
      <c r="AS594" s="269">
        <v>0</v>
      </c>
      <c r="AT594" s="269">
        <v>0</v>
      </c>
      <c r="AU594" s="269">
        <v>0</v>
      </c>
      <c r="AV594" s="269">
        <v>0</v>
      </c>
      <c r="AW594" s="269">
        <v>0</v>
      </c>
      <c r="AX594" s="269">
        <v>0</v>
      </c>
      <c r="AY594" s="269">
        <v>0</v>
      </c>
      <c r="AZ594" s="269">
        <v>0</v>
      </c>
      <c r="BA594" s="269">
        <v>0</v>
      </c>
      <c r="BB594" s="269">
        <v>0</v>
      </c>
      <c r="BC594" s="269">
        <v>0</v>
      </c>
      <c r="BD594" s="269">
        <v>0</v>
      </c>
      <c r="BE594" s="269">
        <v>0</v>
      </c>
      <c r="BF594" s="269">
        <v>0</v>
      </c>
      <c r="BG594" s="269">
        <v>0</v>
      </c>
      <c r="BH594" s="269">
        <v>0</v>
      </c>
      <c r="BI594" s="269">
        <v>0</v>
      </c>
      <c r="BJ594" s="269">
        <v>0</v>
      </c>
      <c r="BK594" s="269">
        <v>0</v>
      </c>
      <c r="BL594" s="269">
        <v>0</v>
      </c>
      <c r="BM594" s="269">
        <v>0</v>
      </c>
      <c r="BN594" s="269">
        <v>0</v>
      </c>
      <c r="BO594" s="269">
        <v>0</v>
      </c>
      <c r="BP594" s="269">
        <v>0</v>
      </c>
      <c r="BQ594" s="269">
        <v>0</v>
      </c>
      <c r="BR594" s="269">
        <v>0</v>
      </c>
      <c r="BS594" s="269">
        <v>0</v>
      </c>
      <c r="BT594" s="269">
        <v>0</v>
      </c>
      <c r="BU594" s="269">
        <v>0</v>
      </c>
      <c r="BV594" s="269">
        <v>0</v>
      </c>
      <c r="BW594" s="269">
        <v>0</v>
      </c>
      <c r="BX594" s="269">
        <v>0</v>
      </c>
      <c r="BY594" s="269">
        <v>0</v>
      </c>
      <c r="BZ594" s="269">
        <v>0</v>
      </c>
      <c r="CA594" s="269">
        <v>0</v>
      </c>
      <c r="CB594" s="269">
        <v>0</v>
      </c>
      <c r="CC594" s="270">
        <f t="shared" si="75"/>
        <v>28916915.829999998</v>
      </c>
      <c r="CD594" s="148"/>
      <c r="CE594" s="148"/>
      <c r="CF594" s="148"/>
      <c r="CG594" s="148"/>
      <c r="CH594" s="148"/>
      <c r="CI594" s="148"/>
    </row>
    <row r="595" spans="1:87" s="149" customFormat="1">
      <c r="A595" s="215"/>
      <c r="B595" s="295"/>
      <c r="C595" s="150"/>
      <c r="D595" s="150"/>
      <c r="E595" s="150"/>
      <c r="F595" s="296" t="s">
        <v>1484</v>
      </c>
      <c r="G595" s="299" t="s">
        <v>1485</v>
      </c>
      <c r="H595" s="269">
        <v>0</v>
      </c>
      <c r="I595" s="269">
        <v>0</v>
      </c>
      <c r="J595" s="269">
        <v>0</v>
      </c>
      <c r="K595" s="269">
        <v>0</v>
      </c>
      <c r="L595" s="269">
        <v>0</v>
      </c>
      <c r="M595" s="269">
        <v>0</v>
      </c>
      <c r="N595" s="269">
        <v>0</v>
      </c>
      <c r="O595" s="269">
        <v>0</v>
      </c>
      <c r="P595" s="269">
        <v>0</v>
      </c>
      <c r="Q595" s="269">
        <v>0</v>
      </c>
      <c r="R595" s="269">
        <v>0</v>
      </c>
      <c r="S595" s="269">
        <v>0</v>
      </c>
      <c r="T595" s="269">
        <v>0</v>
      </c>
      <c r="U595" s="269">
        <v>0</v>
      </c>
      <c r="V595" s="269">
        <v>0</v>
      </c>
      <c r="W595" s="269">
        <v>0</v>
      </c>
      <c r="X595" s="269">
        <v>0</v>
      </c>
      <c r="Y595" s="269">
        <v>0</v>
      </c>
      <c r="Z595" s="269">
        <v>0</v>
      </c>
      <c r="AA595" s="269">
        <v>0</v>
      </c>
      <c r="AB595" s="269">
        <v>0</v>
      </c>
      <c r="AC595" s="269">
        <v>0</v>
      </c>
      <c r="AD595" s="269">
        <v>0</v>
      </c>
      <c r="AE595" s="269">
        <v>0</v>
      </c>
      <c r="AF595" s="269">
        <v>0</v>
      </c>
      <c r="AG595" s="269">
        <v>0</v>
      </c>
      <c r="AH595" s="269">
        <v>0</v>
      </c>
      <c r="AI595" s="269">
        <v>0</v>
      </c>
      <c r="AJ595" s="269">
        <v>0</v>
      </c>
      <c r="AK595" s="269">
        <v>0</v>
      </c>
      <c r="AL595" s="269">
        <v>0</v>
      </c>
      <c r="AM595" s="269">
        <v>0</v>
      </c>
      <c r="AN595" s="269">
        <v>0</v>
      </c>
      <c r="AO595" s="269">
        <v>0</v>
      </c>
      <c r="AP595" s="269">
        <v>0</v>
      </c>
      <c r="AQ595" s="269">
        <v>0</v>
      </c>
      <c r="AR595" s="269">
        <v>0</v>
      </c>
      <c r="AS595" s="269">
        <v>0</v>
      </c>
      <c r="AT595" s="269">
        <v>0</v>
      </c>
      <c r="AU595" s="269">
        <v>0</v>
      </c>
      <c r="AV595" s="269">
        <v>0</v>
      </c>
      <c r="AW595" s="269">
        <v>0</v>
      </c>
      <c r="AX595" s="269">
        <v>0</v>
      </c>
      <c r="AY595" s="269">
        <v>0</v>
      </c>
      <c r="AZ595" s="269">
        <v>0</v>
      </c>
      <c r="BA595" s="269">
        <v>0</v>
      </c>
      <c r="BB595" s="269">
        <v>311765.92</v>
      </c>
      <c r="BC595" s="269">
        <v>0</v>
      </c>
      <c r="BD595" s="269">
        <v>0</v>
      </c>
      <c r="BE595" s="269">
        <v>0</v>
      </c>
      <c r="BF595" s="269">
        <v>0</v>
      </c>
      <c r="BG595" s="269">
        <v>0</v>
      </c>
      <c r="BH595" s="269">
        <v>0</v>
      </c>
      <c r="BI595" s="269">
        <v>0</v>
      </c>
      <c r="BJ595" s="269">
        <v>0</v>
      </c>
      <c r="BK595" s="269">
        <v>0</v>
      </c>
      <c r="BL595" s="269">
        <v>0</v>
      </c>
      <c r="BM595" s="269">
        <v>0</v>
      </c>
      <c r="BN595" s="269">
        <v>0</v>
      </c>
      <c r="BO595" s="269">
        <v>0</v>
      </c>
      <c r="BP595" s="269">
        <v>0</v>
      </c>
      <c r="BQ595" s="269">
        <v>0</v>
      </c>
      <c r="BR595" s="269">
        <v>0</v>
      </c>
      <c r="BS595" s="269">
        <v>0</v>
      </c>
      <c r="BT595" s="269">
        <v>0</v>
      </c>
      <c r="BU595" s="269">
        <v>0</v>
      </c>
      <c r="BV595" s="269">
        <v>0</v>
      </c>
      <c r="BW595" s="269">
        <v>0</v>
      </c>
      <c r="BX595" s="269">
        <v>0</v>
      </c>
      <c r="BY595" s="269">
        <v>0</v>
      </c>
      <c r="BZ595" s="269">
        <v>0</v>
      </c>
      <c r="CA595" s="269">
        <v>0</v>
      </c>
      <c r="CB595" s="269">
        <v>0</v>
      </c>
      <c r="CC595" s="270">
        <f t="shared" si="75"/>
        <v>311765.92</v>
      </c>
      <c r="CD595" s="148"/>
      <c r="CE595" s="148"/>
      <c r="CF595" s="148"/>
      <c r="CG595" s="148"/>
      <c r="CH595" s="148"/>
      <c r="CI595" s="148"/>
    </row>
    <row r="596" spans="1:87" s="149" customFormat="1">
      <c r="A596" s="215"/>
      <c r="B596" s="295"/>
      <c r="C596" s="150"/>
      <c r="D596" s="150"/>
      <c r="E596" s="150"/>
      <c r="F596" s="296" t="s">
        <v>1486</v>
      </c>
      <c r="G596" s="299" t="s">
        <v>1487</v>
      </c>
      <c r="H596" s="269">
        <v>0</v>
      </c>
      <c r="I596" s="269">
        <v>0</v>
      </c>
      <c r="J596" s="269">
        <v>0</v>
      </c>
      <c r="K596" s="269">
        <v>0</v>
      </c>
      <c r="L596" s="269">
        <v>0</v>
      </c>
      <c r="M596" s="269">
        <v>0</v>
      </c>
      <c r="N596" s="269">
        <v>0</v>
      </c>
      <c r="O596" s="269">
        <v>0</v>
      </c>
      <c r="P596" s="269">
        <v>0</v>
      </c>
      <c r="Q596" s="269">
        <v>0</v>
      </c>
      <c r="R596" s="269">
        <v>0</v>
      </c>
      <c r="S596" s="269">
        <v>0</v>
      </c>
      <c r="T596" s="269">
        <v>0</v>
      </c>
      <c r="U596" s="269">
        <v>0</v>
      </c>
      <c r="V596" s="269">
        <v>0</v>
      </c>
      <c r="W596" s="269">
        <v>0</v>
      </c>
      <c r="X596" s="269">
        <v>0</v>
      </c>
      <c r="Y596" s="269">
        <v>0</v>
      </c>
      <c r="Z596" s="269">
        <v>0</v>
      </c>
      <c r="AA596" s="269">
        <v>0</v>
      </c>
      <c r="AB596" s="269">
        <v>0</v>
      </c>
      <c r="AC596" s="269">
        <v>0</v>
      </c>
      <c r="AD596" s="269">
        <v>0</v>
      </c>
      <c r="AE596" s="269">
        <v>0</v>
      </c>
      <c r="AF596" s="269">
        <v>0</v>
      </c>
      <c r="AG596" s="269">
        <v>0</v>
      </c>
      <c r="AH596" s="269">
        <v>0</v>
      </c>
      <c r="AI596" s="269">
        <v>0</v>
      </c>
      <c r="AJ596" s="269">
        <v>0</v>
      </c>
      <c r="AK596" s="269">
        <v>0</v>
      </c>
      <c r="AL596" s="269">
        <v>0</v>
      </c>
      <c r="AM596" s="269">
        <v>0</v>
      </c>
      <c r="AN596" s="269">
        <v>0</v>
      </c>
      <c r="AO596" s="269">
        <v>0</v>
      </c>
      <c r="AP596" s="269">
        <v>0</v>
      </c>
      <c r="AQ596" s="269">
        <v>0</v>
      </c>
      <c r="AR596" s="269">
        <v>0</v>
      </c>
      <c r="AS596" s="269">
        <v>0</v>
      </c>
      <c r="AT596" s="269">
        <v>0</v>
      </c>
      <c r="AU596" s="269">
        <v>0</v>
      </c>
      <c r="AV596" s="269">
        <v>0</v>
      </c>
      <c r="AW596" s="269">
        <v>0</v>
      </c>
      <c r="AX596" s="269">
        <v>0</v>
      </c>
      <c r="AY596" s="269">
        <v>0</v>
      </c>
      <c r="AZ596" s="269">
        <v>0</v>
      </c>
      <c r="BA596" s="269">
        <v>0</v>
      </c>
      <c r="BB596" s="269">
        <v>0</v>
      </c>
      <c r="BC596" s="269">
        <v>0</v>
      </c>
      <c r="BD596" s="269">
        <v>0</v>
      </c>
      <c r="BE596" s="269">
        <v>0</v>
      </c>
      <c r="BF596" s="269">
        <v>0</v>
      </c>
      <c r="BG596" s="269">
        <v>0</v>
      </c>
      <c r="BH596" s="269">
        <v>0</v>
      </c>
      <c r="BI596" s="269">
        <v>0</v>
      </c>
      <c r="BJ596" s="269">
        <v>0</v>
      </c>
      <c r="BK596" s="269">
        <v>0</v>
      </c>
      <c r="BL596" s="269">
        <v>0</v>
      </c>
      <c r="BM596" s="269">
        <v>0</v>
      </c>
      <c r="BN596" s="269">
        <v>0</v>
      </c>
      <c r="BO596" s="269">
        <v>0</v>
      </c>
      <c r="BP596" s="269">
        <v>0</v>
      </c>
      <c r="BQ596" s="269">
        <v>0</v>
      </c>
      <c r="BR596" s="269">
        <v>0</v>
      </c>
      <c r="BS596" s="269">
        <v>0</v>
      </c>
      <c r="BT596" s="269">
        <v>0</v>
      </c>
      <c r="BU596" s="269">
        <v>0</v>
      </c>
      <c r="BV596" s="269">
        <v>0</v>
      </c>
      <c r="BW596" s="269">
        <v>0</v>
      </c>
      <c r="BX596" s="269">
        <v>0</v>
      </c>
      <c r="BY596" s="269">
        <v>0</v>
      </c>
      <c r="BZ596" s="269">
        <v>0</v>
      </c>
      <c r="CA596" s="269">
        <v>0</v>
      </c>
      <c r="CB596" s="269">
        <v>0</v>
      </c>
      <c r="CC596" s="270">
        <f t="shared" si="75"/>
        <v>0</v>
      </c>
      <c r="CD596" s="148"/>
      <c r="CE596" s="148"/>
      <c r="CF596" s="148"/>
      <c r="CG596" s="148"/>
      <c r="CH596" s="148"/>
      <c r="CI596" s="148"/>
    </row>
    <row r="597" spans="1:87" s="149" customFormat="1">
      <c r="A597" s="215"/>
      <c r="B597" s="295"/>
      <c r="C597" s="150"/>
      <c r="D597" s="150"/>
      <c r="E597" s="150"/>
      <c r="F597" s="296" t="s">
        <v>1488</v>
      </c>
      <c r="G597" s="299" t="s">
        <v>1489</v>
      </c>
      <c r="H597" s="269">
        <v>0</v>
      </c>
      <c r="I597" s="269">
        <v>0</v>
      </c>
      <c r="J597" s="269">
        <v>0</v>
      </c>
      <c r="K597" s="269">
        <v>0</v>
      </c>
      <c r="L597" s="269">
        <v>0</v>
      </c>
      <c r="M597" s="269">
        <v>0</v>
      </c>
      <c r="N597" s="269">
        <v>0</v>
      </c>
      <c r="O597" s="269">
        <v>0</v>
      </c>
      <c r="P597" s="269">
        <v>0</v>
      </c>
      <c r="Q597" s="269">
        <v>0</v>
      </c>
      <c r="R597" s="269">
        <v>0</v>
      </c>
      <c r="S597" s="269">
        <v>0</v>
      </c>
      <c r="T597" s="269">
        <v>0</v>
      </c>
      <c r="U597" s="269">
        <v>0</v>
      </c>
      <c r="V597" s="269">
        <v>0</v>
      </c>
      <c r="W597" s="269">
        <v>0</v>
      </c>
      <c r="X597" s="269">
        <v>0</v>
      </c>
      <c r="Y597" s="269">
        <v>0</v>
      </c>
      <c r="Z597" s="269">
        <v>0</v>
      </c>
      <c r="AA597" s="269">
        <v>0</v>
      </c>
      <c r="AB597" s="269">
        <v>0</v>
      </c>
      <c r="AC597" s="269">
        <v>0</v>
      </c>
      <c r="AD597" s="269">
        <v>0</v>
      </c>
      <c r="AE597" s="269">
        <v>0</v>
      </c>
      <c r="AF597" s="269">
        <v>0</v>
      </c>
      <c r="AG597" s="269">
        <v>0</v>
      </c>
      <c r="AH597" s="269">
        <v>0</v>
      </c>
      <c r="AI597" s="269">
        <v>0</v>
      </c>
      <c r="AJ597" s="269">
        <v>0</v>
      </c>
      <c r="AK597" s="269">
        <v>0</v>
      </c>
      <c r="AL597" s="269">
        <v>0</v>
      </c>
      <c r="AM597" s="269">
        <v>0</v>
      </c>
      <c r="AN597" s="269">
        <v>0</v>
      </c>
      <c r="AO597" s="269">
        <v>0</v>
      </c>
      <c r="AP597" s="269">
        <v>0</v>
      </c>
      <c r="AQ597" s="269">
        <v>0</v>
      </c>
      <c r="AR597" s="269">
        <v>0</v>
      </c>
      <c r="AS597" s="269">
        <v>0</v>
      </c>
      <c r="AT597" s="269">
        <v>0</v>
      </c>
      <c r="AU597" s="269">
        <v>0</v>
      </c>
      <c r="AV597" s="269">
        <v>0</v>
      </c>
      <c r="AW597" s="269">
        <v>0</v>
      </c>
      <c r="AX597" s="269">
        <v>0</v>
      </c>
      <c r="AY597" s="269">
        <v>0</v>
      </c>
      <c r="AZ597" s="269">
        <v>0</v>
      </c>
      <c r="BA597" s="269">
        <v>0</v>
      </c>
      <c r="BB597" s="269">
        <v>0</v>
      </c>
      <c r="BC597" s="269">
        <v>0</v>
      </c>
      <c r="BD597" s="269">
        <v>0</v>
      </c>
      <c r="BE597" s="269">
        <v>0</v>
      </c>
      <c r="BF597" s="269">
        <v>0</v>
      </c>
      <c r="BG597" s="269">
        <v>0</v>
      </c>
      <c r="BH597" s="269">
        <v>0</v>
      </c>
      <c r="BI597" s="269">
        <v>0</v>
      </c>
      <c r="BJ597" s="269">
        <v>0</v>
      </c>
      <c r="BK597" s="269">
        <v>0</v>
      </c>
      <c r="BL597" s="269">
        <v>0</v>
      </c>
      <c r="BM597" s="269">
        <v>0</v>
      </c>
      <c r="BN597" s="269">
        <v>0</v>
      </c>
      <c r="BO597" s="269">
        <v>0</v>
      </c>
      <c r="BP597" s="269">
        <v>0</v>
      </c>
      <c r="BQ597" s="269">
        <v>0</v>
      </c>
      <c r="BR597" s="269">
        <v>0</v>
      </c>
      <c r="BS597" s="269">
        <v>0</v>
      </c>
      <c r="BT597" s="269">
        <v>0</v>
      </c>
      <c r="BU597" s="269">
        <v>0</v>
      </c>
      <c r="BV597" s="269">
        <v>0</v>
      </c>
      <c r="BW597" s="269">
        <v>0</v>
      </c>
      <c r="BX597" s="269">
        <v>0</v>
      </c>
      <c r="BY597" s="269">
        <v>0</v>
      </c>
      <c r="BZ597" s="269">
        <v>0</v>
      </c>
      <c r="CA597" s="269">
        <v>0</v>
      </c>
      <c r="CB597" s="269">
        <v>0</v>
      </c>
      <c r="CC597" s="270">
        <f t="shared" si="75"/>
        <v>0</v>
      </c>
      <c r="CD597" s="148"/>
      <c r="CE597" s="148"/>
      <c r="CF597" s="148"/>
      <c r="CG597" s="148"/>
      <c r="CH597" s="148"/>
      <c r="CI597" s="148"/>
    </row>
    <row r="598" spans="1:87" s="149" customFormat="1">
      <c r="A598" s="215"/>
      <c r="B598" s="295"/>
      <c r="C598" s="150"/>
      <c r="D598" s="150"/>
      <c r="E598" s="150"/>
      <c r="F598" s="296" t="s">
        <v>1490</v>
      </c>
      <c r="G598" s="299" t="s">
        <v>1491</v>
      </c>
      <c r="H598" s="269">
        <v>0</v>
      </c>
      <c r="I598" s="269">
        <v>0</v>
      </c>
      <c r="J598" s="269">
        <v>0</v>
      </c>
      <c r="K598" s="269">
        <v>0</v>
      </c>
      <c r="L598" s="269">
        <v>0</v>
      </c>
      <c r="M598" s="269">
        <v>0</v>
      </c>
      <c r="N598" s="269">
        <v>0</v>
      </c>
      <c r="O598" s="269">
        <v>0</v>
      </c>
      <c r="P598" s="269">
        <v>0</v>
      </c>
      <c r="Q598" s="269">
        <v>0</v>
      </c>
      <c r="R598" s="269">
        <v>0</v>
      </c>
      <c r="S598" s="269">
        <v>0</v>
      </c>
      <c r="T598" s="269">
        <v>0</v>
      </c>
      <c r="U598" s="269">
        <v>0</v>
      </c>
      <c r="V598" s="269">
        <v>0</v>
      </c>
      <c r="W598" s="269">
        <v>0</v>
      </c>
      <c r="X598" s="269">
        <v>0</v>
      </c>
      <c r="Y598" s="269">
        <v>0</v>
      </c>
      <c r="Z598" s="269">
        <v>0</v>
      </c>
      <c r="AA598" s="269">
        <v>0</v>
      </c>
      <c r="AB598" s="269">
        <v>0</v>
      </c>
      <c r="AC598" s="269">
        <v>0</v>
      </c>
      <c r="AD598" s="269">
        <v>0</v>
      </c>
      <c r="AE598" s="269">
        <v>0</v>
      </c>
      <c r="AF598" s="269">
        <v>0</v>
      </c>
      <c r="AG598" s="269">
        <v>0</v>
      </c>
      <c r="AH598" s="269">
        <v>0</v>
      </c>
      <c r="AI598" s="269">
        <v>0</v>
      </c>
      <c r="AJ598" s="269">
        <v>0</v>
      </c>
      <c r="AK598" s="269">
        <v>0</v>
      </c>
      <c r="AL598" s="269">
        <v>0</v>
      </c>
      <c r="AM598" s="269">
        <v>0</v>
      </c>
      <c r="AN598" s="269">
        <v>0</v>
      </c>
      <c r="AO598" s="269">
        <v>0</v>
      </c>
      <c r="AP598" s="269">
        <v>0</v>
      </c>
      <c r="AQ598" s="269">
        <v>0</v>
      </c>
      <c r="AR598" s="269">
        <v>0</v>
      </c>
      <c r="AS598" s="269">
        <v>0</v>
      </c>
      <c r="AT598" s="269">
        <v>0</v>
      </c>
      <c r="AU598" s="269">
        <v>0</v>
      </c>
      <c r="AV598" s="269">
        <v>0</v>
      </c>
      <c r="AW598" s="269">
        <v>0</v>
      </c>
      <c r="AX598" s="269">
        <v>0</v>
      </c>
      <c r="AY598" s="269">
        <v>0</v>
      </c>
      <c r="AZ598" s="269">
        <v>0</v>
      </c>
      <c r="BA598" s="269">
        <v>0</v>
      </c>
      <c r="BB598" s="269">
        <v>0</v>
      </c>
      <c r="BC598" s="269">
        <v>0</v>
      </c>
      <c r="BD598" s="269">
        <v>0</v>
      </c>
      <c r="BE598" s="269">
        <v>0</v>
      </c>
      <c r="BF598" s="269">
        <v>0</v>
      </c>
      <c r="BG598" s="269">
        <v>0</v>
      </c>
      <c r="BH598" s="269">
        <v>0</v>
      </c>
      <c r="BI598" s="269">
        <v>0</v>
      </c>
      <c r="BJ598" s="269">
        <v>0</v>
      </c>
      <c r="BK598" s="269">
        <v>0</v>
      </c>
      <c r="BL598" s="269">
        <v>0</v>
      </c>
      <c r="BM598" s="269">
        <v>0</v>
      </c>
      <c r="BN598" s="269">
        <v>0</v>
      </c>
      <c r="BO598" s="269">
        <v>0</v>
      </c>
      <c r="BP598" s="269">
        <v>0</v>
      </c>
      <c r="BQ598" s="269">
        <v>0</v>
      </c>
      <c r="BR598" s="269">
        <v>0</v>
      </c>
      <c r="BS598" s="269">
        <v>0</v>
      </c>
      <c r="BT598" s="269">
        <v>0</v>
      </c>
      <c r="BU598" s="269">
        <v>0</v>
      </c>
      <c r="BV598" s="269">
        <v>0</v>
      </c>
      <c r="BW598" s="269">
        <v>0</v>
      </c>
      <c r="BX598" s="269">
        <v>0</v>
      </c>
      <c r="BY598" s="269">
        <v>0</v>
      </c>
      <c r="BZ598" s="269">
        <v>0</v>
      </c>
      <c r="CA598" s="269">
        <v>0</v>
      </c>
      <c r="CB598" s="269">
        <v>0</v>
      </c>
      <c r="CC598" s="270">
        <f t="shared" ref="CC598:CC661" si="78">SUM(H598:CB598)</f>
        <v>0</v>
      </c>
      <c r="CD598" s="148"/>
      <c r="CE598" s="148"/>
      <c r="CF598" s="148"/>
      <c r="CG598" s="148"/>
      <c r="CH598" s="148"/>
      <c r="CI598" s="148"/>
    </row>
    <row r="599" spans="1:87" s="149" customFormat="1">
      <c r="A599" s="215"/>
      <c r="B599" s="295"/>
      <c r="C599" s="150"/>
      <c r="D599" s="150"/>
      <c r="E599" s="150"/>
      <c r="F599" s="296" t="s">
        <v>1492</v>
      </c>
      <c r="G599" s="299" t="s">
        <v>1493</v>
      </c>
      <c r="H599" s="269">
        <v>0</v>
      </c>
      <c r="I599" s="269">
        <v>0</v>
      </c>
      <c r="J599" s="269">
        <v>0</v>
      </c>
      <c r="K599" s="269">
        <v>0</v>
      </c>
      <c r="L599" s="269">
        <v>0</v>
      </c>
      <c r="M599" s="269">
        <v>0</v>
      </c>
      <c r="N599" s="269">
        <v>0</v>
      </c>
      <c r="O599" s="269">
        <v>0</v>
      </c>
      <c r="P599" s="269">
        <v>0</v>
      </c>
      <c r="Q599" s="269">
        <v>0</v>
      </c>
      <c r="R599" s="269">
        <v>0</v>
      </c>
      <c r="S599" s="269">
        <v>0</v>
      </c>
      <c r="T599" s="269">
        <v>0</v>
      </c>
      <c r="U599" s="269">
        <v>0</v>
      </c>
      <c r="V599" s="269">
        <v>0</v>
      </c>
      <c r="W599" s="269">
        <v>0</v>
      </c>
      <c r="X599" s="269">
        <v>0</v>
      </c>
      <c r="Y599" s="269">
        <v>0</v>
      </c>
      <c r="Z599" s="269">
        <v>0</v>
      </c>
      <c r="AA599" s="269">
        <v>0</v>
      </c>
      <c r="AB599" s="269">
        <v>0</v>
      </c>
      <c r="AC599" s="269">
        <v>0</v>
      </c>
      <c r="AD599" s="269">
        <v>0</v>
      </c>
      <c r="AE599" s="269">
        <v>0</v>
      </c>
      <c r="AF599" s="269">
        <v>0</v>
      </c>
      <c r="AG599" s="269">
        <v>0</v>
      </c>
      <c r="AH599" s="269">
        <v>0</v>
      </c>
      <c r="AI599" s="269">
        <v>0</v>
      </c>
      <c r="AJ599" s="269">
        <v>0</v>
      </c>
      <c r="AK599" s="269">
        <v>0</v>
      </c>
      <c r="AL599" s="269">
        <v>0</v>
      </c>
      <c r="AM599" s="269">
        <v>0</v>
      </c>
      <c r="AN599" s="269">
        <v>0</v>
      </c>
      <c r="AO599" s="269">
        <v>0</v>
      </c>
      <c r="AP599" s="269">
        <v>0</v>
      </c>
      <c r="AQ599" s="269">
        <v>0</v>
      </c>
      <c r="AR599" s="269">
        <v>0</v>
      </c>
      <c r="AS599" s="269">
        <v>0</v>
      </c>
      <c r="AT599" s="269">
        <v>0</v>
      </c>
      <c r="AU599" s="269">
        <v>0</v>
      </c>
      <c r="AV599" s="269">
        <v>0</v>
      </c>
      <c r="AW599" s="269">
        <v>0</v>
      </c>
      <c r="AX599" s="269">
        <v>0</v>
      </c>
      <c r="AY599" s="269">
        <v>88725</v>
      </c>
      <c r="AZ599" s="269">
        <v>0</v>
      </c>
      <c r="BA599" s="269">
        <v>0</v>
      </c>
      <c r="BB599" s="269">
        <v>0</v>
      </c>
      <c r="BC599" s="269">
        <v>0</v>
      </c>
      <c r="BD599" s="269">
        <v>0</v>
      </c>
      <c r="BE599" s="269">
        <v>0</v>
      </c>
      <c r="BF599" s="269">
        <v>0</v>
      </c>
      <c r="BG599" s="269">
        <v>0</v>
      </c>
      <c r="BH599" s="269">
        <v>0</v>
      </c>
      <c r="BI599" s="269">
        <v>0</v>
      </c>
      <c r="BJ599" s="269">
        <v>0</v>
      </c>
      <c r="BK599" s="269">
        <v>0</v>
      </c>
      <c r="BL599" s="269">
        <v>0</v>
      </c>
      <c r="BM599" s="269">
        <v>0</v>
      </c>
      <c r="BN599" s="269">
        <v>0</v>
      </c>
      <c r="BO599" s="269">
        <v>0</v>
      </c>
      <c r="BP599" s="269">
        <v>0</v>
      </c>
      <c r="BQ599" s="269">
        <v>0</v>
      </c>
      <c r="BR599" s="269">
        <v>0</v>
      </c>
      <c r="BS599" s="269">
        <v>0</v>
      </c>
      <c r="BT599" s="269">
        <v>0</v>
      </c>
      <c r="BU599" s="269">
        <v>0</v>
      </c>
      <c r="BV599" s="269">
        <v>0</v>
      </c>
      <c r="BW599" s="269">
        <v>0</v>
      </c>
      <c r="BX599" s="269">
        <v>0</v>
      </c>
      <c r="BY599" s="269">
        <v>0</v>
      </c>
      <c r="BZ599" s="269">
        <v>0</v>
      </c>
      <c r="CA599" s="269">
        <v>0</v>
      </c>
      <c r="CB599" s="269">
        <v>0</v>
      </c>
      <c r="CC599" s="270">
        <f t="shared" si="78"/>
        <v>88725</v>
      </c>
      <c r="CD599" s="148"/>
      <c r="CE599" s="148"/>
      <c r="CF599" s="148"/>
      <c r="CG599" s="148"/>
      <c r="CH599" s="148"/>
      <c r="CI599" s="148"/>
    </row>
    <row r="600" spans="1:87" s="149" customFormat="1">
      <c r="A600" s="215"/>
      <c r="B600" s="295"/>
      <c r="C600" s="150"/>
      <c r="D600" s="150"/>
      <c r="E600" s="150"/>
      <c r="F600" s="296" t="s">
        <v>1494</v>
      </c>
      <c r="G600" s="299" t="s">
        <v>1495</v>
      </c>
      <c r="H600" s="269">
        <v>0</v>
      </c>
      <c r="I600" s="269">
        <v>0</v>
      </c>
      <c r="J600" s="269">
        <v>0</v>
      </c>
      <c r="K600" s="269">
        <v>0</v>
      </c>
      <c r="L600" s="269">
        <v>0</v>
      </c>
      <c r="M600" s="269">
        <v>0</v>
      </c>
      <c r="N600" s="269">
        <v>0</v>
      </c>
      <c r="O600" s="269">
        <v>0</v>
      </c>
      <c r="P600" s="269">
        <v>0</v>
      </c>
      <c r="Q600" s="269">
        <v>0</v>
      </c>
      <c r="R600" s="269">
        <v>0</v>
      </c>
      <c r="S600" s="269">
        <v>0</v>
      </c>
      <c r="T600" s="269">
        <v>0</v>
      </c>
      <c r="U600" s="269">
        <v>0</v>
      </c>
      <c r="V600" s="269">
        <v>0</v>
      </c>
      <c r="W600" s="269">
        <v>0</v>
      </c>
      <c r="X600" s="269">
        <v>0</v>
      </c>
      <c r="Y600" s="269">
        <v>0</v>
      </c>
      <c r="Z600" s="269">
        <v>0</v>
      </c>
      <c r="AA600" s="269">
        <v>0</v>
      </c>
      <c r="AB600" s="269">
        <v>0</v>
      </c>
      <c r="AC600" s="269">
        <v>0</v>
      </c>
      <c r="AD600" s="269">
        <v>0</v>
      </c>
      <c r="AE600" s="269">
        <v>0</v>
      </c>
      <c r="AF600" s="269">
        <v>0</v>
      </c>
      <c r="AG600" s="269">
        <v>0</v>
      </c>
      <c r="AH600" s="269">
        <v>0</v>
      </c>
      <c r="AI600" s="269">
        <v>0</v>
      </c>
      <c r="AJ600" s="269">
        <v>0</v>
      </c>
      <c r="AK600" s="269">
        <v>0</v>
      </c>
      <c r="AL600" s="269">
        <v>0</v>
      </c>
      <c r="AM600" s="269">
        <v>0</v>
      </c>
      <c r="AN600" s="269">
        <v>0</v>
      </c>
      <c r="AO600" s="269">
        <v>0</v>
      </c>
      <c r="AP600" s="269">
        <v>0</v>
      </c>
      <c r="AQ600" s="269">
        <v>0</v>
      </c>
      <c r="AR600" s="269">
        <v>0</v>
      </c>
      <c r="AS600" s="269">
        <v>0</v>
      </c>
      <c r="AT600" s="269">
        <v>0</v>
      </c>
      <c r="AU600" s="269">
        <v>0</v>
      </c>
      <c r="AV600" s="269">
        <v>0</v>
      </c>
      <c r="AW600" s="269">
        <v>0</v>
      </c>
      <c r="AX600" s="269">
        <v>0</v>
      </c>
      <c r="AY600" s="269">
        <v>0</v>
      </c>
      <c r="AZ600" s="269">
        <v>0</v>
      </c>
      <c r="BA600" s="269">
        <v>0</v>
      </c>
      <c r="BB600" s="269">
        <v>0</v>
      </c>
      <c r="BC600" s="269">
        <v>0</v>
      </c>
      <c r="BD600" s="269">
        <v>0</v>
      </c>
      <c r="BE600" s="269">
        <v>0</v>
      </c>
      <c r="BF600" s="269">
        <v>0</v>
      </c>
      <c r="BG600" s="269">
        <v>0</v>
      </c>
      <c r="BH600" s="269">
        <v>0</v>
      </c>
      <c r="BI600" s="269">
        <v>0</v>
      </c>
      <c r="BJ600" s="269">
        <v>0</v>
      </c>
      <c r="BK600" s="269">
        <v>0</v>
      </c>
      <c r="BL600" s="269">
        <v>0</v>
      </c>
      <c r="BM600" s="269">
        <v>0</v>
      </c>
      <c r="BN600" s="269">
        <v>0</v>
      </c>
      <c r="BO600" s="269">
        <v>0</v>
      </c>
      <c r="BP600" s="269">
        <v>0</v>
      </c>
      <c r="BQ600" s="269">
        <v>0</v>
      </c>
      <c r="BR600" s="269">
        <v>0</v>
      </c>
      <c r="BS600" s="269">
        <v>0</v>
      </c>
      <c r="BT600" s="269">
        <v>0</v>
      </c>
      <c r="BU600" s="269">
        <v>0</v>
      </c>
      <c r="BV600" s="269">
        <v>0</v>
      </c>
      <c r="BW600" s="269">
        <v>0</v>
      </c>
      <c r="BX600" s="269">
        <v>0</v>
      </c>
      <c r="BY600" s="269">
        <v>0</v>
      </c>
      <c r="BZ600" s="269">
        <v>0</v>
      </c>
      <c r="CA600" s="269">
        <v>0</v>
      </c>
      <c r="CB600" s="269">
        <v>0</v>
      </c>
      <c r="CC600" s="270">
        <f t="shared" si="78"/>
        <v>0</v>
      </c>
      <c r="CD600" s="148"/>
      <c r="CE600" s="148"/>
      <c r="CF600" s="148"/>
      <c r="CG600" s="148"/>
      <c r="CH600" s="148"/>
      <c r="CI600" s="148"/>
    </row>
    <row r="601" spans="1:87" s="149" customFormat="1">
      <c r="A601" s="215"/>
      <c r="B601" s="295"/>
      <c r="C601" s="150"/>
      <c r="D601" s="150"/>
      <c r="E601" s="150"/>
      <c r="F601" s="296" t="s">
        <v>1496</v>
      </c>
      <c r="G601" s="299" t="s">
        <v>1497</v>
      </c>
      <c r="H601" s="269">
        <v>0</v>
      </c>
      <c r="I601" s="269">
        <v>0</v>
      </c>
      <c r="J601" s="269">
        <v>0</v>
      </c>
      <c r="K601" s="269">
        <v>0</v>
      </c>
      <c r="L601" s="269">
        <v>0</v>
      </c>
      <c r="M601" s="269">
        <v>0</v>
      </c>
      <c r="N601" s="269">
        <v>0</v>
      </c>
      <c r="O601" s="269">
        <v>0</v>
      </c>
      <c r="P601" s="269">
        <v>0</v>
      </c>
      <c r="Q601" s="269">
        <v>0</v>
      </c>
      <c r="R601" s="269">
        <v>0</v>
      </c>
      <c r="S601" s="269">
        <v>0</v>
      </c>
      <c r="T601" s="269">
        <v>0</v>
      </c>
      <c r="U601" s="269">
        <v>0</v>
      </c>
      <c r="V601" s="269">
        <v>0</v>
      </c>
      <c r="W601" s="269">
        <v>0</v>
      </c>
      <c r="X601" s="269">
        <v>0</v>
      </c>
      <c r="Y601" s="269">
        <v>0</v>
      </c>
      <c r="Z601" s="269">
        <v>0</v>
      </c>
      <c r="AA601" s="269">
        <v>0</v>
      </c>
      <c r="AB601" s="269">
        <v>0</v>
      </c>
      <c r="AC601" s="269">
        <v>0</v>
      </c>
      <c r="AD601" s="269">
        <v>0</v>
      </c>
      <c r="AE601" s="269">
        <v>0</v>
      </c>
      <c r="AF601" s="269">
        <v>0</v>
      </c>
      <c r="AG601" s="269">
        <v>0</v>
      </c>
      <c r="AH601" s="269">
        <v>0</v>
      </c>
      <c r="AI601" s="269">
        <v>0</v>
      </c>
      <c r="AJ601" s="269">
        <v>0</v>
      </c>
      <c r="AK601" s="269">
        <v>0</v>
      </c>
      <c r="AL601" s="269">
        <v>0</v>
      </c>
      <c r="AM601" s="269">
        <v>0</v>
      </c>
      <c r="AN601" s="269">
        <v>0</v>
      </c>
      <c r="AO601" s="269">
        <v>0</v>
      </c>
      <c r="AP601" s="269">
        <v>0</v>
      </c>
      <c r="AQ601" s="269">
        <v>0</v>
      </c>
      <c r="AR601" s="269">
        <v>0</v>
      </c>
      <c r="AS601" s="269">
        <v>0</v>
      </c>
      <c r="AT601" s="269">
        <v>0</v>
      </c>
      <c r="AU601" s="269">
        <v>0</v>
      </c>
      <c r="AV601" s="269">
        <v>0</v>
      </c>
      <c r="AW601" s="269">
        <v>0</v>
      </c>
      <c r="AX601" s="269">
        <v>0</v>
      </c>
      <c r="AY601" s="269">
        <v>0</v>
      </c>
      <c r="AZ601" s="269">
        <v>0</v>
      </c>
      <c r="BA601" s="269">
        <v>0</v>
      </c>
      <c r="BB601" s="269">
        <v>0</v>
      </c>
      <c r="BC601" s="269">
        <v>0</v>
      </c>
      <c r="BD601" s="269">
        <v>0</v>
      </c>
      <c r="BE601" s="269">
        <v>0</v>
      </c>
      <c r="BF601" s="269">
        <v>0</v>
      </c>
      <c r="BG601" s="269">
        <v>0</v>
      </c>
      <c r="BH601" s="269">
        <v>0</v>
      </c>
      <c r="BI601" s="269">
        <v>0</v>
      </c>
      <c r="BJ601" s="269">
        <v>0</v>
      </c>
      <c r="BK601" s="269">
        <v>0</v>
      </c>
      <c r="BL601" s="269">
        <v>0</v>
      </c>
      <c r="BM601" s="269">
        <v>0</v>
      </c>
      <c r="BN601" s="269">
        <v>0</v>
      </c>
      <c r="BO601" s="269">
        <v>0</v>
      </c>
      <c r="BP601" s="269">
        <v>0</v>
      </c>
      <c r="BQ601" s="269">
        <v>0</v>
      </c>
      <c r="BR601" s="269">
        <v>0</v>
      </c>
      <c r="BS601" s="269">
        <v>0</v>
      </c>
      <c r="BT601" s="269">
        <v>0</v>
      </c>
      <c r="BU601" s="269">
        <v>0</v>
      </c>
      <c r="BV601" s="269">
        <v>0</v>
      </c>
      <c r="BW601" s="269">
        <v>0</v>
      </c>
      <c r="BX601" s="269">
        <v>0</v>
      </c>
      <c r="BY601" s="269">
        <v>0</v>
      </c>
      <c r="BZ601" s="269">
        <v>0</v>
      </c>
      <c r="CA601" s="269">
        <v>0</v>
      </c>
      <c r="CB601" s="269">
        <v>0</v>
      </c>
      <c r="CC601" s="270">
        <f t="shared" si="78"/>
        <v>0</v>
      </c>
      <c r="CD601" s="148"/>
      <c r="CE601" s="148"/>
      <c r="CF601" s="148"/>
      <c r="CG601" s="148"/>
      <c r="CH601" s="148"/>
      <c r="CI601" s="148"/>
    </row>
    <row r="602" spans="1:87" s="149" customFormat="1">
      <c r="A602" s="215"/>
      <c r="B602" s="295"/>
      <c r="C602" s="150"/>
      <c r="D602" s="150"/>
      <c r="E602" s="150"/>
      <c r="F602" s="296" t="s">
        <v>1498</v>
      </c>
      <c r="G602" s="299" t="s">
        <v>1499</v>
      </c>
      <c r="H602" s="269">
        <v>0</v>
      </c>
      <c r="I602" s="269">
        <v>0</v>
      </c>
      <c r="J602" s="269">
        <v>0</v>
      </c>
      <c r="K602" s="269">
        <v>0</v>
      </c>
      <c r="L602" s="269">
        <v>0</v>
      </c>
      <c r="M602" s="269">
        <v>0</v>
      </c>
      <c r="N602" s="269">
        <v>0</v>
      </c>
      <c r="O602" s="269">
        <v>0</v>
      </c>
      <c r="P602" s="269">
        <v>0</v>
      </c>
      <c r="Q602" s="269">
        <v>0</v>
      </c>
      <c r="R602" s="269">
        <v>0</v>
      </c>
      <c r="S602" s="269">
        <v>0</v>
      </c>
      <c r="T602" s="269">
        <v>0</v>
      </c>
      <c r="U602" s="269">
        <v>0</v>
      </c>
      <c r="V602" s="269">
        <v>0</v>
      </c>
      <c r="W602" s="269">
        <v>0</v>
      </c>
      <c r="X602" s="269">
        <v>0</v>
      </c>
      <c r="Y602" s="269">
        <v>0</v>
      </c>
      <c r="Z602" s="269">
        <v>0</v>
      </c>
      <c r="AA602" s="269">
        <v>0</v>
      </c>
      <c r="AB602" s="269">
        <v>0</v>
      </c>
      <c r="AC602" s="269">
        <v>0</v>
      </c>
      <c r="AD602" s="269">
        <v>0</v>
      </c>
      <c r="AE602" s="269">
        <v>0</v>
      </c>
      <c r="AF602" s="269">
        <v>0</v>
      </c>
      <c r="AG602" s="269">
        <v>0</v>
      </c>
      <c r="AH602" s="269">
        <v>0</v>
      </c>
      <c r="AI602" s="269">
        <v>0</v>
      </c>
      <c r="AJ602" s="269">
        <v>0</v>
      </c>
      <c r="AK602" s="269">
        <v>0</v>
      </c>
      <c r="AL602" s="269">
        <v>0</v>
      </c>
      <c r="AM602" s="269">
        <v>0</v>
      </c>
      <c r="AN602" s="269">
        <v>0</v>
      </c>
      <c r="AO602" s="269">
        <v>0</v>
      </c>
      <c r="AP602" s="269">
        <v>0</v>
      </c>
      <c r="AQ602" s="269">
        <v>0</v>
      </c>
      <c r="AR602" s="269">
        <v>0</v>
      </c>
      <c r="AS602" s="269">
        <v>0</v>
      </c>
      <c r="AT602" s="269">
        <v>0</v>
      </c>
      <c r="AU602" s="269">
        <v>0</v>
      </c>
      <c r="AV602" s="269">
        <v>0</v>
      </c>
      <c r="AW602" s="269">
        <v>0</v>
      </c>
      <c r="AX602" s="269">
        <v>0</v>
      </c>
      <c r="AY602" s="269">
        <v>0</v>
      </c>
      <c r="AZ602" s="269">
        <v>0</v>
      </c>
      <c r="BA602" s="269">
        <v>0</v>
      </c>
      <c r="BB602" s="269">
        <v>0</v>
      </c>
      <c r="BC602" s="269">
        <v>0</v>
      </c>
      <c r="BD602" s="269">
        <v>0</v>
      </c>
      <c r="BE602" s="269">
        <v>0</v>
      </c>
      <c r="BF602" s="269">
        <v>0</v>
      </c>
      <c r="BG602" s="269">
        <v>0</v>
      </c>
      <c r="BH602" s="269">
        <v>0</v>
      </c>
      <c r="BI602" s="269">
        <v>0</v>
      </c>
      <c r="BJ602" s="269">
        <v>0</v>
      </c>
      <c r="BK602" s="269">
        <v>0</v>
      </c>
      <c r="BL602" s="269">
        <v>0</v>
      </c>
      <c r="BM602" s="269">
        <v>0</v>
      </c>
      <c r="BN602" s="269">
        <v>0</v>
      </c>
      <c r="BO602" s="269">
        <v>0</v>
      </c>
      <c r="BP602" s="269">
        <v>0</v>
      </c>
      <c r="BQ602" s="269">
        <v>0</v>
      </c>
      <c r="BR602" s="269">
        <v>0</v>
      </c>
      <c r="BS602" s="269">
        <v>0</v>
      </c>
      <c r="BT602" s="269">
        <v>0</v>
      </c>
      <c r="BU602" s="269">
        <v>0</v>
      </c>
      <c r="BV602" s="269">
        <v>0</v>
      </c>
      <c r="BW602" s="269">
        <v>0</v>
      </c>
      <c r="BX602" s="269">
        <v>0</v>
      </c>
      <c r="BY602" s="269">
        <v>0</v>
      </c>
      <c r="BZ602" s="269">
        <v>0</v>
      </c>
      <c r="CA602" s="269">
        <v>0</v>
      </c>
      <c r="CB602" s="269">
        <v>0</v>
      </c>
      <c r="CC602" s="270">
        <f t="shared" si="78"/>
        <v>0</v>
      </c>
      <c r="CD602" s="148"/>
      <c r="CE602" s="148"/>
      <c r="CF602" s="148"/>
      <c r="CG602" s="148"/>
      <c r="CH602" s="148"/>
      <c r="CI602" s="148"/>
    </row>
    <row r="603" spans="1:87" s="149" customFormat="1">
      <c r="A603" s="215"/>
      <c r="B603" s="295"/>
      <c r="C603" s="150"/>
      <c r="D603" s="150"/>
      <c r="E603" s="150"/>
      <c r="F603" s="296" t="s">
        <v>1500</v>
      </c>
      <c r="G603" s="299" t="s">
        <v>1501</v>
      </c>
      <c r="H603" s="269">
        <v>0</v>
      </c>
      <c r="I603" s="269">
        <v>0</v>
      </c>
      <c r="J603" s="269">
        <v>0</v>
      </c>
      <c r="K603" s="269">
        <v>0</v>
      </c>
      <c r="L603" s="269">
        <v>0</v>
      </c>
      <c r="M603" s="269">
        <v>0</v>
      </c>
      <c r="N603" s="269">
        <v>0</v>
      </c>
      <c r="O603" s="269">
        <v>0</v>
      </c>
      <c r="P603" s="269">
        <v>0</v>
      </c>
      <c r="Q603" s="269">
        <v>0</v>
      </c>
      <c r="R603" s="269">
        <v>0</v>
      </c>
      <c r="S603" s="269">
        <v>0</v>
      </c>
      <c r="T603" s="269">
        <v>0</v>
      </c>
      <c r="U603" s="269">
        <v>0</v>
      </c>
      <c r="V603" s="269">
        <v>0</v>
      </c>
      <c r="W603" s="269">
        <v>0</v>
      </c>
      <c r="X603" s="269">
        <v>0</v>
      </c>
      <c r="Y603" s="269">
        <v>0</v>
      </c>
      <c r="Z603" s="269">
        <v>0</v>
      </c>
      <c r="AA603" s="269">
        <v>0</v>
      </c>
      <c r="AB603" s="269">
        <v>0</v>
      </c>
      <c r="AC603" s="269">
        <v>0</v>
      </c>
      <c r="AD603" s="269">
        <v>0</v>
      </c>
      <c r="AE603" s="269">
        <v>0</v>
      </c>
      <c r="AF603" s="269">
        <v>0</v>
      </c>
      <c r="AG603" s="269">
        <v>0</v>
      </c>
      <c r="AH603" s="269">
        <v>0</v>
      </c>
      <c r="AI603" s="269">
        <v>0</v>
      </c>
      <c r="AJ603" s="269">
        <v>0</v>
      </c>
      <c r="AK603" s="269">
        <v>0</v>
      </c>
      <c r="AL603" s="269">
        <v>0</v>
      </c>
      <c r="AM603" s="269">
        <v>0</v>
      </c>
      <c r="AN603" s="269">
        <v>0</v>
      </c>
      <c r="AO603" s="269">
        <v>0</v>
      </c>
      <c r="AP603" s="269">
        <v>0</v>
      </c>
      <c r="AQ603" s="269">
        <v>0</v>
      </c>
      <c r="AR603" s="269">
        <v>0</v>
      </c>
      <c r="AS603" s="269">
        <v>0</v>
      </c>
      <c r="AT603" s="269">
        <v>0</v>
      </c>
      <c r="AU603" s="269">
        <v>0</v>
      </c>
      <c r="AV603" s="269">
        <v>0</v>
      </c>
      <c r="AW603" s="269">
        <v>0</v>
      </c>
      <c r="AX603" s="269">
        <v>0</v>
      </c>
      <c r="AY603" s="269">
        <v>0</v>
      </c>
      <c r="AZ603" s="269">
        <v>0</v>
      </c>
      <c r="BA603" s="269">
        <v>0</v>
      </c>
      <c r="BB603" s="269">
        <v>0</v>
      </c>
      <c r="BC603" s="269">
        <v>0</v>
      </c>
      <c r="BD603" s="269">
        <v>0</v>
      </c>
      <c r="BE603" s="269">
        <v>0</v>
      </c>
      <c r="BF603" s="269">
        <v>0</v>
      </c>
      <c r="BG603" s="269">
        <v>0</v>
      </c>
      <c r="BH603" s="269">
        <v>0</v>
      </c>
      <c r="BI603" s="269">
        <v>0</v>
      </c>
      <c r="BJ603" s="269">
        <v>0</v>
      </c>
      <c r="BK603" s="269">
        <v>0</v>
      </c>
      <c r="BL603" s="269">
        <v>0</v>
      </c>
      <c r="BM603" s="269">
        <v>0</v>
      </c>
      <c r="BN603" s="269">
        <v>0</v>
      </c>
      <c r="BO603" s="269">
        <v>0</v>
      </c>
      <c r="BP603" s="269">
        <v>0</v>
      </c>
      <c r="BQ603" s="269">
        <v>0</v>
      </c>
      <c r="BR603" s="269">
        <v>0</v>
      </c>
      <c r="BS603" s="269">
        <v>0</v>
      </c>
      <c r="BT603" s="269">
        <v>0</v>
      </c>
      <c r="BU603" s="269">
        <v>0</v>
      </c>
      <c r="BV603" s="269">
        <v>0</v>
      </c>
      <c r="BW603" s="269">
        <v>0</v>
      </c>
      <c r="BX603" s="269">
        <v>0</v>
      </c>
      <c r="BY603" s="269">
        <v>0</v>
      </c>
      <c r="BZ603" s="269">
        <v>0</v>
      </c>
      <c r="CA603" s="269">
        <v>0</v>
      </c>
      <c r="CB603" s="269">
        <v>0</v>
      </c>
      <c r="CC603" s="270">
        <f t="shared" si="78"/>
        <v>0</v>
      </c>
      <c r="CD603" s="148"/>
      <c r="CE603" s="148"/>
      <c r="CF603" s="148"/>
      <c r="CG603" s="148"/>
      <c r="CH603" s="148"/>
      <c r="CI603" s="148"/>
    </row>
    <row r="604" spans="1:87" s="149" customFormat="1">
      <c r="A604" s="215"/>
      <c r="B604" s="295"/>
      <c r="C604" s="150"/>
      <c r="D604" s="150"/>
      <c r="E604" s="150"/>
      <c r="F604" s="296" t="s">
        <v>1502</v>
      </c>
      <c r="G604" s="299" t="s">
        <v>1503</v>
      </c>
      <c r="H604" s="269">
        <v>0</v>
      </c>
      <c r="I604" s="269">
        <v>0</v>
      </c>
      <c r="J604" s="269">
        <v>0</v>
      </c>
      <c r="K604" s="269">
        <v>0</v>
      </c>
      <c r="L604" s="269">
        <v>0</v>
      </c>
      <c r="M604" s="269">
        <v>0</v>
      </c>
      <c r="N604" s="269">
        <v>0</v>
      </c>
      <c r="O604" s="269">
        <v>0</v>
      </c>
      <c r="P604" s="269">
        <v>0</v>
      </c>
      <c r="Q604" s="269">
        <v>0</v>
      </c>
      <c r="R604" s="269">
        <v>0</v>
      </c>
      <c r="S604" s="269">
        <v>0</v>
      </c>
      <c r="T604" s="269">
        <v>0</v>
      </c>
      <c r="U604" s="269">
        <v>0</v>
      </c>
      <c r="V604" s="269">
        <v>0</v>
      </c>
      <c r="W604" s="269">
        <v>0</v>
      </c>
      <c r="X604" s="269">
        <v>0</v>
      </c>
      <c r="Y604" s="269">
        <v>0</v>
      </c>
      <c r="Z604" s="269">
        <v>0</v>
      </c>
      <c r="AA604" s="269">
        <v>0</v>
      </c>
      <c r="AB604" s="269">
        <v>0</v>
      </c>
      <c r="AC604" s="269">
        <v>0</v>
      </c>
      <c r="AD604" s="269">
        <v>0</v>
      </c>
      <c r="AE604" s="269">
        <v>0</v>
      </c>
      <c r="AF604" s="269">
        <v>0</v>
      </c>
      <c r="AG604" s="269">
        <v>0</v>
      </c>
      <c r="AH604" s="269">
        <v>0</v>
      </c>
      <c r="AI604" s="269">
        <v>0</v>
      </c>
      <c r="AJ604" s="269">
        <v>0</v>
      </c>
      <c r="AK604" s="269">
        <v>0</v>
      </c>
      <c r="AL604" s="269">
        <v>0</v>
      </c>
      <c r="AM604" s="269">
        <v>0</v>
      </c>
      <c r="AN604" s="269">
        <v>0</v>
      </c>
      <c r="AO604" s="269">
        <v>0</v>
      </c>
      <c r="AP604" s="269">
        <v>0</v>
      </c>
      <c r="AQ604" s="269">
        <v>0</v>
      </c>
      <c r="AR604" s="269">
        <v>0</v>
      </c>
      <c r="AS604" s="269">
        <v>0</v>
      </c>
      <c r="AT604" s="269">
        <v>0</v>
      </c>
      <c r="AU604" s="269">
        <v>0</v>
      </c>
      <c r="AV604" s="269">
        <v>0</v>
      </c>
      <c r="AW604" s="269">
        <v>0</v>
      </c>
      <c r="AX604" s="269">
        <v>0</v>
      </c>
      <c r="AY604" s="269">
        <v>0</v>
      </c>
      <c r="AZ604" s="269">
        <v>0</v>
      </c>
      <c r="BA604" s="269">
        <v>0</v>
      </c>
      <c r="BB604" s="269">
        <v>0</v>
      </c>
      <c r="BC604" s="269">
        <v>0</v>
      </c>
      <c r="BD604" s="269">
        <v>0</v>
      </c>
      <c r="BE604" s="269">
        <v>0</v>
      </c>
      <c r="BF604" s="269">
        <v>0</v>
      </c>
      <c r="BG604" s="269">
        <v>0</v>
      </c>
      <c r="BH604" s="269">
        <v>0</v>
      </c>
      <c r="BI604" s="269">
        <v>0</v>
      </c>
      <c r="BJ604" s="269">
        <v>0</v>
      </c>
      <c r="BK604" s="269">
        <v>0</v>
      </c>
      <c r="BL604" s="269">
        <v>0</v>
      </c>
      <c r="BM604" s="269">
        <v>0</v>
      </c>
      <c r="BN604" s="269">
        <v>0</v>
      </c>
      <c r="BO604" s="269">
        <v>0</v>
      </c>
      <c r="BP604" s="269">
        <v>0</v>
      </c>
      <c r="BQ604" s="269">
        <v>0</v>
      </c>
      <c r="BR604" s="269">
        <v>0</v>
      </c>
      <c r="BS604" s="269">
        <v>0</v>
      </c>
      <c r="BT604" s="269">
        <v>0</v>
      </c>
      <c r="BU604" s="269">
        <v>0</v>
      </c>
      <c r="BV604" s="269">
        <v>0</v>
      </c>
      <c r="BW604" s="269">
        <v>0</v>
      </c>
      <c r="BX604" s="269">
        <v>0</v>
      </c>
      <c r="BY604" s="269">
        <v>0</v>
      </c>
      <c r="BZ604" s="269">
        <v>0</v>
      </c>
      <c r="CA604" s="269">
        <v>0</v>
      </c>
      <c r="CB604" s="269">
        <v>0</v>
      </c>
      <c r="CC604" s="270">
        <f t="shared" si="78"/>
        <v>0</v>
      </c>
      <c r="CD604" s="148"/>
      <c r="CE604" s="148"/>
      <c r="CF604" s="148"/>
      <c r="CG604" s="148"/>
      <c r="CH604" s="148"/>
      <c r="CI604" s="148"/>
    </row>
    <row r="605" spans="1:87" s="149" customFormat="1">
      <c r="A605" s="215"/>
      <c r="B605" s="295"/>
      <c r="C605" s="150"/>
      <c r="D605" s="150"/>
      <c r="E605" s="150"/>
      <c r="F605" s="296" t="s">
        <v>1504</v>
      </c>
      <c r="G605" s="297" t="s">
        <v>1505</v>
      </c>
      <c r="H605" s="269">
        <v>45918573.670000002</v>
      </c>
      <c r="I605" s="269">
        <v>16675197.949999999</v>
      </c>
      <c r="J605" s="269">
        <v>17968161.710000001</v>
      </c>
      <c r="K605" s="269">
        <v>3745271.2</v>
      </c>
      <c r="L605" s="269">
        <v>6368039.1500000004</v>
      </c>
      <c r="M605" s="269">
        <v>3151303.43</v>
      </c>
      <c r="N605" s="269">
        <v>7647184.6500000004</v>
      </c>
      <c r="O605" s="269">
        <v>4850236.54</v>
      </c>
      <c r="P605" s="269">
        <v>1777925.73</v>
      </c>
      <c r="Q605" s="269">
        <v>23895398.43</v>
      </c>
      <c r="R605" s="269">
        <v>3320003.06</v>
      </c>
      <c r="S605" s="269">
        <v>2829364.65</v>
      </c>
      <c r="T605" s="269">
        <v>18416918.27</v>
      </c>
      <c r="U605" s="269">
        <v>19432888.210000001</v>
      </c>
      <c r="V605" s="269">
        <v>311209.98</v>
      </c>
      <c r="W605" s="269">
        <v>2670377.5099999998</v>
      </c>
      <c r="X605" s="269">
        <v>2779420.17</v>
      </c>
      <c r="Y605" s="269">
        <v>3307730.93</v>
      </c>
      <c r="Z605" s="269">
        <v>35836535.969999999</v>
      </c>
      <c r="AA605" s="269">
        <v>28019280.170000002</v>
      </c>
      <c r="AB605" s="269">
        <v>3475925.81</v>
      </c>
      <c r="AC605" s="269">
        <v>16687119.84</v>
      </c>
      <c r="AD605" s="269">
        <v>3172299.17</v>
      </c>
      <c r="AE605" s="269">
        <v>6573461.3300000001</v>
      </c>
      <c r="AF605" s="269">
        <v>13417815.33</v>
      </c>
      <c r="AG605" s="269">
        <v>3966079.19</v>
      </c>
      <c r="AH605" s="269">
        <v>2978856.4</v>
      </c>
      <c r="AI605" s="269">
        <v>53569045.75</v>
      </c>
      <c r="AJ605" s="269">
        <v>3211827.02</v>
      </c>
      <c r="AK605" s="269">
        <v>1401936.01</v>
      </c>
      <c r="AL605" s="269">
        <v>2872053.02</v>
      </c>
      <c r="AM605" s="269">
        <v>1993229.97</v>
      </c>
      <c r="AN605" s="269">
        <v>3098806.22</v>
      </c>
      <c r="AO605" s="269">
        <v>4490911.6399999997</v>
      </c>
      <c r="AP605" s="269">
        <v>2476653.17</v>
      </c>
      <c r="AQ605" s="269">
        <v>4270463.6399999997</v>
      </c>
      <c r="AR605" s="269">
        <v>5758851.1200000001</v>
      </c>
      <c r="AS605" s="269">
        <v>3027462.79</v>
      </c>
      <c r="AT605" s="269">
        <v>3221387.08</v>
      </c>
      <c r="AU605" s="269">
        <v>29405854.620000001</v>
      </c>
      <c r="AV605" s="269">
        <v>2252232.7599999998</v>
      </c>
      <c r="AW605" s="269">
        <v>1996916.89</v>
      </c>
      <c r="AX605" s="269">
        <v>1932484.99</v>
      </c>
      <c r="AY605" s="269">
        <v>2362368.2799999998</v>
      </c>
      <c r="AZ605" s="269">
        <v>122913.59</v>
      </c>
      <c r="BA605" s="269">
        <v>824078.7</v>
      </c>
      <c r="BB605" s="269">
        <v>1075996</v>
      </c>
      <c r="BC605" s="269">
        <v>6572121.1299999999</v>
      </c>
      <c r="BD605" s="269">
        <v>3368040.3</v>
      </c>
      <c r="BE605" s="269">
        <v>10081129.65</v>
      </c>
      <c r="BF605" s="269">
        <v>5382769.3600000003</v>
      </c>
      <c r="BG605" s="269">
        <v>3882938.17</v>
      </c>
      <c r="BH605" s="269">
        <v>11126258.720100001</v>
      </c>
      <c r="BI605" s="269">
        <v>9708198.4600000009</v>
      </c>
      <c r="BJ605" s="269">
        <v>3651891.11</v>
      </c>
      <c r="BK605" s="269">
        <v>1952539.47</v>
      </c>
      <c r="BL605" s="269">
        <v>951659.59</v>
      </c>
      <c r="BM605" s="269">
        <v>91488477.780000001</v>
      </c>
      <c r="BN605" s="269">
        <v>28124078.550000001</v>
      </c>
      <c r="BO605" s="269">
        <v>2856748.26</v>
      </c>
      <c r="BP605" s="269">
        <v>3238503.44</v>
      </c>
      <c r="BQ605" s="269">
        <v>2224869.37</v>
      </c>
      <c r="BR605" s="269">
        <v>3959629.4</v>
      </c>
      <c r="BS605" s="269">
        <v>3792198.2</v>
      </c>
      <c r="BT605" s="269">
        <v>4026873.41</v>
      </c>
      <c r="BU605" s="269">
        <v>4248143.0599999996</v>
      </c>
      <c r="BV605" s="269">
        <v>1408277.66</v>
      </c>
      <c r="BW605" s="269">
        <v>9763400.6799999997</v>
      </c>
      <c r="BX605" s="269">
        <v>8081651.7000000002</v>
      </c>
      <c r="BY605" s="269">
        <v>22503452.73</v>
      </c>
      <c r="BZ605" s="269">
        <v>4202039.8</v>
      </c>
      <c r="CA605" s="269">
        <v>1308058.6499999999</v>
      </c>
      <c r="CB605" s="269">
        <v>3937645.39</v>
      </c>
      <c r="CC605" s="270">
        <f t="shared" si="78"/>
        <v>680399645.75009978</v>
      </c>
      <c r="CD605" s="148"/>
      <c r="CE605" s="148"/>
      <c r="CF605" s="148"/>
      <c r="CG605" s="148"/>
      <c r="CH605" s="148"/>
      <c r="CI605" s="148"/>
    </row>
    <row r="606" spans="1:87" s="149" customFormat="1">
      <c r="A606" s="215"/>
      <c r="B606" s="295"/>
      <c r="C606" s="150"/>
      <c r="D606" s="150"/>
      <c r="E606" s="150"/>
      <c r="F606" s="296" t="s">
        <v>1506</v>
      </c>
      <c r="G606" s="297" t="s">
        <v>1507</v>
      </c>
      <c r="H606" s="269">
        <v>1059460.56</v>
      </c>
      <c r="I606" s="269">
        <v>4093290.49</v>
      </c>
      <c r="J606" s="269">
        <v>3569445.92</v>
      </c>
      <c r="K606" s="269">
        <v>1131724.83</v>
      </c>
      <c r="L606" s="269">
        <v>1318516.7</v>
      </c>
      <c r="M606" s="269">
        <v>974028.36</v>
      </c>
      <c r="N606" s="269">
        <v>2960395.23</v>
      </c>
      <c r="O606" s="269">
        <v>635606.07999999996</v>
      </c>
      <c r="P606" s="269">
        <v>114825.7</v>
      </c>
      <c r="Q606" s="269">
        <v>24145307.800000001</v>
      </c>
      <c r="R606" s="269">
        <v>1075025.3999999999</v>
      </c>
      <c r="S606" s="269">
        <v>1233498.97</v>
      </c>
      <c r="T606" s="269">
        <v>9764939.5700000003</v>
      </c>
      <c r="U606" s="269">
        <v>7120264.1200000001</v>
      </c>
      <c r="V606" s="269">
        <v>57370</v>
      </c>
      <c r="W606" s="269">
        <v>425285.76</v>
      </c>
      <c r="X606" s="269">
        <v>49665</v>
      </c>
      <c r="Y606" s="269">
        <v>413093.85</v>
      </c>
      <c r="Z606" s="269">
        <v>19359591.609999999</v>
      </c>
      <c r="AA606" s="269">
        <v>9385099.3300000001</v>
      </c>
      <c r="AB606" s="269">
        <v>594094.30000000005</v>
      </c>
      <c r="AC606" s="269">
        <v>8106557.9000000004</v>
      </c>
      <c r="AD606" s="269">
        <v>689953.03</v>
      </c>
      <c r="AE606" s="269">
        <v>2688244.91</v>
      </c>
      <c r="AF606" s="269">
        <v>4634514.84</v>
      </c>
      <c r="AG606" s="269">
        <v>820040.11</v>
      </c>
      <c r="AH606" s="269">
        <v>921089.66</v>
      </c>
      <c r="AI606" s="269">
        <v>40864326.93</v>
      </c>
      <c r="AJ606" s="269">
        <v>288365</v>
      </c>
      <c r="AK606" s="269">
        <v>352027.25</v>
      </c>
      <c r="AL606" s="269">
        <v>526969.31999999995</v>
      </c>
      <c r="AM606" s="269">
        <v>730242.44</v>
      </c>
      <c r="AN606" s="269">
        <v>927309.13</v>
      </c>
      <c r="AO606" s="269">
        <v>1140431.49</v>
      </c>
      <c r="AP606" s="269">
        <v>790725.19</v>
      </c>
      <c r="AQ606" s="269">
        <v>1591266.85</v>
      </c>
      <c r="AR606" s="269">
        <v>1187541.53</v>
      </c>
      <c r="AS606" s="269">
        <v>210274.76</v>
      </c>
      <c r="AT606" s="269">
        <v>363290</v>
      </c>
      <c r="AU606" s="269">
        <v>14288636.59</v>
      </c>
      <c r="AV606" s="269">
        <v>367025.03</v>
      </c>
      <c r="AW606" s="269">
        <v>525139.73</v>
      </c>
      <c r="AX606" s="269">
        <v>501788.87</v>
      </c>
      <c r="AY606" s="269">
        <v>811187.1</v>
      </c>
      <c r="AZ606" s="269">
        <v>56642.5</v>
      </c>
      <c r="BA606" s="269">
        <v>350293.87</v>
      </c>
      <c r="BB606" s="269">
        <v>589156.5</v>
      </c>
      <c r="BC606" s="269">
        <v>1850596.97</v>
      </c>
      <c r="BD606" s="269">
        <v>1289751.75</v>
      </c>
      <c r="BE606" s="269">
        <v>0</v>
      </c>
      <c r="BF606" s="269">
        <v>2354822.35</v>
      </c>
      <c r="BG606" s="269">
        <v>808405.56</v>
      </c>
      <c r="BH606" s="269">
        <v>3506837.3999000001</v>
      </c>
      <c r="BI606" s="269">
        <v>4039354.99</v>
      </c>
      <c r="BJ606" s="269">
        <v>1596318.99</v>
      </c>
      <c r="BK606" s="269">
        <v>567717.99</v>
      </c>
      <c r="BL606" s="269">
        <v>345674.14</v>
      </c>
      <c r="BM606" s="269">
        <v>11237794.23</v>
      </c>
      <c r="BN606" s="269">
        <v>6204502.9400000004</v>
      </c>
      <c r="BO606" s="269">
        <v>373095.3</v>
      </c>
      <c r="BP606" s="269">
        <v>358471.33</v>
      </c>
      <c r="BQ606" s="269">
        <v>510645.85</v>
      </c>
      <c r="BR606" s="269">
        <v>1643840.76</v>
      </c>
      <c r="BS606" s="269">
        <v>729488</v>
      </c>
      <c r="BT606" s="269">
        <v>495677</v>
      </c>
      <c r="BU606" s="269">
        <v>1289736.43</v>
      </c>
      <c r="BV606" s="269">
        <v>367417.08</v>
      </c>
      <c r="BW606" s="269">
        <v>2590866.61</v>
      </c>
      <c r="BX606" s="269">
        <v>2270166.86</v>
      </c>
      <c r="BY606" s="269">
        <v>7368181.9199999999</v>
      </c>
      <c r="BZ606" s="269">
        <v>1684743.84</v>
      </c>
      <c r="CA606" s="269">
        <v>701560.07</v>
      </c>
      <c r="CB606" s="269">
        <v>559056.17000000004</v>
      </c>
      <c r="CC606" s="270">
        <f t="shared" si="78"/>
        <v>228548294.63989997</v>
      </c>
      <c r="CD606" s="148"/>
      <c r="CE606" s="148"/>
      <c r="CF606" s="148"/>
      <c r="CG606" s="148"/>
      <c r="CH606" s="148"/>
      <c r="CI606" s="148"/>
    </row>
    <row r="607" spans="1:87" s="149" customFormat="1">
      <c r="A607" s="215"/>
      <c r="B607" s="295"/>
      <c r="C607" s="150"/>
      <c r="D607" s="150"/>
      <c r="E607" s="150"/>
      <c r="F607" s="296" t="s">
        <v>1508</v>
      </c>
      <c r="G607" s="297" t="s">
        <v>1509</v>
      </c>
      <c r="H607" s="269">
        <v>356009.92</v>
      </c>
      <c r="I607" s="269">
        <v>4270201.8</v>
      </c>
      <c r="J607" s="269">
        <v>6491768.0199999996</v>
      </c>
      <c r="K607" s="269">
        <v>2740126.09</v>
      </c>
      <c r="L607" s="269">
        <v>1739498</v>
      </c>
      <c r="M607" s="269">
        <v>1381124.51</v>
      </c>
      <c r="N607" s="269">
        <v>772040.7</v>
      </c>
      <c r="O607" s="269">
        <v>1216799.1000000001</v>
      </c>
      <c r="P607" s="269">
        <v>916704.4</v>
      </c>
      <c r="Q607" s="269">
        <v>4572565.37</v>
      </c>
      <c r="R607" s="269">
        <v>456720.98</v>
      </c>
      <c r="S607" s="269">
        <v>1661653.58</v>
      </c>
      <c r="T607" s="269">
        <v>3211267</v>
      </c>
      <c r="U607" s="269">
        <v>9093947.0999999996</v>
      </c>
      <c r="V607" s="269">
        <v>91240</v>
      </c>
      <c r="W607" s="269">
        <v>1210568.8999999999</v>
      </c>
      <c r="X607" s="269">
        <v>869882.05</v>
      </c>
      <c r="Y607" s="269">
        <v>348477.47</v>
      </c>
      <c r="Z607" s="269">
        <v>5809532</v>
      </c>
      <c r="AA607" s="269">
        <v>5032074.26</v>
      </c>
      <c r="AB607" s="269">
        <v>941001</v>
      </c>
      <c r="AC607" s="269">
        <v>11790931.6</v>
      </c>
      <c r="AD607" s="269">
        <v>1383132.37</v>
      </c>
      <c r="AE607" s="269">
        <v>1282419.43</v>
      </c>
      <c r="AF607" s="269">
        <v>4678226.6900000004</v>
      </c>
      <c r="AG607" s="269">
        <v>1462631.6</v>
      </c>
      <c r="AH607" s="269">
        <v>767657.21</v>
      </c>
      <c r="AI607" s="269">
        <v>18862625.989999998</v>
      </c>
      <c r="AJ607" s="269">
        <v>1265555.95</v>
      </c>
      <c r="AK607" s="269">
        <v>529123.9</v>
      </c>
      <c r="AL607" s="269">
        <v>764123</v>
      </c>
      <c r="AM607" s="269">
        <v>679531</v>
      </c>
      <c r="AN607" s="269">
        <v>2170936</v>
      </c>
      <c r="AO607" s="269">
        <v>2342164.5</v>
      </c>
      <c r="AP607" s="269">
        <v>193760</v>
      </c>
      <c r="AQ607" s="269">
        <v>3246043.38</v>
      </c>
      <c r="AR607" s="269">
        <v>211390</v>
      </c>
      <c r="AS607" s="269">
        <v>1249718</v>
      </c>
      <c r="AT607" s="269">
        <v>487725</v>
      </c>
      <c r="AU607" s="269">
        <v>9104272.0800000001</v>
      </c>
      <c r="AV607" s="269">
        <v>818534.1</v>
      </c>
      <c r="AW607" s="269">
        <v>804374</v>
      </c>
      <c r="AX607" s="269">
        <v>364902</v>
      </c>
      <c r="AY607" s="269">
        <v>593682</v>
      </c>
      <c r="AZ607" s="269">
        <v>219104</v>
      </c>
      <c r="BA607" s="269">
        <v>430467.49</v>
      </c>
      <c r="BB607" s="269">
        <v>4051900</v>
      </c>
      <c r="BC607" s="269">
        <v>2408949</v>
      </c>
      <c r="BD607" s="269">
        <v>1433274</v>
      </c>
      <c r="BE607" s="269">
        <v>4023797.62</v>
      </c>
      <c r="BF607" s="269">
        <v>1896874</v>
      </c>
      <c r="BG607" s="269">
        <v>512090.5</v>
      </c>
      <c r="BH607" s="269">
        <v>2018104</v>
      </c>
      <c r="BI607" s="269">
        <v>1356657.5</v>
      </c>
      <c r="BJ607" s="269">
        <v>1387873.8</v>
      </c>
      <c r="BK607" s="269">
        <v>492580</v>
      </c>
      <c r="BL607" s="269">
        <v>463459</v>
      </c>
      <c r="BM607" s="269">
        <v>19637087.59</v>
      </c>
      <c r="BN607" s="269">
        <v>3724940</v>
      </c>
      <c r="BO607" s="269">
        <v>1025025</v>
      </c>
      <c r="BP607" s="269">
        <v>536306</v>
      </c>
      <c r="BQ607" s="269">
        <v>331928</v>
      </c>
      <c r="BR607" s="269">
        <v>1474675.85</v>
      </c>
      <c r="BS607" s="269">
        <v>1317893.79</v>
      </c>
      <c r="BT607" s="269">
        <v>476920</v>
      </c>
      <c r="BU607" s="269">
        <v>1784502.2</v>
      </c>
      <c r="BV607" s="269">
        <v>297265.58</v>
      </c>
      <c r="BW607" s="269">
        <v>3028515.98</v>
      </c>
      <c r="BX607" s="269">
        <v>2048022.45</v>
      </c>
      <c r="BY607" s="269">
        <v>6129020.0099999998</v>
      </c>
      <c r="BZ607" s="269">
        <v>495019</v>
      </c>
      <c r="CA607" s="269">
        <v>257305.88</v>
      </c>
      <c r="CB607" s="269">
        <v>322442.3</v>
      </c>
      <c r="CC607" s="270">
        <f t="shared" si="78"/>
        <v>181818662.58999994</v>
      </c>
      <c r="CD607" s="148"/>
      <c r="CE607" s="148"/>
      <c r="CF607" s="148"/>
      <c r="CG607" s="148"/>
      <c r="CH607" s="148"/>
      <c r="CI607" s="148"/>
    </row>
    <row r="608" spans="1:87" s="149" customFormat="1">
      <c r="A608" s="215"/>
      <c r="B608" s="295"/>
      <c r="C608" s="150"/>
      <c r="D608" s="150"/>
      <c r="E608" s="150"/>
      <c r="F608" s="296" t="s">
        <v>1510</v>
      </c>
      <c r="G608" s="297" t="s">
        <v>1511</v>
      </c>
      <c r="H608" s="269">
        <v>4107102.11</v>
      </c>
      <c r="I608" s="269">
        <v>2450612.94</v>
      </c>
      <c r="J608" s="269">
        <v>281967.92</v>
      </c>
      <c r="K608" s="269">
        <v>1009658.91</v>
      </c>
      <c r="L608" s="269">
        <v>1004420.23</v>
      </c>
      <c r="M608" s="269">
        <v>446979.73</v>
      </c>
      <c r="N608" s="269">
        <v>1887126.6</v>
      </c>
      <c r="O608" s="269">
        <v>1042397.31</v>
      </c>
      <c r="P608" s="269">
        <v>505038.68</v>
      </c>
      <c r="Q608" s="269">
        <v>3590598.95</v>
      </c>
      <c r="R608" s="269">
        <v>376668.06</v>
      </c>
      <c r="S608" s="269">
        <v>2106734.41</v>
      </c>
      <c r="T608" s="269">
        <v>1713612.8</v>
      </c>
      <c r="U608" s="269">
        <v>2063036.39</v>
      </c>
      <c r="V608" s="269">
        <v>53758.2</v>
      </c>
      <c r="W608" s="269">
        <v>178984.34</v>
      </c>
      <c r="X608" s="269">
        <v>450874.9</v>
      </c>
      <c r="Y608" s="269">
        <v>998908.28</v>
      </c>
      <c r="Z608" s="269">
        <v>4624934.8899999997</v>
      </c>
      <c r="AA608" s="269">
        <v>11002186.710000001</v>
      </c>
      <c r="AB608" s="269">
        <v>1525519.97</v>
      </c>
      <c r="AC608" s="269">
        <v>6462607.54</v>
      </c>
      <c r="AD608" s="269">
        <v>1006789.7</v>
      </c>
      <c r="AE608" s="269">
        <v>1614505.15</v>
      </c>
      <c r="AF608" s="269">
        <v>993698.76</v>
      </c>
      <c r="AG608" s="269">
        <v>139917.35</v>
      </c>
      <c r="AH608" s="269">
        <v>495448.74</v>
      </c>
      <c r="AI608" s="269">
        <v>4771116.43</v>
      </c>
      <c r="AJ608" s="269">
        <v>523893</v>
      </c>
      <c r="AK608" s="269">
        <v>351764.51</v>
      </c>
      <c r="AL608" s="269">
        <v>381171</v>
      </c>
      <c r="AM608" s="269">
        <v>67164.5</v>
      </c>
      <c r="AN608" s="269">
        <v>859042.36</v>
      </c>
      <c r="AO608" s="269">
        <v>602956.56999999995</v>
      </c>
      <c r="AP608" s="269">
        <v>253092.28</v>
      </c>
      <c r="AQ608" s="269">
        <v>944081.72</v>
      </c>
      <c r="AR608" s="269">
        <v>424809.54</v>
      </c>
      <c r="AS608" s="269">
        <v>643182.94999999995</v>
      </c>
      <c r="AT608" s="269">
        <v>713969.93</v>
      </c>
      <c r="AU608" s="269">
        <v>4613493.8</v>
      </c>
      <c r="AV608" s="269">
        <v>387500.6</v>
      </c>
      <c r="AW608" s="269">
        <v>1304976.5</v>
      </c>
      <c r="AX608" s="269">
        <v>410779.9</v>
      </c>
      <c r="AY608" s="269">
        <v>347567.56</v>
      </c>
      <c r="AZ608" s="269">
        <v>93804.6</v>
      </c>
      <c r="BA608" s="269">
        <v>143148.22</v>
      </c>
      <c r="BB608" s="269">
        <v>135870</v>
      </c>
      <c r="BC608" s="269">
        <v>993190.3</v>
      </c>
      <c r="BD608" s="269">
        <v>184966.3</v>
      </c>
      <c r="BE608" s="269">
        <v>1003874.16</v>
      </c>
      <c r="BF608" s="269">
        <v>1948607.3</v>
      </c>
      <c r="BG608" s="269">
        <v>226369.4</v>
      </c>
      <c r="BH608" s="269">
        <v>1298465.22</v>
      </c>
      <c r="BI608" s="269">
        <v>1668423.29</v>
      </c>
      <c r="BJ608" s="269">
        <v>620074.94999999995</v>
      </c>
      <c r="BK608" s="269">
        <v>416440</v>
      </c>
      <c r="BL608" s="269">
        <v>135055.22</v>
      </c>
      <c r="BM608" s="269">
        <v>10270708.73</v>
      </c>
      <c r="BN608" s="269">
        <v>3520102.2</v>
      </c>
      <c r="BO608" s="269">
        <v>668337.68999999994</v>
      </c>
      <c r="BP608" s="269">
        <v>76955</v>
      </c>
      <c r="BQ608" s="269">
        <v>185588.6</v>
      </c>
      <c r="BR608" s="269">
        <v>462457.14</v>
      </c>
      <c r="BS608" s="269">
        <v>245387.78</v>
      </c>
      <c r="BT608" s="269">
        <v>423521.05</v>
      </c>
      <c r="BU608" s="269">
        <v>411951.75</v>
      </c>
      <c r="BV608" s="269">
        <v>380372.8</v>
      </c>
      <c r="BW608" s="269">
        <v>1744556.63</v>
      </c>
      <c r="BX608" s="269">
        <v>738360.5</v>
      </c>
      <c r="BY608" s="269">
        <v>4897744.9400000004</v>
      </c>
      <c r="BZ608" s="269">
        <v>537717.72</v>
      </c>
      <c r="CA608" s="269">
        <v>356238.7</v>
      </c>
      <c r="CB608" s="269">
        <v>607927.75</v>
      </c>
      <c r="CC608" s="270">
        <f t="shared" si="78"/>
        <v>104130870.65999998</v>
      </c>
      <c r="CD608" s="148"/>
      <c r="CE608" s="148"/>
      <c r="CF608" s="148"/>
      <c r="CG608" s="148"/>
      <c r="CH608" s="148"/>
      <c r="CI608" s="148"/>
    </row>
    <row r="609" spans="1:87" s="149" customFormat="1">
      <c r="A609" s="215"/>
      <c r="B609" s="295"/>
      <c r="C609" s="150"/>
      <c r="D609" s="150"/>
      <c r="E609" s="150"/>
      <c r="F609" s="296" t="s">
        <v>1512</v>
      </c>
      <c r="G609" s="297" t="s">
        <v>1513</v>
      </c>
      <c r="H609" s="269">
        <v>3198845.45</v>
      </c>
      <c r="I609" s="269">
        <v>1632253.87</v>
      </c>
      <c r="J609" s="269">
        <v>12932547.57</v>
      </c>
      <c r="K609" s="269">
        <v>1650317.35</v>
      </c>
      <c r="L609" s="269">
        <v>1133167.8600000001</v>
      </c>
      <c r="M609" s="269">
        <v>224296.7</v>
      </c>
      <c r="N609" s="269">
        <v>5986680.0800000001</v>
      </c>
      <c r="O609" s="269">
        <v>3239413.85</v>
      </c>
      <c r="P609" s="269">
        <v>909842.17</v>
      </c>
      <c r="Q609" s="269">
        <v>3742352.27</v>
      </c>
      <c r="R609" s="269">
        <v>687433.3</v>
      </c>
      <c r="S609" s="269">
        <v>1262420.77</v>
      </c>
      <c r="T609" s="269">
        <v>3006619.77</v>
      </c>
      <c r="U609" s="269">
        <v>4514751.43</v>
      </c>
      <c r="V609" s="269">
        <v>94196.88</v>
      </c>
      <c r="W609" s="269">
        <v>1560341.46</v>
      </c>
      <c r="X609" s="269">
        <v>722362.08</v>
      </c>
      <c r="Y609" s="269">
        <v>761806.88</v>
      </c>
      <c r="Z609" s="269">
        <v>11128031.289999999</v>
      </c>
      <c r="AA609" s="269">
        <v>7126757.6900000004</v>
      </c>
      <c r="AB609" s="269">
        <v>888311.24</v>
      </c>
      <c r="AC609" s="269">
        <v>4218789.32</v>
      </c>
      <c r="AD609" s="269">
        <v>474173.46</v>
      </c>
      <c r="AE609" s="269">
        <v>452961.66</v>
      </c>
      <c r="AF609" s="269">
        <v>516983.4</v>
      </c>
      <c r="AG609" s="269">
        <v>94224.4</v>
      </c>
      <c r="AH609" s="269">
        <v>339908</v>
      </c>
      <c r="AI609" s="269">
        <v>11805793.949999999</v>
      </c>
      <c r="AJ609" s="269">
        <v>2711910.47</v>
      </c>
      <c r="AK609" s="269">
        <v>188981.7</v>
      </c>
      <c r="AL609" s="269">
        <v>241547.4</v>
      </c>
      <c r="AM609" s="269">
        <v>206712.56</v>
      </c>
      <c r="AN609" s="269">
        <v>582232.54</v>
      </c>
      <c r="AO609" s="269">
        <v>1015887.16</v>
      </c>
      <c r="AP609" s="269">
        <v>61250</v>
      </c>
      <c r="AQ609" s="269">
        <v>928687.95</v>
      </c>
      <c r="AR609" s="269">
        <v>339295.7</v>
      </c>
      <c r="AS609" s="269">
        <v>784033.38</v>
      </c>
      <c r="AT609" s="269">
        <v>262830.14</v>
      </c>
      <c r="AU609" s="269">
        <v>2432473.75</v>
      </c>
      <c r="AV609" s="269">
        <v>299405.21000000002</v>
      </c>
      <c r="AW609" s="269">
        <v>382990.5</v>
      </c>
      <c r="AX609" s="269">
        <v>334877.13</v>
      </c>
      <c r="AY609" s="269">
        <v>478379.39</v>
      </c>
      <c r="AZ609" s="269">
        <v>137861</v>
      </c>
      <c r="BA609" s="269">
        <v>184012.2</v>
      </c>
      <c r="BB609" s="269">
        <v>702937</v>
      </c>
      <c r="BC609" s="269">
        <v>1807104.85</v>
      </c>
      <c r="BD609" s="269">
        <v>63706.2</v>
      </c>
      <c r="BE609" s="269">
        <v>1205462.98</v>
      </c>
      <c r="BF609" s="269">
        <v>3831009.11</v>
      </c>
      <c r="BG609" s="269">
        <v>3232306.57</v>
      </c>
      <c r="BH609" s="269">
        <v>3160811.72</v>
      </c>
      <c r="BI609" s="269">
        <v>1356758.12</v>
      </c>
      <c r="BJ609" s="269">
        <v>0</v>
      </c>
      <c r="BK609" s="269">
        <v>325910.96000000002</v>
      </c>
      <c r="BL609" s="269">
        <v>45283</v>
      </c>
      <c r="BM609" s="269">
        <v>6894770.0599999996</v>
      </c>
      <c r="BN609" s="269">
        <v>2641835.29</v>
      </c>
      <c r="BO609" s="269">
        <v>1842397.97</v>
      </c>
      <c r="BP609" s="269">
        <v>370254</v>
      </c>
      <c r="BQ609" s="269">
        <v>111845</v>
      </c>
      <c r="BR609" s="269">
        <v>482091.18</v>
      </c>
      <c r="BS609" s="269">
        <v>350137.46</v>
      </c>
      <c r="BT609" s="269">
        <v>3837753.87</v>
      </c>
      <c r="BU609" s="269">
        <v>93425.62</v>
      </c>
      <c r="BV609" s="269">
        <v>399703.4</v>
      </c>
      <c r="BW609" s="269">
        <v>1339070.48</v>
      </c>
      <c r="BX609" s="269">
        <v>301895.8</v>
      </c>
      <c r="BY609" s="269">
        <v>942306.59</v>
      </c>
      <c r="BZ609" s="269">
        <v>647972.43000000005</v>
      </c>
      <c r="CA609" s="269">
        <v>171362.33</v>
      </c>
      <c r="CB609" s="269">
        <v>271578.37</v>
      </c>
      <c r="CC609" s="270">
        <f t="shared" si="78"/>
        <v>132308642.69000006</v>
      </c>
      <c r="CD609" s="148"/>
      <c r="CE609" s="148"/>
      <c r="CF609" s="148"/>
      <c r="CG609" s="148"/>
      <c r="CH609" s="148"/>
      <c r="CI609" s="148"/>
    </row>
    <row r="610" spans="1:87" s="149" customFormat="1">
      <c r="A610" s="215"/>
      <c r="B610" s="295"/>
      <c r="C610" s="150"/>
      <c r="D610" s="150"/>
      <c r="E610" s="150"/>
      <c r="F610" s="296" t="s">
        <v>1514</v>
      </c>
      <c r="G610" s="297" t="s">
        <v>1515</v>
      </c>
      <c r="H610" s="269">
        <v>8478001.3599999994</v>
      </c>
      <c r="I610" s="269">
        <v>4456153.5599999996</v>
      </c>
      <c r="J610" s="269">
        <v>3162784.56</v>
      </c>
      <c r="K610" s="269">
        <v>625229.5</v>
      </c>
      <c r="L610" s="269">
        <v>202603.08</v>
      </c>
      <c r="M610" s="269">
        <v>36500</v>
      </c>
      <c r="N610" s="269">
        <v>14425</v>
      </c>
      <c r="O610" s="269">
        <v>2830175.6</v>
      </c>
      <c r="P610" s="269">
        <v>1213147.3</v>
      </c>
      <c r="Q610" s="269">
        <v>19393137</v>
      </c>
      <c r="R610" s="269">
        <v>134100.01</v>
      </c>
      <c r="S610" s="269">
        <v>192210</v>
      </c>
      <c r="T610" s="269">
        <v>2080833.3</v>
      </c>
      <c r="U610" s="269">
        <v>7429590.0499999998</v>
      </c>
      <c r="V610" s="269">
        <v>54177.01</v>
      </c>
      <c r="W610" s="269">
        <v>310149.82</v>
      </c>
      <c r="X610" s="269">
        <v>236045.47</v>
      </c>
      <c r="Y610" s="269">
        <v>2734729.56</v>
      </c>
      <c r="Z610" s="269">
        <v>6069732</v>
      </c>
      <c r="AA610" s="269">
        <v>2336506.4</v>
      </c>
      <c r="AB610" s="269">
        <v>127267.9</v>
      </c>
      <c r="AC610" s="269">
        <v>13292165.6</v>
      </c>
      <c r="AD610" s="269">
        <v>872548</v>
      </c>
      <c r="AE610" s="269">
        <v>1505481.82</v>
      </c>
      <c r="AF610" s="269">
        <v>540670</v>
      </c>
      <c r="AG610" s="269">
        <v>64000</v>
      </c>
      <c r="AH610" s="269">
        <v>491600</v>
      </c>
      <c r="AI610" s="269">
        <v>3914280</v>
      </c>
      <c r="AJ610" s="269">
        <v>856487</v>
      </c>
      <c r="AK610" s="269">
        <v>444460.1</v>
      </c>
      <c r="AL610" s="269">
        <v>68850</v>
      </c>
      <c r="AM610" s="269">
        <v>13300</v>
      </c>
      <c r="AN610" s="269">
        <v>210350</v>
      </c>
      <c r="AO610" s="269">
        <v>803438</v>
      </c>
      <c r="AP610" s="269">
        <v>0</v>
      </c>
      <c r="AQ610" s="269">
        <v>771419.3</v>
      </c>
      <c r="AR610" s="269">
        <v>438327.89</v>
      </c>
      <c r="AS610" s="269">
        <v>16700</v>
      </c>
      <c r="AT610" s="269">
        <v>5800</v>
      </c>
      <c r="AU610" s="269">
        <v>1232325.77</v>
      </c>
      <c r="AV610" s="269">
        <v>88310</v>
      </c>
      <c r="AW610" s="269">
        <v>9000</v>
      </c>
      <c r="AX610" s="269">
        <v>336200</v>
      </c>
      <c r="AY610" s="269">
        <v>242100</v>
      </c>
      <c r="AZ610" s="269">
        <v>9960</v>
      </c>
      <c r="BA610" s="269">
        <v>163845</v>
      </c>
      <c r="BB610" s="269">
        <v>693622</v>
      </c>
      <c r="BC610" s="269">
        <v>1731659.75</v>
      </c>
      <c r="BD610" s="269">
        <v>146100</v>
      </c>
      <c r="BE610" s="269">
        <v>1020980.2</v>
      </c>
      <c r="BF610" s="269">
        <v>402142</v>
      </c>
      <c r="BG610" s="269">
        <v>466900</v>
      </c>
      <c r="BH610" s="269">
        <v>3812995.9</v>
      </c>
      <c r="BI610" s="269">
        <v>1095685</v>
      </c>
      <c r="BJ610" s="269">
        <v>1372327.88</v>
      </c>
      <c r="BK610" s="269">
        <v>220000</v>
      </c>
      <c r="BL610" s="269">
        <v>600104.1</v>
      </c>
      <c r="BM610" s="269">
        <v>2340706</v>
      </c>
      <c r="BN610" s="269">
        <v>2507770</v>
      </c>
      <c r="BO610" s="269">
        <v>1794431.54</v>
      </c>
      <c r="BP610" s="269">
        <v>196900</v>
      </c>
      <c r="BQ610" s="269">
        <v>498140</v>
      </c>
      <c r="BR610" s="269">
        <v>319140</v>
      </c>
      <c r="BS610" s="269">
        <v>691517</v>
      </c>
      <c r="BT610" s="269">
        <v>5170484</v>
      </c>
      <c r="BU610" s="269">
        <v>11500</v>
      </c>
      <c r="BV610" s="269">
        <v>495675</v>
      </c>
      <c r="BW610" s="269">
        <v>449180</v>
      </c>
      <c r="BX610" s="269">
        <v>956189</v>
      </c>
      <c r="BY610" s="269">
        <v>291680</v>
      </c>
      <c r="BZ610" s="269">
        <v>147550</v>
      </c>
      <c r="CA610" s="269">
        <v>215925</v>
      </c>
      <c r="CB610" s="269">
        <v>528739.05000000005</v>
      </c>
      <c r="CC610" s="270">
        <f t="shared" si="78"/>
        <v>116687160.37999997</v>
      </c>
      <c r="CD610" s="148"/>
      <c r="CE610" s="148"/>
      <c r="CF610" s="148"/>
      <c r="CG610" s="148"/>
      <c r="CH610" s="148"/>
      <c r="CI610" s="148"/>
    </row>
    <row r="611" spans="1:87" s="149" customFormat="1">
      <c r="A611" s="215"/>
      <c r="B611" s="295"/>
      <c r="C611" s="150"/>
      <c r="D611" s="150"/>
      <c r="E611" s="150"/>
      <c r="F611" s="296" t="s">
        <v>1516</v>
      </c>
      <c r="G611" s="297" t="s">
        <v>1517</v>
      </c>
      <c r="H611" s="269">
        <v>39000</v>
      </c>
      <c r="I611" s="269">
        <v>0</v>
      </c>
      <c r="J611" s="269">
        <v>0</v>
      </c>
      <c r="K611" s="269">
        <v>0</v>
      </c>
      <c r="L611" s="269">
        <v>0</v>
      </c>
      <c r="M611" s="269">
        <v>0</v>
      </c>
      <c r="N611" s="269">
        <v>0</v>
      </c>
      <c r="O611" s="269">
        <v>0</v>
      </c>
      <c r="P611" s="269">
        <v>400000</v>
      </c>
      <c r="Q611" s="269">
        <v>750000</v>
      </c>
      <c r="R611" s="269">
        <v>0</v>
      </c>
      <c r="S611" s="269">
        <v>0</v>
      </c>
      <c r="T611" s="269">
        <v>0</v>
      </c>
      <c r="U611" s="269">
        <v>0</v>
      </c>
      <c r="V611" s="269">
        <v>0</v>
      </c>
      <c r="W611" s="269">
        <v>0</v>
      </c>
      <c r="X611" s="269">
        <v>0</v>
      </c>
      <c r="Y611" s="269">
        <v>0</v>
      </c>
      <c r="Z611" s="269">
        <v>20000</v>
      </c>
      <c r="AA611" s="269">
        <v>313686.96999999997</v>
      </c>
      <c r="AB611" s="269">
        <v>0</v>
      </c>
      <c r="AC611" s="269">
        <v>0</v>
      </c>
      <c r="AD611" s="269">
        <v>0</v>
      </c>
      <c r="AE611" s="269">
        <v>0</v>
      </c>
      <c r="AF611" s="269">
        <v>0</v>
      </c>
      <c r="AG611" s="269">
        <v>0</v>
      </c>
      <c r="AH611" s="269">
        <v>0</v>
      </c>
      <c r="AI611" s="269">
        <v>0</v>
      </c>
      <c r="AJ611" s="269">
        <v>0</v>
      </c>
      <c r="AK611" s="269">
        <v>0</v>
      </c>
      <c r="AL611" s="269">
        <v>0</v>
      </c>
      <c r="AM611" s="269">
        <v>0</v>
      </c>
      <c r="AN611" s="269">
        <v>0</v>
      </c>
      <c r="AO611" s="269">
        <v>418189</v>
      </c>
      <c r="AP611" s="269">
        <v>0</v>
      </c>
      <c r="AQ611" s="269">
        <v>0</v>
      </c>
      <c r="AR611" s="269">
        <v>0</v>
      </c>
      <c r="AS611" s="269">
        <v>0</v>
      </c>
      <c r="AT611" s="269">
        <v>0</v>
      </c>
      <c r="AU611" s="269">
        <v>0</v>
      </c>
      <c r="AV611" s="269">
        <v>0</v>
      </c>
      <c r="AW611" s="269">
        <v>0</v>
      </c>
      <c r="AX611" s="269">
        <v>0</v>
      </c>
      <c r="AY611" s="269">
        <v>0</v>
      </c>
      <c r="AZ611" s="269">
        <v>0</v>
      </c>
      <c r="BA611" s="269">
        <v>0</v>
      </c>
      <c r="BB611" s="269">
        <v>0</v>
      </c>
      <c r="BC611" s="269">
        <v>0</v>
      </c>
      <c r="BD611" s="269">
        <v>0</v>
      </c>
      <c r="BE611" s="269">
        <v>0</v>
      </c>
      <c r="BF611" s="269">
        <v>0</v>
      </c>
      <c r="BG611" s="269">
        <v>0</v>
      </c>
      <c r="BH611" s="269">
        <v>3703000</v>
      </c>
      <c r="BI611" s="269">
        <v>0</v>
      </c>
      <c r="BJ611" s="269">
        <v>0</v>
      </c>
      <c r="BK611" s="269">
        <v>0</v>
      </c>
      <c r="BL611" s="269">
        <v>0</v>
      </c>
      <c r="BM611" s="269">
        <v>0</v>
      </c>
      <c r="BN611" s="269">
        <v>0</v>
      </c>
      <c r="BO611" s="269">
        <v>39322.5</v>
      </c>
      <c r="BP611" s="269">
        <v>0</v>
      </c>
      <c r="BQ611" s="269">
        <v>0</v>
      </c>
      <c r="BR611" s="269">
        <v>0</v>
      </c>
      <c r="BS611" s="269">
        <v>0</v>
      </c>
      <c r="BT611" s="269">
        <v>0</v>
      </c>
      <c r="BU611" s="269">
        <v>0</v>
      </c>
      <c r="BV611" s="269">
        <v>0</v>
      </c>
      <c r="BW611" s="269">
        <v>0</v>
      </c>
      <c r="BX611" s="269">
        <v>33700</v>
      </c>
      <c r="BY611" s="269">
        <v>0</v>
      </c>
      <c r="BZ611" s="269">
        <v>0</v>
      </c>
      <c r="CA611" s="269">
        <v>0</v>
      </c>
      <c r="CB611" s="269">
        <v>0</v>
      </c>
      <c r="CC611" s="270">
        <f t="shared" si="78"/>
        <v>5716898.4699999997</v>
      </c>
      <c r="CD611" s="148"/>
      <c r="CE611" s="148"/>
      <c r="CF611" s="148"/>
      <c r="CG611" s="148"/>
      <c r="CH611" s="148"/>
      <c r="CI611" s="148"/>
    </row>
    <row r="612" spans="1:87" s="149" customFormat="1">
      <c r="A612" s="215"/>
      <c r="B612" s="295"/>
      <c r="C612" s="150"/>
      <c r="D612" s="150"/>
      <c r="E612" s="150"/>
      <c r="F612" s="296" t="s">
        <v>1518</v>
      </c>
      <c r="G612" s="297" t="s">
        <v>1519</v>
      </c>
      <c r="H612" s="269">
        <v>0</v>
      </c>
      <c r="I612" s="269">
        <v>0</v>
      </c>
      <c r="J612" s="269">
        <v>0</v>
      </c>
      <c r="K612" s="269">
        <v>0</v>
      </c>
      <c r="L612" s="269">
        <v>0</v>
      </c>
      <c r="M612" s="269">
        <v>0</v>
      </c>
      <c r="N612" s="269">
        <v>0</v>
      </c>
      <c r="O612" s="269">
        <v>0</v>
      </c>
      <c r="P612" s="269">
        <v>0</v>
      </c>
      <c r="Q612" s="269">
        <v>0</v>
      </c>
      <c r="R612" s="269">
        <v>0</v>
      </c>
      <c r="S612" s="269">
        <v>0</v>
      </c>
      <c r="T612" s="269">
        <v>0</v>
      </c>
      <c r="U612" s="269">
        <v>0</v>
      </c>
      <c r="V612" s="269">
        <v>0</v>
      </c>
      <c r="W612" s="269">
        <v>0</v>
      </c>
      <c r="X612" s="269">
        <v>0</v>
      </c>
      <c r="Y612" s="269">
        <v>0</v>
      </c>
      <c r="Z612" s="269">
        <v>0</v>
      </c>
      <c r="AA612" s="269">
        <v>0</v>
      </c>
      <c r="AB612" s="269">
        <v>0</v>
      </c>
      <c r="AC612" s="269">
        <v>0</v>
      </c>
      <c r="AD612" s="269">
        <v>9150</v>
      </c>
      <c r="AE612" s="269">
        <v>0</v>
      </c>
      <c r="AF612" s="269">
        <v>0</v>
      </c>
      <c r="AG612" s="269">
        <v>0</v>
      </c>
      <c r="AH612" s="269">
        <v>0</v>
      </c>
      <c r="AI612" s="269">
        <v>0</v>
      </c>
      <c r="AJ612" s="269">
        <v>0</v>
      </c>
      <c r="AK612" s="269">
        <v>0</v>
      </c>
      <c r="AL612" s="269">
        <v>0</v>
      </c>
      <c r="AM612" s="269">
        <v>0</v>
      </c>
      <c r="AN612" s="269">
        <v>0</v>
      </c>
      <c r="AO612" s="269">
        <v>0</v>
      </c>
      <c r="AP612" s="269">
        <v>0</v>
      </c>
      <c r="AQ612" s="269">
        <v>0</v>
      </c>
      <c r="AR612" s="269">
        <v>0</v>
      </c>
      <c r="AS612" s="269">
        <v>0</v>
      </c>
      <c r="AT612" s="269">
        <v>637953.6</v>
      </c>
      <c r="AU612" s="269">
        <v>0</v>
      </c>
      <c r="AV612" s="269">
        <v>0</v>
      </c>
      <c r="AW612" s="269">
        <v>0</v>
      </c>
      <c r="AX612" s="269">
        <v>0</v>
      </c>
      <c r="AY612" s="269">
        <v>0</v>
      </c>
      <c r="AZ612" s="269">
        <v>0</v>
      </c>
      <c r="BA612" s="269">
        <v>0</v>
      </c>
      <c r="BB612" s="269">
        <v>0</v>
      </c>
      <c r="BC612" s="269">
        <v>0</v>
      </c>
      <c r="BD612" s="269">
        <v>0</v>
      </c>
      <c r="BE612" s="269">
        <v>0</v>
      </c>
      <c r="BF612" s="269">
        <v>0</v>
      </c>
      <c r="BG612" s="269">
        <v>0</v>
      </c>
      <c r="BH612" s="269">
        <v>0</v>
      </c>
      <c r="BI612" s="269">
        <v>0</v>
      </c>
      <c r="BJ612" s="269">
        <v>0</v>
      </c>
      <c r="BK612" s="269">
        <v>0</v>
      </c>
      <c r="BL612" s="269">
        <v>0</v>
      </c>
      <c r="BM612" s="269">
        <v>0</v>
      </c>
      <c r="BN612" s="269">
        <v>0</v>
      </c>
      <c r="BO612" s="269">
        <v>0</v>
      </c>
      <c r="BP612" s="269">
        <v>0</v>
      </c>
      <c r="BQ612" s="269">
        <v>0</v>
      </c>
      <c r="BR612" s="269">
        <v>0</v>
      </c>
      <c r="BS612" s="269">
        <v>0</v>
      </c>
      <c r="BT612" s="269">
        <v>0</v>
      </c>
      <c r="BU612" s="269">
        <v>0</v>
      </c>
      <c r="BV612" s="269">
        <v>0</v>
      </c>
      <c r="BW612" s="269">
        <v>108845</v>
      </c>
      <c r="BX612" s="269">
        <v>40740</v>
      </c>
      <c r="BY612" s="269">
        <v>0</v>
      </c>
      <c r="BZ612" s="269">
        <v>0</v>
      </c>
      <c r="CA612" s="269">
        <v>0</v>
      </c>
      <c r="CB612" s="269">
        <v>0</v>
      </c>
      <c r="CC612" s="270">
        <f t="shared" si="78"/>
        <v>796688.6</v>
      </c>
      <c r="CD612" s="148"/>
      <c r="CE612" s="148"/>
      <c r="CF612" s="148"/>
      <c r="CG612" s="148"/>
      <c r="CH612" s="148"/>
      <c r="CI612" s="148"/>
    </row>
    <row r="613" spans="1:87" s="149" customFormat="1">
      <c r="A613" s="215"/>
      <c r="B613" s="295"/>
      <c r="C613" s="150"/>
      <c r="D613" s="150"/>
      <c r="E613" s="150"/>
      <c r="F613" s="296" t="s">
        <v>1520</v>
      </c>
      <c r="G613" s="297" t="s">
        <v>1521</v>
      </c>
      <c r="H613" s="269">
        <v>0</v>
      </c>
      <c r="I613" s="269">
        <v>0</v>
      </c>
      <c r="J613" s="269">
        <v>0</v>
      </c>
      <c r="K613" s="269">
        <v>0</v>
      </c>
      <c r="L613" s="269">
        <v>0</v>
      </c>
      <c r="M613" s="269">
        <v>1915</v>
      </c>
      <c r="N613" s="269">
        <v>0</v>
      </c>
      <c r="O613" s="269">
        <v>0</v>
      </c>
      <c r="P613" s="269">
        <v>0</v>
      </c>
      <c r="Q613" s="269">
        <v>0</v>
      </c>
      <c r="R613" s="269">
        <v>0</v>
      </c>
      <c r="S613" s="269">
        <v>0</v>
      </c>
      <c r="T613" s="269">
        <v>6400</v>
      </c>
      <c r="U613" s="269">
        <v>0</v>
      </c>
      <c r="V613" s="269">
        <v>0</v>
      </c>
      <c r="W613" s="269">
        <v>0</v>
      </c>
      <c r="X613" s="269">
        <v>0</v>
      </c>
      <c r="Y613" s="269">
        <v>0</v>
      </c>
      <c r="Z613" s="269">
        <v>0</v>
      </c>
      <c r="AA613" s="269">
        <v>0</v>
      </c>
      <c r="AB613" s="269">
        <v>0</v>
      </c>
      <c r="AC613" s="269">
        <v>0</v>
      </c>
      <c r="AD613" s="269">
        <v>0</v>
      </c>
      <c r="AE613" s="269">
        <v>0</v>
      </c>
      <c r="AF613" s="269">
        <v>0</v>
      </c>
      <c r="AG613" s="269">
        <v>0</v>
      </c>
      <c r="AH613" s="269">
        <v>0</v>
      </c>
      <c r="AI613" s="269">
        <v>0</v>
      </c>
      <c r="AJ613" s="269">
        <v>0</v>
      </c>
      <c r="AK613" s="269">
        <v>0</v>
      </c>
      <c r="AL613" s="269">
        <v>0</v>
      </c>
      <c r="AM613" s="269">
        <v>0</v>
      </c>
      <c r="AN613" s="269">
        <v>0</v>
      </c>
      <c r="AO613" s="269">
        <v>0</v>
      </c>
      <c r="AP613" s="269">
        <v>0</v>
      </c>
      <c r="AQ613" s="269">
        <v>0</v>
      </c>
      <c r="AR613" s="269">
        <v>0</v>
      </c>
      <c r="AS613" s="269">
        <v>0</v>
      </c>
      <c r="AT613" s="269">
        <v>0</v>
      </c>
      <c r="AU613" s="269">
        <v>0</v>
      </c>
      <c r="AV613" s="269">
        <v>0</v>
      </c>
      <c r="AW613" s="269">
        <v>0</v>
      </c>
      <c r="AX613" s="269">
        <v>0</v>
      </c>
      <c r="AY613" s="269">
        <v>0</v>
      </c>
      <c r="AZ613" s="269">
        <v>0</v>
      </c>
      <c r="BA613" s="269">
        <v>0</v>
      </c>
      <c r="BB613" s="269">
        <v>0</v>
      </c>
      <c r="BC613" s="269">
        <v>0</v>
      </c>
      <c r="BD613" s="269">
        <v>0</v>
      </c>
      <c r="BE613" s="269">
        <v>0</v>
      </c>
      <c r="BF613" s="269">
        <v>0</v>
      </c>
      <c r="BG613" s="269">
        <v>0</v>
      </c>
      <c r="BH613" s="269">
        <v>0</v>
      </c>
      <c r="BI613" s="269">
        <v>0</v>
      </c>
      <c r="BJ613" s="269">
        <v>0</v>
      </c>
      <c r="BK613" s="269">
        <v>0</v>
      </c>
      <c r="BL613" s="269">
        <v>0</v>
      </c>
      <c r="BM613" s="269">
        <v>0</v>
      </c>
      <c r="BN613" s="269">
        <v>0</v>
      </c>
      <c r="BO613" s="269">
        <v>0</v>
      </c>
      <c r="BP613" s="269">
        <v>0</v>
      </c>
      <c r="BQ613" s="269">
        <v>0</v>
      </c>
      <c r="BR613" s="269">
        <v>0</v>
      </c>
      <c r="BS613" s="269">
        <v>0</v>
      </c>
      <c r="BT613" s="269">
        <v>0</v>
      </c>
      <c r="BU613" s="269">
        <v>0</v>
      </c>
      <c r="BV613" s="269">
        <v>0</v>
      </c>
      <c r="BW613" s="269">
        <v>0</v>
      </c>
      <c r="BX613" s="269">
        <v>36400</v>
      </c>
      <c r="BY613" s="269">
        <v>0</v>
      </c>
      <c r="BZ613" s="269">
        <v>0</v>
      </c>
      <c r="CA613" s="269">
        <v>0</v>
      </c>
      <c r="CB613" s="269">
        <v>0</v>
      </c>
      <c r="CC613" s="270">
        <f t="shared" si="78"/>
        <v>44715</v>
      </c>
      <c r="CD613" s="148"/>
      <c r="CE613" s="148"/>
      <c r="CF613" s="148"/>
      <c r="CG613" s="148"/>
      <c r="CH613" s="148"/>
      <c r="CI613" s="148"/>
    </row>
    <row r="614" spans="1:87" s="149" customFormat="1">
      <c r="A614" s="215"/>
      <c r="B614" s="295"/>
      <c r="C614" s="150"/>
      <c r="D614" s="150"/>
      <c r="E614" s="150"/>
      <c r="F614" s="296" t="s">
        <v>1522</v>
      </c>
      <c r="G614" s="297" t="s">
        <v>1523</v>
      </c>
      <c r="H614" s="269">
        <v>1017311.31</v>
      </c>
      <c r="I614" s="269">
        <v>189040.27</v>
      </c>
      <c r="J614" s="269">
        <v>4041240.99</v>
      </c>
      <c r="K614" s="269">
        <v>0</v>
      </c>
      <c r="L614" s="269">
        <v>0</v>
      </c>
      <c r="M614" s="269">
        <v>0</v>
      </c>
      <c r="N614" s="269">
        <v>118664.2</v>
      </c>
      <c r="O614" s="269">
        <v>1089561.3400000001</v>
      </c>
      <c r="P614" s="269">
        <v>644423.98</v>
      </c>
      <c r="Q614" s="269">
        <v>228189.12</v>
      </c>
      <c r="R614" s="269">
        <v>0</v>
      </c>
      <c r="S614" s="269">
        <v>8881</v>
      </c>
      <c r="T614" s="269">
        <v>1022010.28</v>
      </c>
      <c r="U614" s="269">
        <v>129080.7</v>
      </c>
      <c r="V614" s="269">
        <v>95202.7</v>
      </c>
      <c r="W614" s="269">
        <v>35263.120000000003</v>
      </c>
      <c r="X614" s="269">
        <v>166319.46</v>
      </c>
      <c r="Y614" s="269">
        <v>1158112.8600000001</v>
      </c>
      <c r="Z614" s="269">
        <v>236298.57</v>
      </c>
      <c r="AA614" s="269">
        <v>59051.57</v>
      </c>
      <c r="AB614" s="269">
        <v>753743.5</v>
      </c>
      <c r="AC614" s="269">
        <v>1344291.51</v>
      </c>
      <c r="AD614" s="269">
        <v>54126.39</v>
      </c>
      <c r="AE614" s="269">
        <v>649717.18999999994</v>
      </c>
      <c r="AF614" s="269">
        <v>0</v>
      </c>
      <c r="AG614" s="269">
        <v>0</v>
      </c>
      <c r="AH614" s="269">
        <v>20629.82</v>
      </c>
      <c r="AI614" s="269">
        <v>517594.16</v>
      </c>
      <c r="AJ614" s="269">
        <v>501977.96</v>
      </c>
      <c r="AK614" s="269">
        <v>410934.4</v>
      </c>
      <c r="AL614" s="269">
        <v>0</v>
      </c>
      <c r="AM614" s="269">
        <v>52249.599999999999</v>
      </c>
      <c r="AN614" s="269">
        <v>22360</v>
      </c>
      <c r="AO614" s="269">
        <v>121425</v>
      </c>
      <c r="AP614" s="269">
        <v>0</v>
      </c>
      <c r="AQ614" s="269">
        <v>4760</v>
      </c>
      <c r="AR614" s="269">
        <v>106030</v>
      </c>
      <c r="AS614" s="269">
        <v>931653.35</v>
      </c>
      <c r="AT614" s="269">
        <v>1444658.45</v>
      </c>
      <c r="AU614" s="269">
        <v>0</v>
      </c>
      <c r="AV614" s="269">
        <v>0</v>
      </c>
      <c r="AW614" s="269">
        <v>0</v>
      </c>
      <c r="AX614" s="269">
        <v>0</v>
      </c>
      <c r="AY614" s="269">
        <v>0</v>
      </c>
      <c r="AZ614" s="269">
        <v>0</v>
      </c>
      <c r="BA614" s="269">
        <v>0</v>
      </c>
      <c r="BB614" s="269">
        <v>0</v>
      </c>
      <c r="BC614" s="269">
        <v>0</v>
      </c>
      <c r="BD614" s="269">
        <v>0</v>
      </c>
      <c r="BE614" s="269">
        <v>0</v>
      </c>
      <c r="BF614" s="269">
        <v>0</v>
      </c>
      <c r="BG614" s="269">
        <v>0</v>
      </c>
      <c r="BH614" s="269">
        <v>3243281.88</v>
      </c>
      <c r="BI614" s="269">
        <v>68600</v>
      </c>
      <c r="BJ614" s="269">
        <v>0</v>
      </c>
      <c r="BK614" s="269">
        <v>0</v>
      </c>
      <c r="BL614" s="269">
        <v>0</v>
      </c>
      <c r="BM614" s="269">
        <v>36167438.130000003</v>
      </c>
      <c r="BN614" s="269">
        <v>8149269.8899999997</v>
      </c>
      <c r="BO614" s="269">
        <v>542281.69999999995</v>
      </c>
      <c r="BP614" s="269">
        <v>0</v>
      </c>
      <c r="BQ614" s="269">
        <v>99530</v>
      </c>
      <c r="BR614" s="269">
        <v>0</v>
      </c>
      <c r="BS614" s="269">
        <v>0</v>
      </c>
      <c r="BT614" s="269">
        <v>9904</v>
      </c>
      <c r="BU614" s="269">
        <v>0</v>
      </c>
      <c r="BV614" s="269">
        <v>44500</v>
      </c>
      <c r="BW614" s="269">
        <v>15750</v>
      </c>
      <c r="BX614" s="269">
        <v>0</v>
      </c>
      <c r="BY614" s="269">
        <v>220810</v>
      </c>
      <c r="BZ614" s="269">
        <v>156000</v>
      </c>
      <c r="CA614" s="269">
        <v>0</v>
      </c>
      <c r="CB614" s="269">
        <v>15975.55</v>
      </c>
      <c r="CC614" s="270">
        <f t="shared" si="78"/>
        <v>65908143.950000003</v>
      </c>
      <c r="CD614" s="148"/>
      <c r="CE614" s="148"/>
      <c r="CF614" s="148"/>
      <c r="CG614" s="148"/>
      <c r="CH614" s="148"/>
      <c r="CI614" s="148"/>
    </row>
    <row r="615" spans="1:87" s="149" customFormat="1">
      <c r="A615" s="215"/>
      <c r="B615" s="295"/>
      <c r="C615" s="150"/>
      <c r="D615" s="150"/>
      <c r="E615" s="150"/>
      <c r="F615" s="296" t="s">
        <v>1524</v>
      </c>
      <c r="G615" s="297" t="s">
        <v>1525</v>
      </c>
      <c r="H615" s="269">
        <v>477862.62</v>
      </c>
      <c r="I615" s="269">
        <v>396267.65</v>
      </c>
      <c r="J615" s="269">
        <v>537769.05000000005</v>
      </c>
      <c r="K615" s="269">
        <v>49600</v>
      </c>
      <c r="L615" s="269">
        <v>98481</v>
      </c>
      <c r="M615" s="269">
        <v>285551.96999999997</v>
      </c>
      <c r="N615" s="269">
        <v>65902.62</v>
      </c>
      <c r="O615" s="269">
        <v>276325</v>
      </c>
      <c r="P615" s="269">
        <v>374532.48</v>
      </c>
      <c r="Q615" s="269">
        <v>329295.7</v>
      </c>
      <c r="R615" s="269">
        <v>323261.59000000003</v>
      </c>
      <c r="S615" s="269">
        <v>117463.9</v>
      </c>
      <c r="T615" s="269">
        <v>517355.8</v>
      </c>
      <c r="U615" s="269">
        <v>1864283.27</v>
      </c>
      <c r="V615" s="269">
        <v>39908.9</v>
      </c>
      <c r="W615" s="269">
        <v>672298.54</v>
      </c>
      <c r="X615" s="269">
        <v>230752.39</v>
      </c>
      <c r="Y615" s="269">
        <v>293579.59000000003</v>
      </c>
      <c r="Z615" s="269">
        <v>929775.67</v>
      </c>
      <c r="AA615" s="269">
        <v>1193753.43</v>
      </c>
      <c r="AB615" s="269">
        <v>108188.43</v>
      </c>
      <c r="AC615" s="269">
        <v>553775</v>
      </c>
      <c r="AD615" s="269">
        <v>160017.4</v>
      </c>
      <c r="AE615" s="269">
        <v>436908.64</v>
      </c>
      <c r="AF615" s="269">
        <v>230228.99</v>
      </c>
      <c r="AG615" s="269">
        <v>46265</v>
      </c>
      <c r="AH615" s="269">
        <v>47495.05</v>
      </c>
      <c r="AI615" s="269">
        <v>963141.28</v>
      </c>
      <c r="AJ615" s="269">
        <v>120718.6</v>
      </c>
      <c r="AK615" s="269">
        <v>116864.08</v>
      </c>
      <c r="AL615" s="269">
        <v>72836.92</v>
      </c>
      <c r="AM615" s="269">
        <v>85502.81</v>
      </c>
      <c r="AN615" s="269">
        <v>297419.28999999998</v>
      </c>
      <c r="AO615" s="269">
        <v>341203.8</v>
      </c>
      <c r="AP615" s="269">
        <v>315092.90999999997</v>
      </c>
      <c r="AQ615" s="269">
        <v>129235.55</v>
      </c>
      <c r="AR615" s="269">
        <v>118283.7</v>
      </c>
      <c r="AS615" s="269">
        <v>181801.2</v>
      </c>
      <c r="AT615" s="269">
        <v>217768.78</v>
      </c>
      <c r="AU615" s="269">
        <v>923921.5</v>
      </c>
      <c r="AV615" s="269">
        <v>166624</v>
      </c>
      <c r="AW615" s="269">
        <v>226876.04</v>
      </c>
      <c r="AX615" s="269">
        <v>114241.2</v>
      </c>
      <c r="AY615" s="269">
        <v>214003.13</v>
      </c>
      <c r="AZ615" s="269">
        <v>13970</v>
      </c>
      <c r="BA615" s="269">
        <v>15730</v>
      </c>
      <c r="BB615" s="269">
        <v>0</v>
      </c>
      <c r="BC615" s="269">
        <v>1009836</v>
      </c>
      <c r="BD615" s="269">
        <v>245776.9</v>
      </c>
      <c r="BE615" s="269">
        <v>601587.12</v>
      </c>
      <c r="BF615" s="269">
        <v>154677.25</v>
      </c>
      <c r="BG615" s="269">
        <v>152063.44</v>
      </c>
      <c r="BH615" s="269">
        <v>751590.13</v>
      </c>
      <c r="BI615" s="269">
        <v>246029.05</v>
      </c>
      <c r="BJ615" s="269">
        <v>424134.18</v>
      </c>
      <c r="BK615" s="269">
        <v>200756.96</v>
      </c>
      <c r="BL615" s="269">
        <v>48455.82</v>
      </c>
      <c r="BM615" s="269">
        <v>1997355.45</v>
      </c>
      <c r="BN615" s="269">
        <v>761104.28</v>
      </c>
      <c r="BO615" s="269">
        <v>250477.21</v>
      </c>
      <c r="BP615" s="269">
        <v>195990.39</v>
      </c>
      <c r="BQ615" s="269">
        <v>297836.89</v>
      </c>
      <c r="BR615" s="269">
        <v>171734.39999999999</v>
      </c>
      <c r="BS615" s="269">
        <v>471650.35</v>
      </c>
      <c r="BT615" s="269">
        <v>10171</v>
      </c>
      <c r="BU615" s="269">
        <v>152279.20000000001</v>
      </c>
      <c r="BV615" s="269">
        <v>80749.56</v>
      </c>
      <c r="BW615" s="269">
        <v>289138.90000000002</v>
      </c>
      <c r="BX615" s="269">
        <v>135310.20000000001</v>
      </c>
      <c r="BY615" s="269">
        <v>314232.48</v>
      </c>
      <c r="BZ615" s="269">
        <v>500697.96</v>
      </c>
      <c r="CA615" s="269">
        <v>145256.06</v>
      </c>
      <c r="CB615" s="269">
        <v>188927.78</v>
      </c>
      <c r="CC615" s="270">
        <f t="shared" si="78"/>
        <v>25089953.43</v>
      </c>
      <c r="CD615" s="148"/>
      <c r="CE615" s="148"/>
      <c r="CF615" s="148"/>
      <c r="CG615" s="148"/>
      <c r="CH615" s="148"/>
      <c r="CI615" s="148"/>
    </row>
    <row r="616" spans="1:87" s="149" customFormat="1">
      <c r="A616" s="215"/>
      <c r="B616" s="295"/>
      <c r="C616" s="150"/>
      <c r="D616" s="150"/>
      <c r="E616" s="150"/>
      <c r="F616" s="296" t="s">
        <v>1526</v>
      </c>
      <c r="G616" s="297" t="s">
        <v>1527</v>
      </c>
      <c r="H616" s="269">
        <v>0</v>
      </c>
      <c r="I616" s="269">
        <v>0</v>
      </c>
      <c r="J616" s="269">
        <v>0</v>
      </c>
      <c r="K616" s="269">
        <v>0</v>
      </c>
      <c r="L616" s="269">
        <v>0</v>
      </c>
      <c r="M616" s="269">
        <v>6099</v>
      </c>
      <c r="N616" s="269">
        <v>0</v>
      </c>
      <c r="O616" s="269">
        <v>0</v>
      </c>
      <c r="P616" s="269">
        <v>0</v>
      </c>
      <c r="Q616" s="269">
        <v>0</v>
      </c>
      <c r="R616" s="269">
        <v>0</v>
      </c>
      <c r="S616" s="269">
        <v>0</v>
      </c>
      <c r="T616" s="269">
        <v>0</v>
      </c>
      <c r="U616" s="269">
        <v>0</v>
      </c>
      <c r="V616" s="269">
        <v>0</v>
      </c>
      <c r="W616" s="269">
        <v>0</v>
      </c>
      <c r="X616" s="269">
        <v>0</v>
      </c>
      <c r="Y616" s="269">
        <v>0</v>
      </c>
      <c r="Z616" s="269">
        <v>0</v>
      </c>
      <c r="AA616" s="269">
        <v>0</v>
      </c>
      <c r="AB616" s="269">
        <v>0</v>
      </c>
      <c r="AC616" s="269">
        <v>0</v>
      </c>
      <c r="AD616" s="269">
        <v>0</v>
      </c>
      <c r="AE616" s="269">
        <v>1307.9000000000001</v>
      </c>
      <c r="AF616" s="269">
        <v>0</v>
      </c>
      <c r="AG616" s="269">
        <v>61860</v>
      </c>
      <c r="AH616" s="269">
        <v>13710</v>
      </c>
      <c r="AI616" s="269">
        <v>33500</v>
      </c>
      <c r="AJ616" s="269">
        <v>0</v>
      </c>
      <c r="AK616" s="269">
        <v>0</v>
      </c>
      <c r="AL616" s="269">
        <v>0</v>
      </c>
      <c r="AM616" s="269">
        <v>0</v>
      </c>
      <c r="AN616" s="269">
        <v>0</v>
      </c>
      <c r="AO616" s="269">
        <v>0</v>
      </c>
      <c r="AP616" s="269">
        <v>0</v>
      </c>
      <c r="AQ616" s="269">
        <v>0</v>
      </c>
      <c r="AR616" s="269">
        <v>0</v>
      </c>
      <c r="AS616" s="269">
        <v>0</v>
      </c>
      <c r="AT616" s="269">
        <v>0</v>
      </c>
      <c r="AU616" s="269">
        <v>0</v>
      </c>
      <c r="AV616" s="269">
        <v>0</v>
      </c>
      <c r="AW616" s="269">
        <v>0</v>
      </c>
      <c r="AX616" s="269">
        <v>0</v>
      </c>
      <c r="AY616" s="269">
        <v>0</v>
      </c>
      <c r="AZ616" s="269">
        <v>0</v>
      </c>
      <c r="BA616" s="269">
        <v>0</v>
      </c>
      <c r="BB616" s="269">
        <v>0</v>
      </c>
      <c r="BC616" s="269">
        <v>0</v>
      </c>
      <c r="BD616" s="269">
        <v>0</v>
      </c>
      <c r="BE616" s="269">
        <v>0</v>
      </c>
      <c r="BF616" s="269">
        <v>0</v>
      </c>
      <c r="BG616" s="269">
        <v>0</v>
      </c>
      <c r="BH616" s="269">
        <v>0</v>
      </c>
      <c r="BI616" s="269">
        <v>0</v>
      </c>
      <c r="BJ616" s="269">
        <v>0</v>
      </c>
      <c r="BK616" s="269">
        <v>0</v>
      </c>
      <c r="BL616" s="269">
        <v>0</v>
      </c>
      <c r="BM616" s="269">
        <v>0</v>
      </c>
      <c r="BN616" s="269">
        <v>0</v>
      </c>
      <c r="BO616" s="269">
        <v>0</v>
      </c>
      <c r="BP616" s="269">
        <v>0</v>
      </c>
      <c r="BQ616" s="269">
        <v>62480</v>
      </c>
      <c r="BR616" s="269">
        <v>0</v>
      </c>
      <c r="BS616" s="269">
        <v>0</v>
      </c>
      <c r="BT616" s="269">
        <v>0</v>
      </c>
      <c r="BU616" s="269">
        <v>0</v>
      </c>
      <c r="BV616" s="269">
        <v>0</v>
      </c>
      <c r="BW616" s="269">
        <v>0</v>
      </c>
      <c r="BX616" s="269">
        <v>0</v>
      </c>
      <c r="BY616" s="269">
        <v>0</v>
      </c>
      <c r="BZ616" s="269">
        <v>6660</v>
      </c>
      <c r="CA616" s="269">
        <v>0</v>
      </c>
      <c r="CB616" s="269">
        <v>0</v>
      </c>
      <c r="CC616" s="270">
        <f t="shared" si="78"/>
        <v>185616.9</v>
      </c>
      <c r="CD616" s="148"/>
      <c r="CE616" s="148"/>
      <c r="CF616" s="148"/>
      <c r="CG616" s="148"/>
      <c r="CH616" s="148"/>
      <c r="CI616" s="148"/>
    </row>
    <row r="617" spans="1:87" s="149" customFormat="1">
      <c r="A617" s="215"/>
      <c r="B617" s="295"/>
      <c r="C617" s="150"/>
      <c r="D617" s="150"/>
      <c r="E617" s="150"/>
      <c r="F617" s="296" t="s">
        <v>1528</v>
      </c>
      <c r="G617" s="297" t="s">
        <v>1529</v>
      </c>
      <c r="H617" s="269">
        <v>456052.69</v>
      </c>
      <c r="I617" s="269">
        <v>182614.7</v>
      </c>
      <c r="J617" s="269">
        <v>10407859.08</v>
      </c>
      <c r="K617" s="269">
        <v>0</v>
      </c>
      <c r="L617" s="269">
        <v>71906.31</v>
      </c>
      <c r="M617" s="269">
        <v>92610</v>
      </c>
      <c r="N617" s="269">
        <v>1833957.1</v>
      </c>
      <c r="O617" s="269">
        <v>0</v>
      </c>
      <c r="P617" s="269">
        <v>0</v>
      </c>
      <c r="Q617" s="269">
        <v>185800</v>
      </c>
      <c r="R617" s="269">
        <v>0</v>
      </c>
      <c r="S617" s="269">
        <v>240000</v>
      </c>
      <c r="T617" s="269">
        <v>0</v>
      </c>
      <c r="U617" s="269">
        <v>0</v>
      </c>
      <c r="V617" s="269">
        <v>0</v>
      </c>
      <c r="W617" s="269">
        <v>0</v>
      </c>
      <c r="X617" s="269">
        <v>0</v>
      </c>
      <c r="Y617" s="269">
        <v>0</v>
      </c>
      <c r="Z617" s="269">
        <v>0</v>
      </c>
      <c r="AA617" s="269">
        <v>0</v>
      </c>
      <c r="AB617" s="269">
        <v>0</v>
      </c>
      <c r="AC617" s="269">
        <v>9051661</v>
      </c>
      <c r="AD617" s="269">
        <v>1799424.25</v>
      </c>
      <c r="AE617" s="269">
        <v>0</v>
      </c>
      <c r="AF617" s="269">
        <v>5606.8</v>
      </c>
      <c r="AG617" s="269">
        <v>0</v>
      </c>
      <c r="AH617" s="269">
        <v>0</v>
      </c>
      <c r="AI617" s="269">
        <v>95000</v>
      </c>
      <c r="AJ617" s="269">
        <v>0</v>
      </c>
      <c r="AK617" s="269">
        <v>0</v>
      </c>
      <c r="AL617" s="269">
        <v>27000</v>
      </c>
      <c r="AM617" s="269">
        <v>13692.6</v>
      </c>
      <c r="AN617" s="269">
        <v>0</v>
      </c>
      <c r="AO617" s="269">
        <v>0</v>
      </c>
      <c r="AP617" s="269">
        <v>36682</v>
      </c>
      <c r="AQ617" s="269">
        <v>0</v>
      </c>
      <c r="AR617" s="269">
        <v>0</v>
      </c>
      <c r="AS617" s="269">
        <v>0</v>
      </c>
      <c r="AT617" s="269">
        <v>0</v>
      </c>
      <c r="AU617" s="269">
        <v>185801.35</v>
      </c>
      <c r="AV617" s="269">
        <v>0</v>
      </c>
      <c r="AW617" s="269">
        <v>0</v>
      </c>
      <c r="AX617" s="269">
        <v>0</v>
      </c>
      <c r="AY617" s="269">
        <v>0</v>
      </c>
      <c r="AZ617" s="269">
        <v>0</v>
      </c>
      <c r="BA617" s="269">
        <v>0</v>
      </c>
      <c r="BB617" s="269">
        <v>0</v>
      </c>
      <c r="BC617" s="269">
        <v>0</v>
      </c>
      <c r="BD617" s="269">
        <v>0</v>
      </c>
      <c r="BE617" s="269">
        <v>328780</v>
      </c>
      <c r="BF617" s="269">
        <v>0</v>
      </c>
      <c r="BG617" s="269">
        <v>0</v>
      </c>
      <c r="BH617" s="269">
        <v>157307.4</v>
      </c>
      <c r="BI617" s="269">
        <v>0</v>
      </c>
      <c r="BJ617" s="269">
        <v>0</v>
      </c>
      <c r="BK617" s="269">
        <v>0</v>
      </c>
      <c r="BL617" s="269">
        <v>0</v>
      </c>
      <c r="BM617" s="269">
        <v>0</v>
      </c>
      <c r="BN617" s="269">
        <v>0</v>
      </c>
      <c r="BO617" s="269">
        <v>0</v>
      </c>
      <c r="BP617" s="269">
        <v>21650</v>
      </c>
      <c r="BQ617" s="269">
        <v>0</v>
      </c>
      <c r="BR617" s="269">
        <v>0</v>
      </c>
      <c r="BS617" s="269">
        <v>0</v>
      </c>
      <c r="BT617" s="269">
        <v>0</v>
      </c>
      <c r="BU617" s="269">
        <v>263339</v>
      </c>
      <c r="BV617" s="269">
        <v>0</v>
      </c>
      <c r="BW617" s="269">
        <v>1982.25</v>
      </c>
      <c r="BX617" s="269">
        <v>0</v>
      </c>
      <c r="BY617" s="269">
        <v>3620600</v>
      </c>
      <c r="BZ617" s="269">
        <v>0</v>
      </c>
      <c r="CA617" s="269">
        <v>25000</v>
      </c>
      <c r="CB617" s="269">
        <v>0</v>
      </c>
      <c r="CC617" s="270">
        <f t="shared" si="78"/>
        <v>29104326.530000005</v>
      </c>
      <c r="CD617" s="148"/>
      <c r="CE617" s="148"/>
      <c r="CF617" s="148"/>
      <c r="CG617" s="148"/>
      <c r="CH617" s="148"/>
      <c r="CI617" s="148"/>
    </row>
    <row r="618" spans="1:87" s="149" customFormat="1">
      <c r="A618" s="215"/>
      <c r="B618" s="295"/>
      <c r="C618" s="150"/>
      <c r="D618" s="150"/>
      <c r="E618" s="150"/>
      <c r="F618" s="296" t="s">
        <v>1530</v>
      </c>
      <c r="G618" s="297" t="s">
        <v>1531</v>
      </c>
      <c r="H618" s="269">
        <v>786189.45</v>
      </c>
      <c r="I618" s="269">
        <v>693968.95</v>
      </c>
      <c r="J618" s="269">
        <v>289879.40000000002</v>
      </c>
      <c r="K618" s="269">
        <v>260074.8</v>
      </c>
      <c r="L618" s="269">
        <v>287443.09999999998</v>
      </c>
      <c r="M618" s="269">
        <v>17980</v>
      </c>
      <c r="N618" s="269">
        <v>3063772.45</v>
      </c>
      <c r="O618" s="269">
        <v>179935</v>
      </c>
      <c r="P618" s="269">
        <v>94670</v>
      </c>
      <c r="Q618" s="269">
        <v>3525426</v>
      </c>
      <c r="R618" s="269">
        <v>4000</v>
      </c>
      <c r="S618" s="269">
        <v>217220</v>
      </c>
      <c r="T618" s="269">
        <v>268608.84999999998</v>
      </c>
      <c r="U618" s="269">
        <v>876304.6</v>
      </c>
      <c r="V618" s="269">
        <v>4215</v>
      </c>
      <c r="W618" s="269">
        <v>136985</v>
      </c>
      <c r="X618" s="269">
        <v>176417.25</v>
      </c>
      <c r="Y618" s="269">
        <v>165176.66</v>
      </c>
      <c r="Z618" s="269">
        <v>0</v>
      </c>
      <c r="AA618" s="269">
        <v>4199809</v>
      </c>
      <c r="AB618" s="269">
        <v>227685</v>
      </c>
      <c r="AC618" s="269">
        <v>4395906.0999999996</v>
      </c>
      <c r="AD618" s="269">
        <v>171560</v>
      </c>
      <c r="AE618" s="269">
        <v>534525.22</v>
      </c>
      <c r="AF618" s="269">
        <v>153759.95000000001</v>
      </c>
      <c r="AG618" s="269">
        <v>177298.8</v>
      </c>
      <c r="AH618" s="269">
        <v>103843</v>
      </c>
      <c r="AI618" s="269">
        <v>1427513.45</v>
      </c>
      <c r="AJ618" s="269">
        <v>260905.5</v>
      </c>
      <c r="AK618" s="269">
        <v>164220.5</v>
      </c>
      <c r="AL618" s="269">
        <v>46658</v>
      </c>
      <c r="AM618" s="269">
        <v>108376.1</v>
      </c>
      <c r="AN618" s="269">
        <v>129960</v>
      </c>
      <c r="AO618" s="269">
        <v>2413097.85</v>
      </c>
      <c r="AP618" s="269">
        <v>213230.3</v>
      </c>
      <c r="AQ618" s="269">
        <v>163367</v>
      </c>
      <c r="AR618" s="269">
        <v>424105.4</v>
      </c>
      <c r="AS618" s="269">
        <v>486357.5</v>
      </c>
      <c r="AT618" s="269">
        <v>214841.9</v>
      </c>
      <c r="AU618" s="269">
        <v>2364480</v>
      </c>
      <c r="AV618" s="269">
        <v>66195</v>
      </c>
      <c r="AW618" s="269">
        <v>221937.49</v>
      </c>
      <c r="AX618" s="269">
        <v>113023.3</v>
      </c>
      <c r="AY618" s="269">
        <v>103438.35</v>
      </c>
      <c r="AZ618" s="269">
        <v>18507.900000000001</v>
      </c>
      <c r="BA618" s="269">
        <v>47982.95</v>
      </c>
      <c r="BB618" s="269">
        <v>572559</v>
      </c>
      <c r="BC618" s="269">
        <v>208845</v>
      </c>
      <c r="BD618" s="269">
        <v>161002.35</v>
      </c>
      <c r="BE618" s="269">
        <v>122178.5</v>
      </c>
      <c r="BF618" s="269">
        <v>852855.25</v>
      </c>
      <c r="BG618" s="269">
        <v>210121.7</v>
      </c>
      <c r="BH618" s="269">
        <v>2615112.35</v>
      </c>
      <c r="BI618" s="269">
        <v>2533003.2000000002</v>
      </c>
      <c r="BJ618" s="269">
        <v>764776.5</v>
      </c>
      <c r="BK618" s="269">
        <v>220685.75</v>
      </c>
      <c r="BL618" s="269">
        <v>166178.29999999999</v>
      </c>
      <c r="BM618" s="269">
        <v>2840700</v>
      </c>
      <c r="BN618" s="269">
        <v>2048485</v>
      </c>
      <c r="BO618" s="269">
        <v>911081.86</v>
      </c>
      <c r="BP618" s="269">
        <v>108790</v>
      </c>
      <c r="BQ618" s="269">
        <v>0</v>
      </c>
      <c r="BR618" s="269">
        <v>325401.90000000002</v>
      </c>
      <c r="BS618" s="269">
        <v>284991.09000000003</v>
      </c>
      <c r="BT618" s="269">
        <v>494584.45</v>
      </c>
      <c r="BU618" s="269">
        <v>621902</v>
      </c>
      <c r="BV618" s="269">
        <v>168793.4</v>
      </c>
      <c r="BW618" s="269">
        <v>468859.7</v>
      </c>
      <c r="BX618" s="269">
        <v>225696.6</v>
      </c>
      <c r="BY618" s="269">
        <v>1870047.7</v>
      </c>
      <c r="BZ618" s="269">
        <v>324240.3</v>
      </c>
      <c r="CA618" s="269">
        <v>358536.6</v>
      </c>
      <c r="CB618" s="269">
        <v>340559.7</v>
      </c>
      <c r="CC618" s="270">
        <f t="shared" si="78"/>
        <v>49820840.270000011</v>
      </c>
      <c r="CD618" s="148"/>
      <c r="CE618" s="148"/>
      <c r="CF618" s="148"/>
      <c r="CG618" s="148"/>
      <c r="CH618" s="148"/>
      <c r="CI618" s="148"/>
    </row>
    <row r="619" spans="1:87" s="149" customFormat="1">
      <c r="A619" s="215"/>
      <c r="B619" s="295"/>
      <c r="C619" s="150"/>
      <c r="D619" s="150"/>
      <c r="E619" s="150"/>
      <c r="F619" s="296" t="s">
        <v>1532</v>
      </c>
      <c r="G619" s="297" t="s">
        <v>1533</v>
      </c>
      <c r="H619" s="269">
        <v>175000</v>
      </c>
      <c r="I619" s="269">
        <v>482332</v>
      </c>
      <c r="J619" s="269">
        <v>587437</v>
      </c>
      <c r="K619" s="269">
        <v>498750</v>
      </c>
      <c r="L619" s="269">
        <v>263540</v>
      </c>
      <c r="M619" s="269">
        <v>589739</v>
      </c>
      <c r="N619" s="269">
        <v>639448</v>
      </c>
      <c r="O619" s="269">
        <v>210800</v>
      </c>
      <c r="P619" s="269">
        <v>64050</v>
      </c>
      <c r="Q619" s="269">
        <v>1615500</v>
      </c>
      <c r="R619" s="269">
        <v>0</v>
      </c>
      <c r="S619" s="269">
        <v>0</v>
      </c>
      <c r="T619" s="269">
        <v>835400</v>
      </c>
      <c r="U619" s="269">
        <v>389550</v>
      </c>
      <c r="V619" s="269">
        <v>0</v>
      </c>
      <c r="W619" s="269">
        <v>0</v>
      </c>
      <c r="X619" s="269">
        <v>0</v>
      </c>
      <c r="Y619" s="269">
        <v>0</v>
      </c>
      <c r="Z619" s="269">
        <v>2661846</v>
      </c>
      <c r="AA619" s="269">
        <v>2845394.4</v>
      </c>
      <c r="AB619" s="269">
        <v>496950</v>
      </c>
      <c r="AC619" s="269">
        <v>5729166</v>
      </c>
      <c r="AD619" s="269">
        <v>437440.4</v>
      </c>
      <c r="AE619" s="269">
        <v>24216.6</v>
      </c>
      <c r="AF619" s="269">
        <v>2154456.2999999998</v>
      </c>
      <c r="AG619" s="269">
        <v>0</v>
      </c>
      <c r="AH619" s="269">
        <v>1140</v>
      </c>
      <c r="AI619" s="269">
        <v>547400</v>
      </c>
      <c r="AJ619" s="269">
        <v>397490</v>
      </c>
      <c r="AK619" s="269">
        <v>0</v>
      </c>
      <c r="AL619" s="269">
        <v>18825</v>
      </c>
      <c r="AM619" s="269">
        <v>0</v>
      </c>
      <c r="AN619" s="269">
        <v>0</v>
      </c>
      <c r="AO619" s="269">
        <v>226975</v>
      </c>
      <c r="AP619" s="269">
        <v>180350</v>
      </c>
      <c r="AQ619" s="269">
        <v>111500</v>
      </c>
      <c r="AR619" s="269">
        <v>101725</v>
      </c>
      <c r="AS619" s="269">
        <v>295875</v>
      </c>
      <c r="AT619" s="269">
        <v>199800</v>
      </c>
      <c r="AU619" s="269">
        <v>3889150</v>
      </c>
      <c r="AV619" s="269">
        <v>0</v>
      </c>
      <c r="AW619" s="269">
        <v>0</v>
      </c>
      <c r="AX619" s="269">
        <v>0</v>
      </c>
      <c r="AY619" s="269">
        <v>0</v>
      </c>
      <c r="AZ619" s="269">
        <v>0</v>
      </c>
      <c r="BA619" s="269">
        <v>0</v>
      </c>
      <c r="BB619" s="269">
        <v>850326</v>
      </c>
      <c r="BC619" s="269">
        <v>84015</v>
      </c>
      <c r="BD619" s="269">
        <v>254800</v>
      </c>
      <c r="BE619" s="269">
        <v>1096996</v>
      </c>
      <c r="BF619" s="269">
        <v>0</v>
      </c>
      <c r="BG619" s="269">
        <v>110713</v>
      </c>
      <c r="BH619" s="269">
        <v>1921899</v>
      </c>
      <c r="BI619" s="269">
        <v>945961.19</v>
      </c>
      <c r="BJ619" s="269">
        <v>262789</v>
      </c>
      <c r="BK619" s="269">
        <v>189777.45</v>
      </c>
      <c r="BL619" s="269">
        <v>20398</v>
      </c>
      <c r="BM619" s="269">
        <v>6457690</v>
      </c>
      <c r="BN619" s="269">
        <v>1370595</v>
      </c>
      <c r="BO619" s="269">
        <v>323000</v>
      </c>
      <c r="BP619" s="269">
        <v>60000</v>
      </c>
      <c r="BQ619" s="269">
        <v>48400</v>
      </c>
      <c r="BR619" s="269">
        <v>0</v>
      </c>
      <c r="BS619" s="269">
        <v>108000</v>
      </c>
      <c r="BT619" s="269">
        <v>804452</v>
      </c>
      <c r="BU619" s="269">
        <v>209450</v>
      </c>
      <c r="BV619" s="269">
        <v>101841.03</v>
      </c>
      <c r="BW619" s="269">
        <v>522807.29</v>
      </c>
      <c r="BX619" s="269">
        <v>496340</v>
      </c>
      <c r="BY619" s="269">
        <v>288090</v>
      </c>
      <c r="BZ619" s="269">
        <v>351005</v>
      </c>
      <c r="CA619" s="269">
        <v>81085</v>
      </c>
      <c r="CB619" s="269">
        <v>413987</v>
      </c>
      <c r="CC619" s="270">
        <f t="shared" si="78"/>
        <v>44045662.660000004</v>
      </c>
      <c r="CD619" s="148"/>
      <c r="CE619" s="148"/>
      <c r="CF619" s="148"/>
      <c r="CG619" s="148"/>
      <c r="CH619" s="148"/>
      <c r="CI619" s="148"/>
    </row>
    <row r="620" spans="1:87" s="149" customFormat="1">
      <c r="A620" s="215"/>
      <c r="B620" s="295"/>
      <c r="C620" s="150"/>
      <c r="D620" s="150"/>
      <c r="E620" s="150"/>
      <c r="F620" s="296" t="s">
        <v>1534</v>
      </c>
      <c r="G620" s="297" t="s">
        <v>1535</v>
      </c>
      <c r="H620" s="269">
        <v>0</v>
      </c>
      <c r="I620" s="269">
        <v>0</v>
      </c>
      <c r="J620" s="269">
        <v>0</v>
      </c>
      <c r="K620" s="269">
        <v>0</v>
      </c>
      <c r="L620" s="269">
        <v>0</v>
      </c>
      <c r="M620" s="269">
        <v>0</v>
      </c>
      <c r="N620" s="269">
        <v>0</v>
      </c>
      <c r="O620" s="269">
        <v>0</v>
      </c>
      <c r="P620" s="269">
        <v>0</v>
      </c>
      <c r="Q620" s="269">
        <v>0</v>
      </c>
      <c r="R620" s="269">
        <v>0</v>
      </c>
      <c r="S620" s="269">
        <v>0</v>
      </c>
      <c r="T620" s="269">
        <v>0</v>
      </c>
      <c r="U620" s="269">
        <v>0</v>
      </c>
      <c r="V620" s="269">
        <v>0</v>
      </c>
      <c r="W620" s="269">
        <v>0</v>
      </c>
      <c r="X620" s="269">
        <v>0</v>
      </c>
      <c r="Y620" s="269">
        <v>0</v>
      </c>
      <c r="Z620" s="269">
        <v>0</v>
      </c>
      <c r="AA620" s="269">
        <v>0</v>
      </c>
      <c r="AB620" s="269">
        <v>0</v>
      </c>
      <c r="AC620" s="269">
        <v>0</v>
      </c>
      <c r="AD620" s="269">
        <v>0</v>
      </c>
      <c r="AE620" s="269">
        <v>0</v>
      </c>
      <c r="AF620" s="269">
        <v>0</v>
      </c>
      <c r="AG620" s="269">
        <v>0</v>
      </c>
      <c r="AH620" s="269">
        <v>0</v>
      </c>
      <c r="AI620" s="269">
        <v>0</v>
      </c>
      <c r="AJ620" s="269">
        <v>0</v>
      </c>
      <c r="AK620" s="269">
        <v>0</v>
      </c>
      <c r="AL620" s="269">
        <v>0</v>
      </c>
      <c r="AM620" s="269">
        <v>0</v>
      </c>
      <c r="AN620" s="269">
        <v>0</v>
      </c>
      <c r="AO620" s="269">
        <v>0</v>
      </c>
      <c r="AP620" s="269">
        <v>0</v>
      </c>
      <c r="AQ620" s="269">
        <v>0</v>
      </c>
      <c r="AR620" s="269">
        <v>0</v>
      </c>
      <c r="AS620" s="269">
        <v>0</v>
      </c>
      <c r="AT620" s="269">
        <v>0</v>
      </c>
      <c r="AU620" s="269">
        <v>0</v>
      </c>
      <c r="AV620" s="269">
        <v>0</v>
      </c>
      <c r="AW620" s="269">
        <v>0</v>
      </c>
      <c r="AX620" s="269">
        <v>0</v>
      </c>
      <c r="AY620" s="269">
        <v>0</v>
      </c>
      <c r="AZ620" s="269">
        <v>0</v>
      </c>
      <c r="BA620" s="269">
        <v>0</v>
      </c>
      <c r="BB620" s="269">
        <v>0</v>
      </c>
      <c r="BC620" s="269">
        <v>2013972</v>
      </c>
      <c r="BD620" s="269">
        <v>0</v>
      </c>
      <c r="BE620" s="269">
        <v>0</v>
      </c>
      <c r="BF620" s="269">
        <v>0</v>
      </c>
      <c r="BG620" s="269">
        <v>0</v>
      </c>
      <c r="BH620" s="269">
        <v>0</v>
      </c>
      <c r="BI620" s="269">
        <v>0</v>
      </c>
      <c r="BJ620" s="269">
        <v>0</v>
      </c>
      <c r="BK620" s="269">
        <v>89410</v>
      </c>
      <c r="BL620" s="269">
        <v>0</v>
      </c>
      <c r="BM620" s="269">
        <v>0</v>
      </c>
      <c r="BN620" s="269">
        <v>0</v>
      </c>
      <c r="BO620" s="269">
        <v>900040</v>
      </c>
      <c r="BP620" s="269">
        <v>0</v>
      </c>
      <c r="BQ620" s="269">
        <v>0</v>
      </c>
      <c r="BR620" s="269">
        <v>0</v>
      </c>
      <c r="BS620" s="269">
        <v>0</v>
      </c>
      <c r="BT620" s="269">
        <v>0</v>
      </c>
      <c r="BU620" s="269">
        <v>0</v>
      </c>
      <c r="BV620" s="269">
        <v>0</v>
      </c>
      <c r="BW620" s="269">
        <v>98595.25</v>
      </c>
      <c r="BX620" s="269">
        <v>0</v>
      </c>
      <c r="BY620" s="269">
        <v>0</v>
      </c>
      <c r="BZ620" s="269">
        <v>0</v>
      </c>
      <c r="CA620" s="269">
        <v>0</v>
      </c>
      <c r="CB620" s="269">
        <v>0</v>
      </c>
      <c r="CC620" s="270">
        <f t="shared" si="78"/>
        <v>3102017.25</v>
      </c>
      <c r="CD620" s="148"/>
      <c r="CE620" s="148"/>
      <c r="CF620" s="148"/>
      <c r="CG620" s="148"/>
      <c r="CH620" s="148"/>
      <c r="CI620" s="148"/>
    </row>
    <row r="621" spans="1:87" s="149" customFormat="1">
      <c r="A621" s="215"/>
      <c r="B621" s="295"/>
      <c r="C621" s="150"/>
      <c r="D621" s="150"/>
      <c r="E621" s="150"/>
      <c r="F621" s="296" t="s">
        <v>1536</v>
      </c>
      <c r="G621" s="297" t="s">
        <v>1537</v>
      </c>
      <c r="H621" s="269">
        <v>0</v>
      </c>
      <c r="I621" s="269">
        <v>0</v>
      </c>
      <c r="J621" s="269">
        <v>0</v>
      </c>
      <c r="K621" s="269">
        <v>0</v>
      </c>
      <c r="L621" s="269">
        <v>0</v>
      </c>
      <c r="M621" s="269">
        <v>0</v>
      </c>
      <c r="N621" s="269">
        <v>0</v>
      </c>
      <c r="O621" s="269">
        <v>0</v>
      </c>
      <c r="P621" s="269">
        <v>0</v>
      </c>
      <c r="Q621" s="269">
        <v>0</v>
      </c>
      <c r="R621" s="269">
        <v>0</v>
      </c>
      <c r="S621" s="269">
        <v>0</v>
      </c>
      <c r="T621" s="269">
        <v>0</v>
      </c>
      <c r="U621" s="269">
        <v>0</v>
      </c>
      <c r="V621" s="269">
        <v>0</v>
      </c>
      <c r="W621" s="269">
        <v>0</v>
      </c>
      <c r="X621" s="269">
        <v>0</v>
      </c>
      <c r="Y621" s="269">
        <v>0</v>
      </c>
      <c r="Z621" s="269">
        <v>58366657.859999999</v>
      </c>
      <c r="AA621" s="269">
        <v>0</v>
      </c>
      <c r="AB621" s="269">
        <v>0</v>
      </c>
      <c r="AC621" s="269">
        <v>0</v>
      </c>
      <c r="AD621" s="269">
        <v>0</v>
      </c>
      <c r="AE621" s="269">
        <v>0</v>
      </c>
      <c r="AF621" s="269">
        <v>0</v>
      </c>
      <c r="AG621" s="269">
        <v>0</v>
      </c>
      <c r="AH621" s="269">
        <v>0</v>
      </c>
      <c r="AI621" s="269">
        <v>0</v>
      </c>
      <c r="AJ621" s="269">
        <v>0</v>
      </c>
      <c r="AK621" s="269">
        <v>0</v>
      </c>
      <c r="AL621" s="269">
        <v>0</v>
      </c>
      <c r="AM621" s="269">
        <v>0</v>
      </c>
      <c r="AN621" s="269">
        <v>0</v>
      </c>
      <c r="AO621" s="269">
        <v>0</v>
      </c>
      <c r="AP621" s="269">
        <v>0</v>
      </c>
      <c r="AQ621" s="269">
        <v>0</v>
      </c>
      <c r="AR621" s="269">
        <v>0</v>
      </c>
      <c r="AS621" s="269">
        <v>0</v>
      </c>
      <c r="AT621" s="269">
        <v>0</v>
      </c>
      <c r="AU621" s="269">
        <v>0</v>
      </c>
      <c r="AV621" s="269">
        <v>0</v>
      </c>
      <c r="AW621" s="269">
        <v>0</v>
      </c>
      <c r="AX621" s="269">
        <v>0</v>
      </c>
      <c r="AY621" s="269">
        <v>0</v>
      </c>
      <c r="AZ621" s="269">
        <v>0</v>
      </c>
      <c r="BA621" s="269">
        <v>0</v>
      </c>
      <c r="BB621" s="269">
        <v>0</v>
      </c>
      <c r="BC621" s="269">
        <v>0</v>
      </c>
      <c r="BD621" s="269">
        <v>0</v>
      </c>
      <c r="BE621" s="269">
        <v>0</v>
      </c>
      <c r="BF621" s="269">
        <v>0</v>
      </c>
      <c r="BG621" s="269">
        <v>0</v>
      </c>
      <c r="BH621" s="269">
        <v>0</v>
      </c>
      <c r="BI621" s="269">
        <v>0</v>
      </c>
      <c r="BJ621" s="269">
        <v>0</v>
      </c>
      <c r="BK621" s="269">
        <v>0</v>
      </c>
      <c r="BL621" s="269">
        <v>0</v>
      </c>
      <c r="BM621" s="269">
        <v>0</v>
      </c>
      <c r="BN621" s="269">
        <v>0</v>
      </c>
      <c r="BO621" s="269">
        <v>40696.25</v>
      </c>
      <c r="BP621" s="269">
        <v>0</v>
      </c>
      <c r="BQ621" s="269">
        <v>0</v>
      </c>
      <c r="BR621" s="269">
        <v>0</v>
      </c>
      <c r="BS621" s="269">
        <v>0</v>
      </c>
      <c r="BT621" s="269">
        <v>0</v>
      </c>
      <c r="BU621" s="269">
        <v>0</v>
      </c>
      <c r="BV621" s="269">
        <v>0</v>
      </c>
      <c r="BW621" s="269">
        <v>0</v>
      </c>
      <c r="BX621" s="269">
        <v>0</v>
      </c>
      <c r="BY621" s="269">
        <v>0</v>
      </c>
      <c r="BZ621" s="269">
        <v>0</v>
      </c>
      <c r="CA621" s="269">
        <v>0</v>
      </c>
      <c r="CB621" s="269">
        <v>0</v>
      </c>
      <c r="CC621" s="270">
        <f t="shared" si="78"/>
        <v>58407354.109999999</v>
      </c>
      <c r="CD621" s="148"/>
      <c r="CE621" s="148"/>
      <c r="CF621" s="148"/>
      <c r="CG621" s="148"/>
      <c r="CH621" s="148"/>
      <c r="CI621" s="148"/>
    </row>
    <row r="622" spans="1:87" s="149" customFormat="1">
      <c r="A622" s="215"/>
      <c r="B622" s="295"/>
      <c r="C622" s="150"/>
      <c r="D622" s="150"/>
      <c r="E622" s="150"/>
      <c r="F622" s="296" t="s">
        <v>1538</v>
      </c>
      <c r="G622" s="297" t="s">
        <v>1781</v>
      </c>
      <c r="H622" s="269">
        <v>681049.59</v>
      </c>
      <c r="I622" s="269">
        <v>3522053.24</v>
      </c>
      <c r="J622" s="269">
        <v>3103783.34</v>
      </c>
      <c r="K622" s="269">
        <v>723506</v>
      </c>
      <c r="L622" s="269">
        <v>149628</v>
      </c>
      <c r="M622" s="269">
        <v>14266927.5</v>
      </c>
      <c r="N622" s="269">
        <v>169295</v>
      </c>
      <c r="O622" s="269">
        <v>2545455.25</v>
      </c>
      <c r="P622" s="269">
        <v>639273.5</v>
      </c>
      <c r="Q622" s="269">
        <v>3493824.91</v>
      </c>
      <c r="R622" s="269">
        <v>2612247.25</v>
      </c>
      <c r="S622" s="269">
        <v>1018731.5</v>
      </c>
      <c r="T622" s="269">
        <v>4630274.75</v>
      </c>
      <c r="U622" s="269">
        <v>938551.65</v>
      </c>
      <c r="V622" s="269">
        <v>0</v>
      </c>
      <c r="W622" s="269">
        <v>436669.7</v>
      </c>
      <c r="X622" s="269">
        <v>0</v>
      </c>
      <c r="Y622" s="269">
        <v>1996989.75</v>
      </c>
      <c r="Z622" s="269">
        <v>438151.4</v>
      </c>
      <c r="AA622" s="269">
        <v>12834383.710000001</v>
      </c>
      <c r="AB622" s="269">
        <v>950757.4</v>
      </c>
      <c r="AC622" s="269">
        <v>437999.76</v>
      </c>
      <c r="AD622" s="269">
        <v>5515539.2300000004</v>
      </c>
      <c r="AE622" s="269">
        <v>267897.03999999998</v>
      </c>
      <c r="AF622" s="269">
        <v>4533421.09</v>
      </c>
      <c r="AG622" s="269">
        <v>0</v>
      </c>
      <c r="AH622" s="269">
        <v>1807106.84</v>
      </c>
      <c r="AI622" s="269">
        <v>370164</v>
      </c>
      <c r="AJ622" s="269">
        <v>3199483</v>
      </c>
      <c r="AK622" s="269">
        <v>1818005</v>
      </c>
      <c r="AL622" s="269">
        <v>756385</v>
      </c>
      <c r="AM622" s="269">
        <v>1283590</v>
      </c>
      <c r="AN622" s="269">
        <v>1597116</v>
      </c>
      <c r="AO622" s="269">
        <v>2819281</v>
      </c>
      <c r="AP622" s="269">
        <v>1307303</v>
      </c>
      <c r="AQ622" s="269">
        <v>1627237</v>
      </c>
      <c r="AR622" s="269">
        <v>1739372</v>
      </c>
      <c r="AS622" s="269">
        <v>2583223</v>
      </c>
      <c r="AT622" s="269">
        <v>868513</v>
      </c>
      <c r="AU622" s="269">
        <v>53565</v>
      </c>
      <c r="AV622" s="269">
        <v>883921.75</v>
      </c>
      <c r="AW622" s="269">
        <v>1639450.15</v>
      </c>
      <c r="AX622" s="269">
        <v>3050002.5</v>
      </c>
      <c r="AY622" s="269">
        <v>887026.25</v>
      </c>
      <c r="AZ622" s="269">
        <v>68275.75</v>
      </c>
      <c r="BA622" s="269">
        <v>101188.75</v>
      </c>
      <c r="BB622" s="269">
        <v>531696.5</v>
      </c>
      <c r="BC622" s="269">
        <v>2291111</v>
      </c>
      <c r="BD622" s="269">
        <v>5916948</v>
      </c>
      <c r="BE622" s="269">
        <v>6238952</v>
      </c>
      <c r="BF622" s="269">
        <v>3562563</v>
      </c>
      <c r="BG622" s="269">
        <v>2105743</v>
      </c>
      <c r="BH622" s="269">
        <v>17318246</v>
      </c>
      <c r="BI622" s="269">
        <v>3291234.5</v>
      </c>
      <c r="BJ622" s="269">
        <v>672130</v>
      </c>
      <c r="BK622" s="269">
        <v>1846529</v>
      </c>
      <c r="BL622" s="269">
        <v>1219154</v>
      </c>
      <c r="BM622" s="269">
        <v>1230238</v>
      </c>
      <c r="BN622" s="269">
        <v>1548969.93</v>
      </c>
      <c r="BO622" s="269">
        <v>4669502.0999999996</v>
      </c>
      <c r="BP622" s="269">
        <v>3473710.62</v>
      </c>
      <c r="BQ622" s="269">
        <v>4192550.28</v>
      </c>
      <c r="BR622" s="269">
        <v>3280449.07</v>
      </c>
      <c r="BS622" s="269">
        <v>715005.4</v>
      </c>
      <c r="BT622" s="269">
        <v>407755.5</v>
      </c>
      <c r="BU622" s="269">
        <v>3044428.65</v>
      </c>
      <c r="BV622" s="269">
        <v>1806534.22</v>
      </c>
      <c r="BW622" s="269">
        <v>5251598.24</v>
      </c>
      <c r="BX622" s="269">
        <v>2906338.7</v>
      </c>
      <c r="BY622" s="269">
        <v>3272252.7</v>
      </c>
      <c r="BZ622" s="269">
        <v>2906412</v>
      </c>
      <c r="CA622" s="269">
        <v>622045.5</v>
      </c>
      <c r="CB622" s="269">
        <v>2427895.7999999998</v>
      </c>
      <c r="CC622" s="270">
        <f t="shared" si="78"/>
        <v>181116613.26000002</v>
      </c>
      <c r="CD622" s="148"/>
      <c r="CE622" s="148"/>
      <c r="CF622" s="148"/>
      <c r="CG622" s="148"/>
      <c r="CH622" s="148"/>
      <c r="CI622" s="148"/>
    </row>
    <row r="623" spans="1:87" s="149" customFormat="1">
      <c r="A623" s="215"/>
      <c r="B623" s="295"/>
      <c r="C623" s="150"/>
      <c r="D623" s="150"/>
      <c r="E623" s="150"/>
      <c r="F623" s="296" t="s">
        <v>1539</v>
      </c>
      <c r="G623" s="297" t="s">
        <v>1782</v>
      </c>
      <c r="H623" s="269">
        <v>0</v>
      </c>
      <c r="I623" s="269">
        <v>317450.07</v>
      </c>
      <c r="J623" s="269">
        <v>0</v>
      </c>
      <c r="K623" s="269">
        <v>0</v>
      </c>
      <c r="L623" s="269">
        <v>0</v>
      </c>
      <c r="M623" s="269">
        <v>390294.5</v>
      </c>
      <c r="N623" s="269">
        <v>0</v>
      </c>
      <c r="O623" s="269">
        <v>1939.5</v>
      </c>
      <c r="P623" s="269">
        <v>0</v>
      </c>
      <c r="Q623" s="269">
        <v>0</v>
      </c>
      <c r="R623" s="269">
        <v>0</v>
      </c>
      <c r="S623" s="269">
        <v>13450</v>
      </c>
      <c r="T623" s="269">
        <v>0</v>
      </c>
      <c r="U623" s="269">
        <v>37262.5</v>
      </c>
      <c r="V623" s="269">
        <v>0</v>
      </c>
      <c r="W623" s="269">
        <v>24398.5</v>
      </c>
      <c r="X623" s="269">
        <v>0</v>
      </c>
      <c r="Y623" s="269">
        <v>0</v>
      </c>
      <c r="Z623" s="269">
        <v>0</v>
      </c>
      <c r="AA623" s="269">
        <v>612824.59</v>
      </c>
      <c r="AB623" s="269">
        <v>0</v>
      </c>
      <c r="AC623" s="269">
        <v>3764280.18</v>
      </c>
      <c r="AD623" s="269">
        <v>0</v>
      </c>
      <c r="AE623" s="269">
        <v>247436.85</v>
      </c>
      <c r="AF623" s="269">
        <v>0</v>
      </c>
      <c r="AG623" s="269">
        <v>0</v>
      </c>
      <c r="AH623" s="269">
        <v>0</v>
      </c>
      <c r="AI623" s="269">
        <v>0</v>
      </c>
      <c r="AJ623" s="269">
        <v>0</v>
      </c>
      <c r="AK623" s="269">
        <v>0</v>
      </c>
      <c r="AL623" s="269">
        <v>0</v>
      </c>
      <c r="AM623" s="269">
        <v>0</v>
      </c>
      <c r="AN623" s="269">
        <v>31150</v>
      </c>
      <c r="AO623" s="269">
        <v>0</v>
      </c>
      <c r="AP623" s="269">
        <v>442</v>
      </c>
      <c r="AQ623" s="269">
        <v>119733.5</v>
      </c>
      <c r="AR623" s="269">
        <v>322.5</v>
      </c>
      <c r="AS623" s="269">
        <v>247616.25</v>
      </c>
      <c r="AT623" s="269">
        <v>0</v>
      </c>
      <c r="AU623" s="269">
        <v>631224</v>
      </c>
      <c r="AV623" s="269">
        <v>0</v>
      </c>
      <c r="AW623" s="269">
        <v>0</v>
      </c>
      <c r="AX623" s="269">
        <v>0</v>
      </c>
      <c r="AY623" s="269">
        <v>0</v>
      </c>
      <c r="AZ623" s="269">
        <v>0</v>
      </c>
      <c r="BA623" s="269">
        <v>0</v>
      </c>
      <c r="BB623" s="269">
        <v>216403</v>
      </c>
      <c r="BC623" s="269">
        <v>0</v>
      </c>
      <c r="BD623" s="269">
        <v>3242442.6</v>
      </c>
      <c r="BE623" s="269">
        <v>72627</v>
      </c>
      <c r="BF623" s="269">
        <v>169275</v>
      </c>
      <c r="BG623" s="269">
        <v>214365.5</v>
      </c>
      <c r="BH623" s="269">
        <v>212695.75</v>
      </c>
      <c r="BI623" s="269">
        <v>48506.5</v>
      </c>
      <c r="BJ623" s="269">
        <v>40771</v>
      </c>
      <c r="BK623" s="269">
        <v>0</v>
      </c>
      <c r="BL623" s="269">
        <v>79404.25</v>
      </c>
      <c r="BM623" s="269">
        <v>804102</v>
      </c>
      <c r="BN623" s="269">
        <v>433728.5</v>
      </c>
      <c r="BO623" s="269">
        <v>3703</v>
      </c>
      <c r="BP623" s="269">
        <v>818168.52</v>
      </c>
      <c r="BQ623" s="269">
        <v>3445558.3</v>
      </c>
      <c r="BR623" s="269">
        <v>382989.55</v>
      </c>
      <c r="BS623" s="269">
        <v>0</v>
      </c>
      <c r="BT623" s="269">
        <v>1337377.21</v>
      </c>
      <c r="BU623" s="269">
        <v>3813</v>
      </c>
      <c r="BV623" s="269">
        <v>30717.8</v>
      </c>
      <c r="BW623" s="269">
        <v>19258.900000000001</v>
      </c>
      <c r="BX623" s="269">
        <v>0</v>
      </c>
      <c r="BY623" s="269">
        <v>0</v>
      </c>
      <c r="BZ623" s="269">
        <v>128624.5</v>
      </c>
      <c r="CA623" s="269">
        <v>0</v>
      </c>
      <c r="CB623" s="269">
        <v>5970</v>
      </c>
      <c r="CC623" s="270">
        <f t="shared" si="78"/>
        <v>18150326.82</v>
      </c>
      <c r="CD623" s="148"/>
      <c r="CE623" s="148"/>
      <c r="CF623" s="148"/>
      <c r="CG623" s="148"/>
      <c r="CH623" s="148"/>
      <c r="CI623" s="148"/>
    </row>
    <row r="624" spans="1:87" s="149" customFormat="1">
      <c r="A624" s="215"/>
      <c r="B624" s="295"/>
      <c r="C624" s="150"/>
      <c r="D624" s="150"/>
      <c r="E624" s="150"/>
      <c r="F624" s="296" t="s">
        <v>1540</v>
      </c>
      <c r="G624" s="297" t="s">
        <v>1541</v>
      </c>
      <c r="H624" s="269">
        <v>30663293.41</v>
      </c>
      <c r="I624" s="269">
        <v>1754697</v>
      </c>
      <c r="J624" s="269">
        <v>259994.73</v>
      </c>
      <c r="K624" s="269">
        <v>785148</v>
      </c>
      <c r="L624" s="269">
        <v>0</v>
      </c>
      <c r="M624" s="269">
        <v>1474744.45</v>
      </c>
      <c r="N624" s="269">
        <v>550000</v>
      </c>
      <c r="O624" s="269">
        <v>724607.9</v>
      </c>
      <c r="P624" s="269">
        <v>42238</v>
      </c>
      <c r="Q624" s="269">
        <v>3602933.52</v>
      </c>
      <c r="R624" s="269">
        <v>171591.5</v>
      </c>
      <c r="S624" s="269">
        <v>86687.25</v>
      </c>
      <c r="T624" s="269">
        <v>386304</v>
      </c>
      <c r="U624" s="269">
        <v>607888</v>
      </c>
      <c r="V624" s="269">
        <v>30707</v>
      </c>
      <c r="W624" s="269">
        <v>195313.55</v>
      </c>
      <c r="X624" s="269">
        <v>26363</v>
      </c>
      <c r="Y624" s="269">
        <v>239396</v>
      </c>
      <c r="Z624" s="269">
        <v>0</v>
      </c>
      <c r="AA624" s="269">
        <v>0</v>
      </c>
      <c r="AB624" s="269">
        <v>0</v>
      </c>
      <c r="AC624" s="269">
        <v>31958</v>
      </c>
      <c r="AD624" s="269">
        <v>0</v>
      </c>
      <c r="AE624" s="269">
        <v>0</v>
      </c>
      <c r="AF624" s="269">
        <v>244883.55</v>
      </c>
      <c r="AG624" s="269">
        <v>0</v>
      </c>
      <c r="AH624" s="269">
        <v>0</v>
      </c>
      <c r="AI624" s="269">
        <v>0</v>
      </c>
      <c r="AJ624" s="269">
        <v>0</v>
      </c>
      <c r="AK624" s="269">
        <v>0</v>
      </c>
      <c r="AL624" s="269">
        <v>159618</v>
      </c>
      <c r="AM624" s="269">
        <v>0</v>
      </c>
      <c r="AN624" s="269">
        <v>53973</v>
      </c>
      <c r="AO624" s="269">
        <v>0</v>
      </c>
      <c r="AP624" s="269">
        <v>272198.5</v>
      </c>
      <c r="AQ624" s="269">
        <v>238352.3</v>
      </c>
      <c r="AR624" s="269">
        <v>318544.5</v>
      </c>
      <c r="AS624" s="269">
        <v>0</v>
      </c>
      <c r="AT624" s="269">
        <v>0</v>
      </c>
      <c r="AU624" s="269">
        <v>1200</v>
      </c>
      <c r="AV624" s="269">
        <v>0</v>
      </c>
      <c r="AW624" s="269">
        <v>0</v>
      </c>
      <c r="AX624" s="269">
        <v>0</v>
      </c>
      <c r="AY624" s="269">
        <v>103737.82</v>
      </c>
      <c r="AZ624" s="269">
        <v>425</v>
      </c>
      <c r="BA624" s="269">
        <v>0</v>
      </c>
      <c r="BB624" s="269">
        <v>539278.30000000005</v>
      </c>
      <c r="BC624" s="269">
        <v>18295.63</v>
      </c>
      <c r="BD624" s="269">
        <v>2156981.2999999998</v>
      </c>
      <c r="BE624" s="269">
        <v>154369.5</v>
      </c>
      <c r="BF624" s="269">
        <v>98673</v>
      </c>
      <c r="BG624" s="269">
        <v>277145.71999999997</v>
      </c>
      <c r="BH624" s="269">
        <v>11000</v>
      </c>
      <c r="BI624" s="269">
        <v>66065.5</v>
      </c>
      <c r="BJ624" s="269">
        <v>733688.25</v>
      </c>
      <c r="BK624" s="269">
        <v>0</v>
      </c>
      <c r="BL624" s="269">
        <v>24339.75</v>
      </c>
      <c r="BM624" s="269">
        <v>238552.25</v>
      </c>
      <c r="BN624" s="269">
        <v>456179.25</v>
      </c>
      <c r="BO624" s="269">
        <v>7694.35</v>
      </c>
      <c r="BP624" s="269">
        <v>156675.5</v>
      </c>
      <c r="BQ624" s="269">
        <v>0</v>
      </c>
      <c r="BR624" s="269">
        <v>16051.5</v>
      </c>
      <c r="BS624" s="269">
        <v>25764</v>
      </c>
      <c r="BT624" s="269">
        <v>1862640.8</v>
      </c>
      <c r="BU624" s="269">
        <v>476623</v>
      </c>
      <c r="BV624" s="269">
        <v>57403.25</v>
      </c>
      <c r="BW624" s="269">
        <v>67082.39</v>
      </c>
      <c r="BX624" s="269">
        <v>1723862.25</v>
      </c>
      <c r="BY624" s="269">
        <v>2433067</v>
      </c>
      <c r="BZ624" s="269">
        <v>254070.45</v>
      </c>
      <c r="CA624" s="269">
        <v>188</v>
      </c>
      <c r="CB624" s="269">
        <v>6158</v>
      </c>
      <c r="CC624" s="270">
        <f t="shared" si="78"/>
        <v>54888646.919999994</v>
      </c>
      <c r="CD624" s="148"/>
      <c r="CE624" s="148"/>
      <c r="CF624" s="148"/>
      <c r="CG624" s="148"/>
      <c r="CH624" s="148"/>
      <c r="CI624" s="148"/>
    </row>
    <row r="625" spans="1:87" s="149" customFormat="1">
      <c r="A625" s="215"/>
      <c r="B625" s="295"/>
      <c r="C625" s="150"/>
      <c r="D625" s="150"/>
      <c r="E625" s="150"/>
      <c r="F625" s="296" t="s">
        <v>1542</v>
      </c>
      <c r="G625" s="297" t="s">
        <v>1543</v>
      </c>
      <c r="H625" s="269">
        <v>4225009.3</v>
      </c>
      <c r="I625" s="269">
        <v>3716403.53</v>
      </c>
      <c r="J625" s="269">
        <v>297773.59999999998</v>
      </c>
      <c r="K625" s="269">
        <v>0</v>
      </c>
      <c r="L625" s="269">
        <v>0</v>
      </c>
      <c r="M625" s="269">
        <v>0</v>
      </c>
      <c r="N625" s="269">
        <v>180928</v>
      </c>
      <c r="O625" s="269">
        <v>0</v>
      </c>
      <c r="P625" s="269">
        <v>0</v>
      </c>
      <c r="Q625" s="269">
        <v>0</v>
      </c>
      <c r="R625" s="269">
        <v>0</v>
      </c>
      <c r="S625" s="269">
        <v>0</v>
      </c>
      <c r="T625" s="269">
        <v>11008764.82</v>
      </c>
      <c r="U625" s="269">
        <v>180773.5</v>
      </c>
      <c r="V625" s="269">
        <v>0</v>
      </c>
      <c r="W625" s="269">
        <v>0</v>
      </c>
      <c r="X625" s="269">
        <v>0</v>
      </c>
      <c r="Y625" s="269">
        <v>0</v>
      </c>
      <c r="Z625" s="269">
        <v>0</v>
      </c>
      <c r="AA625" s="269">
        <v>0</v>
      </c>
      <c r="AB625" s="269">
        <v>0</v>
      </c>
      <c r="AC625" s="269">
        <v>0</v>
      </c>
      <c r="AD625" s="269">
        <v>0</v>
      </c>
      <c r="AE625" s="269">
        <v>0</v>
      </c>
      <c r="AF625" s="269">
        <v>0</v>
      </c>
      <c r="AG625" s="269">
        <v>0</v>
      </c>
      <c r="AH625" s="269">
        <v>0</v>
      </c>
      <c r="AI625" s="269">
        <v>0</v>
      </c>
      <c r="AJ625" s="269">
        <v>0</v>
      </c>
      <c r="AK625" s="269">
        <v>0</v>
      </c>
      <c r="AL625" s="269">
        <v>0</v>
      </c>
      <c r="AM625" s="269">
        <v>0</v>
      </c>
      <c r="AN625" s="269">
        <v>0</v>
      </c>
      <c r="AO625" s="269">
        <v>0</v>
      </c>
      <c r="AP625" s="269">
        <v>0</v>
      </c>
      <c r="AQ625" s="269">
        <v>0</v>
      </c>
      <c r="AR625" s="269">
        <v>0</v>
      </c>
      <c r="AS625" s="269">
        <v>0</v>
      </c>
      <c r="AT625" s="269">
        <v>0</v>
      </c>
      <c r="AU625" s="269">
        <v>675965.5</v>
      </c>
      <c r="AV625" s="269">
        <v>0</v>
      </c>
      <c r="AW625" s="269">
        <v>0</v>
      </c>
      <c r="AX625" s="269">
        <v>0</v>
      </c>
      <c r="AY625" s="269">
        <v>0</v>
      </c>
      <c r="AZ625" s="269">
        <v>0</v>
      </c>
      <c r="BA625" s="269">
        <v>0</v>
      </c>
      <c r="BB625" s="269">
        <v>6523707.9299999997</v>
      </c>
      <c r="BC625" s="269">
        <v>0</v>
      </c>
      <c r="BD625" s="269">
        <v>0</v>
      </c>
      <c r="BE625" s="269">
        <v>0</v>
      </c>
      <c r="BF625" s="269">
        <v>0</v>
      </c>
      <c r="BG625" s="269">
        <v>0</v>
      </c>
      <c r="BH625" s="269">
        <v>2478</v>
      </c>
      <c r="BI625" s="269">
        <v>0</v>
      </c>
      <c r="BJ625" s="269">
        <v>0</v>
      </c>
      <c r="BK625" s="269">
        <v>0</v>
      </c>
      <c r="BL625" s="269">
        <v>0</v>
      </c>
      <c r="BM625" s="269">
        <v>14243709.83</v>
      </c>
      <c r="BN625" s="269">
        <v>11563110.699999999</v>
      </c>
      <c r="BO625" s="269">
        <v>0</v>
      </c>
      <c r="BP625" s="269">
        <v>0</v>
      </c>
      <c r="BQ625" s="269">
        <v>0</v>
      </c>
      <c r="BR625" s="269">
        <v>0</v>
      </c>
      <c r="BS625" s="269">
        <v>0</v>
      </c>
      <c r="BT625" s="269">
        <v>13273720.98</v>
      </c>
      <c r="BU625" s="269">
        <v>0</v>
      </c>
      <c r="BV625" s="269">
        <v>0</v>
      </c>
      <c r="BW625" s="269">
        <v>0</v>
      </c>
      <c r="BX625" s="269">
        <v>0</v>
      </c>
      <c r="BY625" s="269">
        <v>0</v>
      </c>
      <c r="BZ625" s="269">
        <v>0</v>
      </c>
      <c r="CA625" s="269">
        <v>0</v>
      </c>
      <c r="CB625" s="269">
        <v>0</v>
      </c>
      <c r="CC625" s="270">
        <f t="shared" si="78"/>
        <v>65892345.689999998</v>
      </c>
      <c r="CD625" s="148"/>
      <c r="CE625" s="148"/>
      <c r="CF625" s="148"/>
      <c r="CG625" s="148"/>
      <c r="CH625" s="148"/>
      <c r="CI625" s="148"/>
    </row>
    <row r="626" spans="1:87" s="149" customFormat="1">
      <c r="A626" s="215"/>
      <c r="B626" s="295"/>
      <c r="C626" s="150"/>
      <c r="D626" s="150"/>
      <c r="E626" s="150"/>
      <c r="F626" s="296" t="s">
        <v>1544</v>
      </c>
      <c r="G626" s="297" t="s">
        <v>1545</v>
      </c>
      <c r="H626" s="269">
        <v>30590.25</v>
      </c>
      <c r="I626" s="269">
        <v>2292</v>
      </c>
      <c r="J626" s="269">
        <v>256375.4</v>
      </c>
      <c r="K626" s="269">
        <v>27366.25</v>
      </c>
      <c r="L626" s="269">
        <v>4262</v>
      </c>
      <c r="M626" s="269">
        <v>0</v>
      </c>
      <c r="N626" s="269">
        <v>7932</v>
      </c>
      <c r="O626" s="269">
        <v>58630.7</v>
      </c>
      <c r="P626" s="269">
        <v>19840</v>
      </c>
      <c r="Q626" s="269">
        <v>0</v>
      </c>
      <c r="R626" s="269">
        <v>54333.29</v>
      </c>
      <c r="S626" s="269">
        <v>22703.3</v>
      </c>
      <c r="T626" s="269">
        <v>32908.6</v>
      </c>
      <c r="U626" s="269">
        <v>0</v>
      </c>
      <c r="V626" s="269">
        <v>0</v>
      </c>
      <c r="W626" s="269">
        <v>55745.8</v>
      </c>
      <c r="X626" s="269">
        <v>0</v>
      </c>
      <c r="Y626" s="269">
        <v>64334.2</v>
      </c>
      <c r="Z626" s="269">
        <v>21645</v>
      </c>
      <c r="AA626" s="269">
        <v>280423.27</v>
      </c>
      <c r="AB626" s="269">
        <v>43274.1</v>
      </c>
      <c r="AC626" s="269">
        <v>17314.75</v>
      </c>
      <c r="AD626" s="269">
        <v>1133966.05</v>
      </c>
      <c r="AE626" s="269">
        <v>320672.43</v>
      </c>
      <c r="AF626" s="269">
        <v>464604.27</v>
      </c>
      <c r="AG626" s="269">
        <v>0</v>
      </c>
      <c r="AH626" s="269">
        <v>0</v>
      </c>
      <c r="AI626" s="269">
        <v>0</v>
      </c>
      <c r="AJ626" s="269">
        <v>0</v>
      </c>
      <c r="AK626" s="269">
        <v>0</v>
      </c>
      <c r="AL626" s="269">
        <v>0</v>
      </c>
      <c r="AM626" s="269">
        <v>1400</v>
      </c>
      <c r="AN626" s="269">
        <v>0</v>
      </c>
      <c r="AO626" s="269">
        <v>0</v>
      </c>
      <c r="AP626" s="269">
        <v>0</v>
      </c>
      <c r="AQ626" s="269">
        <v>0</v>
      </c>
      <c r="AR626" s="269">
        <v>0</v>
      </c>
      <c r="AS626" s="269">
        <v>0</v>
      </c>
      <c r="AT626" s="269">
        <v>0</v>
      </c>
      <c r="AU626" s="269">
        <v>13445</v>
      </c>
      <c r="AV626" s="269">
        <v>133741.95000000001</v>
      </c>
      <c r="AW626" s="269">
        <v>125268.15</v>
      </c>
      <c r="AX626" s="269">
        <v>91234.98</v>
      </c>
      <c r="AY626" s="269">
        <v>108930.8</v>
      </c>
      <c r="AZ626" s="269">
        <v>720</v>
      </c>
      <c r="BA626" s="269">
        <v>1554.6</v>
      </c>
      <c r="BB626" s="269">
        <v>148825.04</v>
      </c>
      <c r="BC626" s="269">
        <v>482142.44</v>
      </c>
      <c r="BD626" s="269">
        <v>65834</v>
      </c>
      <c r="BE626" s="269">
        <v>0</v>
      </c>
      <c r="BF626" s="269">
        <v>0</v>
      </c>
      <c r="BG626" s="269">
        <v>708987</v>
      </c>
      <c r="BH626" s="269">
        <v>206955.1</v>
      </c>
      <c r="BI626" s="269">
        <v>2500</v>
      </c>
      <c r="BJ626" s="269">
        <v>328304</v>
      </c>
      <c r="BK626" s="269">
        <v>2110</v>
      </c>
      <c r="BL626" s="269">
        <v>0</v>
      </c>
      <c r="BM626" s="269">
        <v>0</v>
      </c>
      <c r="BN626" s="269">
        <v>0</v>
      </c>
      <c r="BO626" s="269">
        <v>78288.58</v>
      </c>
      <c r="BP626" s="269">
        <v>700</v>
      </c>
      <c r="BQ626" s="269">
        <v>0</v>
      </c>
      <c r="BR626" s="269">
        <v>13074</v>
      </c>
      <c r="BS626" s="269">
        <v>0</v>
      </c>
      <c r="BT626" s="269">
        <v>0</v>
      </c>
      <c r="BU626" s="269">
        <v>10433</v>
      </c>
      <c r="BV626" s="269">
        <v>15934.4</v>
      </c>
      <c r="BW626" s="269">
        <v>12032</v>
      </c>
      <c r="BX626" s="269">
        <v>818725.11</v>
      </c>
      <c r="BY626" s="269">
        <v>229422.17</v>
      </c>
      <c r="BZ626" s="269">
        <v>676699.14</v>
      </c>
      <c r="CA626" s="269">
        <v>0</v>
      </c>
      <c r="CB626" s="269">
        <v>0</v>
      </c>
      <c r="CC626" s="270">
        <f t="shared" si="78"/>
        <v>7196475.1200000001</v>
      </c>
      <c r="CD626" s="148"/>
      <c r="CE626" s="148"/>
      <c r="CF626" s="148"/>
      <c r="CG626" s="148"/>
      <c r="CH626" s="148"/>
      <c r="CI626" s="148"/>
    </row>
    <row r="627" spans="1:87" s="149" customFormat="1">
      <c r="A627" s="215"/>
      <c r="B627" s="295"/>
      <c r="C627" s="150"/>
      <c r="D627" s="150"/>
      <c r="E627" s="150"/>
      <c r="F627" s="296" t="s">
        <v>1546</v>
      </c>
      <c r="G627" s="297" t="s">
        <v>1547</v>
      </c>
      <c r="H627" s="269">
        <v>107595.25</v>
      </c>
      <c r="I627" s="269">
        <v>47249.51</v>
      </c>
      <c r="J627" s="269">
        <v>27651.040000000001</v>
      </c>
      <c r="K627" s="269">
        <v>2620</v>
      </c>
      <c r="L627" s="269">
        <v>5542.25</v>
      </c>
      <c r="M627" s="269">
        <v>0</v>
      </c>
      <c r="N627" s="269">
        <v>0</v>
      </c>
      <c r="O627" s="269">
        <v>8952</v>
      </c>
      <c r="P627" s="269">
        <v>1065</v>
      </c>
      <c r="Q627" s="269">
        <v>0</v>
      </c>
      <c r="R627" s="269">
        <v>0</v>
      </c>
      <c r="S627" s="269">
        <v>0</v>
      </c>
      <c r="T627" s="269">
        <v>710</v>
      </c>
      <c r="U627" s="269">
        <v>0</v>
      </c>
      <c r="V627" s="269">
        <v>0</v>
      </c>
      <c r="W627" s="269">
        <v>0</v>
      </c>
      <c r="X627" s="269">
        <v>0</v>
      </c>
      <c r="Y627" s="269">
        <v>0</v>
      </c>
      <c r="Z627" s="269">
        <v>0</v>
      </c>
      <c r="AA627" s="269">
        <v>3383.38</v>
      </c>
      <c r="AB627" s="269">
        <v>0</v>
      </c>
      <c r="AC627" s="269">
        <v>2946</v>
      </c>
      <c r="AD627" s="269">
        <v>0</v>
      </c>
      <c r="AE627" s="269">
        <v>32909.5</v>
      </c>
      <c r="AF627" s="269">
        <v>41965.5</v>
      </c>
      <c r="AG627" s="269">
        <v>0</v>
      </c>
      <c r="AH627" s="269">
        <v>0</v>
      </c>
      <c r="AI627" s="269">
        <v>0</v>
      </c>
      <c r="AJ627" s="269">
        <v>0</v>
      </c>
      <c r="AK627" s="269">
        <v>0</v>
      </c>
      <c r="AL627" s="269">
        <v>0</v>
      </c>
      <c r="AM627" s="269">
        <v>0</v>
      </c>
      <c r="AN627" s="269">
        <v>0</v>
      </c>
      <c r="AO627" s="269">
        <v>0</v>
      </c>
      <c r="AP627" s="269">
        <v>0</v>
      </c>
      <c r="AQ627" s="269">
        <v>0</v>
      </c>
      <c r="AR627" s="269">
        <v>0</v>
      </c>
      <c r="AS627" s="269">
        <v>0</v>
      </c>
      <c r="AT627" s="269">
        <v>0</v>
      </c>
      <c r="AU627" s="269">
        <v>650</v>
      </c>
      <c r="AV627" s="269">
        <v>0</v>
      </c>
      <c r="AW627" s="269">
        <v>6750</v>
      </c>
      <c r="AX627" s="269">
        <v>0</v>
      </c>
      <c r="AY627" s="269">
        <v>0</v>
      </c>
      <c r="AZ627" s="269">
        <v>0</v>
      </c>
      <c r="BA627" s="269">
        <v>0</v>
      </c>
      <c r="BB627" s="269">
        <v>186095</v>
      </c>
      <c r="BC627" s="269">
        <v>33227.5</v>
      </c>
      <c r="BD627" s="269">
        <v>2450</v>
      </c>
      <c r="BE627" s="269">
        <v>0</v>
      </c>
      <c r="BF627" s="269">
        <v>0</v>
      </c>
      <c r="BG627" s="269">
        <v>0</v>
      </c>
      <c r="BH627" s="269">
        <v>0</v>
      </c>
      <c r="BI627" s="269">
        <v>0</v>
      </c>
      <c r="BJ627" s="269">
        <v>2761</v>
      </c>
      <c r="BK627" s="269">
        <v>0</v>
      </c>
      <c r="BL627" s="269">
        <v>0</v>
      </c>
      <c r="BM627" s="269">
        <v>0</v>
      </c>
      <c r="BN627" s="269">
        <v>0</v>
      </c>
      <c r="BO627" s="269">
        <v>180</v>
      </c>
      <c r="BP627" s="269">
        <v>420</v>
      </c>
      <c r="BQ627" s="269">
        <v>0</v>
      </c>
      <c r="BR627" s="269">
        <v>68557.75</v>
      </c>
      <c r="BS627" s="269">
        <v>9465.5</v>
      </c>
      <c r="BT627" s="269">
        <v>0</v>
      </c>
      <c r="BU627" s="269">
        <v>0</v>
      </c>
      <c r="BV627" s="269">
        <v>0</v>
      </c>
      <c r="BW627" s="269">
        <v>0</v>
      </c>
      <c r="BX627" s="269">
        <v>0</v>
      </c>
      <c r="BY627" s="269">
        <v>0</v>
      </c>
      <c r="BZ627" s="269">
        <v>0</v>
      </c>
      <c r="CA627" s="269">
        <v>0</v>
      </c>
      <c r="CB627" s="269">
        <v>0</v>
      </c>
      <c r="CC627" s="270">
        <f t="shared" si="78"/>
        <v>593146.18000000005</v>
      </c>
      <c r="CD627" s="148"/>
      <c r="CE627" s="148"/>
      <c r="CF627" s="148"/>
      <c r="CG627" s="148"/>
      <c r="CH627" s="148"/>
      <c r="CI627" s="148"/>
    </row>
    <row r="628" spans="1:87" s="149" customFormat="1">
      <c r="A628" s="215"/>
      <c r="B628" s="295"/>
      <c r="C628" s="150"/>
      <c r="D628" s="150"/>
      <c r="E628" s="150"/>
      <c r="F628" s="296" t="s">
        <v>1548</v>
      </c>
      <c r="G628" s="297" t="s">
        <v>1549</v>
      </c>
      <c r="H628" s="269">
        <v>0</v>
      </c>
      <c r="I628" s="269">
        <v>0</v>
      </c>
      <c r="J628" s="269">
        <v>12107</v>
      </c>
      <c r="K628" s="269">
        <v>0</v>
      </c>
      <c r="L628" s="269">
        <v>0</v>
      </c>
      <c r="M628" s="269">
        <v>0</v>
      </c>
      <c r="N628" s="269">
        <v>0</v>
      </c>
      <c r="O628" s="269">
        <v>0</v>
      </c>
      <c r="P628" s="269">
        <v>0</v>
      </c>
      <c r="Q628" s="269">
        <v>0</v>
      </c>
      <c r="R628" s="269">
        <v>13445</v>
      </c>
      <c r="S628" s="269">
        <v>0</v>
      </c>
      <c r="T628" s="269">
        <v>1830</v>
      </c>
      <c r="U628" s="269">
        <v>339</v>
      </c>
      <c r="V628" s="269">
        <v>0</v>
      </c>
      <c r="W628" s="269">
        <v>0</v>
      </c>
      <c r="X628" s="269">
        <v>0</v>
      </c>
      <c r="Y628" s="269">
        <v>541</v>
      </c>
      <c r="Z628" s="269">
        <v>0</v>
      </c>
      <c r="AA628" s="269">
        <v>4717.8</v>
      </c>
      <c r="AB628" s="269">
        <v>3079.25</v>
      </c>
      <c r="AC628" s="269">
        <v>0</v>
      </c>
      <c r="AD628" s="269">
        <v>8573.25</v>
      </c>
      <c r="AE628" s="269">
        <v>2203</v>
      </c>
      <c r="AF628" s="269">
        <v>0</v>
      </c>
      <c r="AG628" s="269">
        <v>0</v>
      </c>
      <c r="AH628" s="269">
        <v>0</v>
      </c>
      <c r="AI628" s="269">
        <v>0</v>
      </c>
      <c r="AJ628" s="269">
        <v>0</v>
      </c>
      <c r="AK628" s="269">
        <v>0</v>
      </c>
      <c r="AL628" s="269">
        <v>0</v>
      </c>
      <c r="AM628" s="269">
        <v>0</v>
      </c>
      <c r="AN628" s="269">
        <v>0</v>
      </c>
      <c r="AO628" s="269">
        <v>400</v>
      </c>
      <c r="AP628" s="269">
        <v>0</v>
      </c>
      <c r="AQ628" s="269">
        <v>0</v>
      </c>
      <c r="AR628" s="269">
        <v>0</v>
      </c>
      <c r="AS628" s="269">
        <v>0</v>
      </c>
      <c r="AT628" s="269">
        <v>0</v>
      </c>
      <c r="AU628" s="269">
        <v>80758</v>
      </c>
      <c r="AV628" s="269">
        <v>117396.75</v>
      </c>
      <c r="AW628" s="269">
        <v>3386.5</v>
      </c>
      <c r="AX628" s="269">
        <v>29556.25</v>
      </c>
      <c r="AY628" s="269">
        <v>4552</v>
      </c>
      <c r="AZ628" s="269">
        <v>931</v>
      </c>
      <c r="BA628" s="269">
        <v>109</v>
      </c>
      <c r="BB628" s="269">
        <v>23478</v>
      </c>
      <c r="BC628" s="269">
        <v>0</v>
      </c>
      <c r="BD628" s="269">
        <v>9517.5</v>
      </c>
      <c r="BE628" s="269">
        <v>0</v>
      </c>
      <c r="BF628" s="269">
        <v>0</v>
      </c>
      <c r="BG628" s="269">
        <v>0</v>
      </c>
      <c r="BH628" s="269">
        <v>0</v>
      </c>
      <c r="BI628" s="269">
        <v>0</v>
      </c>
      <c r="BJ628" s="269">
        <v>1000</v>
      </c>
      <c r="BK628" s="269">
        <v>0</v>
      </c>
      <c r="BL628" s="269">
        <v>0</v>
      </c>
      <c r="BM628" s="269">
        <v>0</v>
      </c>
      <c r="BN628" s="269">
        <v>0</v>
      </c>
      <c r="BO628" s="269">
        <v>138485</v>
      </c>
      <c r="BP628" s="269">
        <v>0</v>
      </c>
      <c r="BQ628" s="269">
        <v>0</v>
      </c>
      <c r="BR628" s="269">
        <v>0</v>
      </c>
      <c r="BS628" s="269">
        <v>0</v>
      </c>
      <c r="BT628" s="269">
        <v>0</v>
      </c>
      <c r="BU628" s="269">
        <v>0</v>
      </c>
      <c r="BV628" s="269">
        <v>1080</v>
      </c>
      <c r="BW628" s="269">
        <v>30369.5</v>
      </c>
      <c r="BX628" s="269">
        <v>0</v>
      </c>
      <c r="BY628" s="269">
        <v>49562</v>
      </c>
      <c r="BZ628" s="269">
        <v>0</v>
      </c>
      <c r="CA628" s="269">
        <v>0</v>
      </c>
      <c r="CB628" s="269">
        <v>0</v>
      </c>
      <c r="CC628" s="270">
        <f t="shared" si="78"/>
        <v>537416.80000000005</v>
      </c>
      <c r="CD628" s="148"/>
      <c r="CE628" s="148"/>
      <c r="CF628" s="148"/>
      <c r="CG628" s="148"/>
      <c r="CH628" s="148"/>
      <c r="CI628" s="148"/>
    </row>
    <row r="629" spans="1:87" s="149" customFormat="1">
      <c r="A629" s="215"/>
      <c r="B629" s="295"/>
      <c r="C629" s="150"/>
      <c r="D629" s="150"/>
      <c r="E629" s="150"/>
      <c r="F629" s="296" t="s">
        <v>1550</v>
      </c>
      <c r="G629" s="297" t="s">
        <v>1551</v>
      </c>
      <c r="H629" s="269">
        <v>3270307.51</v>
      </c>
      <c r="I629" s="269">
        <v>0</v>
      </c>
      <c r="J629" s="269">
        <v>0</v>
      </c>
      <c r="K629" s="269">
        <v>0</v>
      </c>
      <c r="L629" s="269">
        <v>0</v>
      </c>
      <c r="M629" s="269">
        <v>0</v>
      </c>
      <c r="N629" s="269">
        <v>0</v>
      </c>
      <c r="O629" s="269">
        <v>0</v>
      </c>
      <c r="P629" s="269">
        <v>0</v>
      </c>
      <c r="Q629" s="269">
        <v>0</v>
      </c>
      <c r="R629" s="269">
        <v>0</v>
      </c>
      <c r="S629" s="269">
        <v>0</v>
      </c>
      <c r="T629" s="269">
        <v>0</v>
      </c>
      <c r="U629" s="269">
        <v>0</v>
      </c>
      <c r="V629" s="269">
        <v>0</v>
      </c>
      <c r="W629" s="269">
        <v>0</v>
      </c>
      <c r="X629" s="269">
        <v>0</v>
      </c>
      <c r="Y629" s="269">
        <v>0</v>
      </c>
      <c r="Z629" s="269">
        <v>0</v>
      </c>
      <c r="AA629" s="269">
        <v>0</v>
      </c>
      <c r="AB629" s="269">
        <v>0</v>
      </c>
      <c r="AC629" s="269">
        <v>0</v>
      </c>
      <c r="AD629" s="269">
        <v>0</v>
      </c>
      <c r="AE629" s="269">
        <v>0</v>
      </c>
      <c r="AF629" s="269">
        <v>0</v>
      </c>
      <c r="AG629" s="269">
        <v>0</v>
      </c>
      <c r="AH629" s="269">
        <v>0</v>
      </c>
      <c r="AI629" s="269">
        <v>0</v>
      </c>
      <c r="AJ629" s="269">
        <v>0.01</v>
      </c>
      <c r="AK629" s="269">
        <v>0</v>
      </c>
      <c r="AL629" s="269">
        <v>0</v>
      </c>
      <c r="AM629" s="269">
        <v>0</v>
      </c>
      <c r="AN629" s="269">
        <v>0</v>
      </c>
      <c r="AO629" s="269">
        <v>0</v>
      </c>
      <c r="AP629" s="269">
        <v>0</v>
      </c>
      <c r="AQ629" s="269">
        <v>0</v>
      </c>
      <c r="AR629" s="269">
        <v>0</v>
      </c>
      <c r="AS629" s="269">
        <v>0</v>
      </c>
      <c r="AT629" s="269">
        <v>0</v>
      </c>
      <c r="AU629" s="269">
        <v>0</v>
      </c>
      <c r="AV629" s="269">
        <v>0</v>
      </c>
      <c r="AW629" s="269">
        <v>0</v>
      </c>
      <c r="AX629" s="269">
        <v>0</v>
      </c>
      <c r="AY629" s="269">
        <v>0</v>
      </c>
      <c r="AZ629" s="269">
        <v>0</v>
      </c>
      <c r="BA629" s="269">
        <v>0</v>
      </c>
      <c r="BB629" s="269">
        <v>0</v>
      </c>
      <c r="BC629" s="269">
        <v>403541.29</v>
      </c>
      <c r="BD629" s="269">
        <v>0</v>
      </c>
      <c r="BE629" s="269">
        <v>0</v>
      </c>
      <c r="BF629" s="269">
        <v>380124.85</v>
      </c>
      <c r="BG629" s="269">
        <v>302252.78000000003</v>
      </c>
      <c r="BH629" s="269">
        <v>0</v>
      </c>
      <c r="BI629" s="269">
        <v>0</v>
      </c>
      <c r="BJ629" s="269">
        <v>3347.69</v>
      </c>
      <c r="BK629" s="269">
        <v>0</v>
      </c>
      <c r="BL629" s="269">
        <v>65760.11</v>
      </c>
      <c r="BM629" s="269">
        <v>0</v>
      </c>
      <c r="BN629" s="269">
        <v>0</v>
      </c>
      <c r="BO629" s="269">
        <v>0</v>
      </c>
      <c r="BP629" s="269">
        <v>0</v>
      </c>
      <c r="BQ629" s="269">
        <v>0</v>
      </c>
      <c r="BR629" s="269">
        <v>0</v>
      </c>
      <c r="BS629" s="269">
        <v>0</v>
      </c>
      <c r="BT629" s="269">
        <v>0</v>
      </c>
      <c r="BU629" s="269">
        <v>0</v>
      </c>
      <c r="BV629" s="269">
        <v>0</v>
      </c>
      <c r="BW629" s="269">
        <v>0</v>
      </c>
      <c r="BX629" s="269">
        <v>0</v>
      </c>
      <c r="BY629" s="269">
        <v>0</v>
      </c>
      <c r="BZ629" s="269">
        <v>0</v>
      </c>
      <c r="CA629" s="269">
        <v>0</v>
      </c>
      <c r="CB629" s="269">
        <v>4998</v>
      </c>
      <c r="CC629" s="270">
        <f t="shared" si="78"/>
        <v>4430332.24</v>
      </c>
      <c r="CD629" s="148"/>
      <c r="CE629" s="148"/>
      <c r="CF629" s="148"/>
      <c r="CG629" s="148"/>
      <c r="CH629" s="148"/>
      <c r="CI629" s="148"/>
    </row>
    <row r="630" spans="1:87" s="149" customFormat="1">
      <c r="A630" s="215"/>
      <c r="B630" s="295"/>
      <c r="C630" s="150"/>
      <c r="D630" s="150"/>
      <c r="E630" s="150"/>
      <c r="F630" s="296" t="s">
        <v>1552</v>
      </c>
      <c r="G630" s="297" t="s">
        <v>1553</v>
      </c>
      <c r="H630" s="269">
        <v>0</v>
      </c>
      <c r="I630" s="269">
        <v>0</v>
      </c>
      <c r="J630" s="269">
        <v>1184516.1299999999</v>
      </c>
      <c r="K630" s="269">
        <v>0</v>
      </c>
      <c r="L630" s="269">
        <v>0</v>
      </c>
      <c r="M630" s="269">
        <v>0</v>
      </c>
      <c r="N630" s="269">
        <v>0</v>
      </c>
      <c r="O630" s="269">
        <v>0</v>
      </c>
      <c r="P630" s="269">
        <v>0</v>
      </c>
      <c r="Q630" s="269">
        <v>165783.99</v>
      </c>
      <c r="R630" s="269">
        <v>0</v>
      </c>
      <c r="S630" s="269">
        <v>0</v>
      </c>
      <c r="T630" s="269">
        <v>0</v>
      </c>
      <c r="U630" s="269">
        <v>0</v>
      </c>
      <c r="V630" s="269">
        <v>0</v>
      </c>
      <c r="W630" s="269">
        <v>0</v>
      </c>
      <c r="X630" s="269">
        <v>0</v>
      </c>
      <c r="Y630" s="269">
        <v>0</v>
      </c>
      <c r="Z630" s="269">
        <v>0</v>
      </c>
      <c r="AA630" s="269">
        <v>0</v>
      </c>
      <c r="AB630" s="269">
        <v>0</v>
      </c>
      <c r="AC630" s="269">
        <v>67222</v>
      </c>
      <c r="AD630" s="269">
        <v>0</v>
      </c>
      <c r="AE630" s="269">
        <v>0</v>
      </c>
      <c r="AF630" s="269">
        <v>0</v>
      </c>
      <c r="AG630" s="269">
        <v>0</v>
      </c>
      <c r="AH630" s="269">
        <v>0</v>
      </c>
      <c r="AI630" s="269">
        <v>49950</v>
      </c>
      <c r="AJ630" s="269">
        <v>195689.75</v>
      </c>
      <c r="AK630" s="269">
        <v>613810</v>
      </c>
      <c r="AL630" s="269">
        <v>0</v>
      </c>
      <c r="AM630" s="269">
        <v>171683</v>
      </c>
      <c r="AN630" s="269">
        <v>7840</v>
      </c>
      <c r="AO630" s="269">
        <v>0</v>
      </c>
      <c r="AP630" s="269">
        <v>0</v>
      </c>
      <c r="AQ630" s="269">
        <v>49200</v>
      </c>
      <c r="AR630" s="269">
        <v>115700</v>
      </c>
      <c r="AS630" s="269">
        <v>20040</v>
      </c>
      <c r="AT630" s="269">
        <v>0</v>
      </c>
      <c r="AU630" s="269">
        <v>0</v>
      </c>
      <c r="AV630" s="269">
        <v>0</v>
      </c>
      <c r="AW630" s="269">
        <v>0</v>
      </c>
      <c r="AX630" s="269">
        <v>0</v>
      </c>
      <c r="AY630" s="269">
        <v>0</v>
      </c>
      <c r="AZ630" s="269">
        <v>0</v>
      </c>
      <c r="BA630" s="269">
        <v>0</v>
      </c>
      <c r="BB630" s="269">
        <v>0</v>
      </c>
      <c r="BC630" s="269">
        <v>0</v>
      </c>
      <c r="BD630" s="269">
        <v>0</v>
      </c>
      <c r="BE630" s="269">
        <v>0</v>
      </c>
      <c r="BF630" s="269">
        <v>0</v>
      </c>
      <c r="BG630" s="269">
        <v>0</v>
      </c>
      <c r="BH630" s="269">
        <v>20000</v>
      </c>
      <c r="BI630" s="269">
        <v>0</v>
      </c>
      <c r="BJ630" s="269">
        <v>0</v>
      </c>
      <c r="BK630" s="269">
        <v>0</v>
      </c>
      <c r="BL630" s="269">
        <v>61500</v>
      </c>
      <c r="BM630" s="269">
        <v>0</v>
      </c>
      <c r="BN630" s="269">
        <v>0</v>
      </c>
      <c r="BO630" s="269">
        <v>256536</v>
      </c>
      <c r="BP630" s="269">
        <v>84500</v>
      </c>
      <c r="BQ630" s="269">
        <v>0</v>
      </c>
      <c r="BR630" s="269">
        <v>227000</v>
      </c>
      <c r="BS630" s="269">
        <v>322941.92</v>
      </c>
      <c r="BT630" s="269">
        <v>282.48</v>
      </c>
      <c r="BU630" s="269">
        <v>0</v>
      </c>
      <c r="BV630" s="269">
        <v>0</v>
      </c>
      <c r="BW630" s="269">
        <v>0</v>
      </c>
      <c r="BX630" s="269">
        <v>0</v>
      </c>
      <c r="BY630" s="269">
        <v>0</v>
      </c>
      <c r="BZ630" s="269">
        <v>0</v>
      </c>
      <c r="CA630" s="269">
        <v>0</v>
      </c>
      <c r="CB630" s="269">
        <v>0</v>
      </c>
      <c r="CC630" s="270">
        <f t="shared" si="78"/>
        <v>3614195.27</v>
      </c>
      <c r="CD630" s="148"/>
      <c r="CE630" s="148"/>
      <c r="CF630" s="148"/>
      <c r="CG630" s="148"/>
      <c r="CH630" s="148"/>
      <c r="CI630" s="148"/>
    </row>
    <row r="631" spans="1:87" s="149" customFormat="1">
      <c r="A631" s="215"/>
      <c r="B631" s="295"/>
      <c r="C631" s="150"/>
      <c r="D631" s="150"/>
      <c r="E631" s="150"/>
      <c r="F631" s="296" t="s">
        <v>1554</v>
      </c>
      <c r="G631" s="297" t="s">
        <v>1555</v>
      </c>
      <c r="H631" s="269">
        <v>0</v>
      </c>
      <c r="I631" s="269">
        <v>0</v>
      </c>
      <c r="J631" s="269">
        <v>0</v>
      </c>
      <c r="K631" s="269">
        <v>0</v>
      </c>
      <c r="L631" s="269">
        <v>0</v>
      </c>
      <c r="M631" s="269">
        <v>0</v>
      </c>
      <c r="N631" s="269">
        <v>0</v>
      </c>
      <c r="O631" s="269">
        <v>0</v>
      </c>
      <c r="P631" s="269">
        <v>0</v>
      </c>
      <c r="Q631" s="269">
        <v>0</v>
      </c>
      <c r="R631" s="269">
        <v>0</v>
      </c>
      <c r="S631" s="269">
        <v>0</v>
      </c>
      <c r="T631" s="269">
        <v>0</v>
      </c>
      <c r="U631" s="269">
        <v>0</v>
      </c>
      <c r="V631" s="269">
        <v>0</v>
      </c>
      <c r="W631" s="269">
        <v>0</v>
      </c>
      <c r="X631" s="269">
        <v>0</v>
      </c>
      <c r="Y631" s="269">
        <v>0</v>
      </c>
      <c r="Z631" s="269">
        <v>0</v>
      </c>
      <c r="AA631" s="269">
        <v>0</v>
      </c>
      <c r="AB631" s="269">
        <v>0</v>
      </c>
      <c r="AC631" s="269">
        <v>0</v>
      </c>
      <c r="AD631" s="269">
        <v>0</v>
      </c>
      <c r="AE631" s="269">
        <v>0</v>
      </c>
      <c r="AF631" s="269">
        <v>0</v>
      </c>
      <c r="AG631" s="269">
        <v>0</v>
      </c>
      <c r="AH631" s="269">
        <v>0</v>
      </c>
      <c r="AI631" s="269">
        <v>0</v>
      </c>
      <c r="AJ631" s="269">
        <v>0</v>
      </c>
      <c r="AK631" s="269">
        <v>0</v>
      </c>
      <c r="AL631" s="269">
        <v>0</v>
      </c>
      <c r="AM631" s="269">
        <v>0</v>
      </c>
      <c r="AN631" s="269">
        <v>0</v>
      </c>
      <c r="AO631" s="269">
        <v>0</v>
      </c>
      <c r="AP631" s="269">
        <v>0</v>
      </c>
      <c r="AQ631" s="269">
        <v>0</v>
      </c>
      <c r="AR631" s="269">
        <v>0</v>
      </c>
      <c r="AS631" s="269">
        <v>0</v>
      </c>
      <c r="AT631" s="269">
        <v>0</v>
      </c>
      <c r="AU631" s="269">
        <v>4269.47</v>
      </c>
      <c r="AV631" s="269">
        <v>0</v>
      </c>
      <c r="AW631" s="269">
        <v>0</v>
      </c>
      <c r="AX631" s="269">
        <v>0</v>
      </c>
      <c r="AY631" s="269">
        <v>0</v>
      </c>
      <c r="AZ631" s="269">
        <v>0</v>
      </c>
      <c r="BA631" s="269">
        <v>0</v>
      </c>
      <c r="BB631" s="269">
        <v>0</v>
      </c>
      <c r="BC631" s="269">
        <v>0</v>
      </c>
      <c r="BD631" s="269">
        <v>0</v>
      </c>
      <c r="BE631" s="269">
        <v>0</v>
      </c>
      <c r="BF631" s="269">
        <v>0</v>
      </c>
      <c r="BG631" s="269">
        <v>0</v>
      </c>
      <c r="BH631" s="269">
        <v>0</v>
      </c>
      <c r="BI631" s="269">
        <v>0</v>
      </c>
      <c r="BJ631" s="269">
        <v>0</v>
      </c>
      <c r="BK631" s="269">
        <v>0</v>
      </c>
      <c r="BL631" s="269">
        <v>0</v>
      </c>
      <c r="BM631" s="269">
        <v>0</v>
      </c>
      <c r="BN631" s="269">
        <v>0</v>
      </c>
      <c r="BO631" s="269">
        <v>0</v>
      </c>
      <c r="BP631" s="269">
        <v>0</v>
      </c>
      <c r="BQ631" s="269">
        <v>0</v>
      </c>
      <c r="BR631" s="269">
        <v>0</v>
      </c>
      <c r="BS631" s="269">
        <v>0</v>
      </c>
      <c r="BT631" s="269">
        <v>58540.73</v>
      </c>
      <c r="BU631" s="269">
        <v>0</v>
      </c>
      <c r="BV631" s="269">
        <v>0</v>
      </c>
      <c r="BW631" s="269">
        <v>0</v>
      </c>
      <c r="BX631" s="269">
        <v>0</v>
      </c>
      <c r="BY631" s="269">
        <v>0</v>
      </c>
      <c r="BZ631" s="269">
        <v>0</v>
      </c>
      <c r="CA631" s="269">
        <v>0</v>
      </c>
      <c r="CB631" s="269">
        <v>0</v>
      </c>
      <c r="CC631" s="270">
        <f t="shared" si="78"/>
        <v>62810.200000000004</v>
      </c>
      <c r="CD631" s="148"/>
      <c r="CE631" s="148"/>
      <c r="CF631" s="148"/>
      <c r="CG631" s="148"/>
      <c r="CH631" s="148"/>
      <c r="CI631" s="148"/>
    </row>
    <row r="632" spans="1:87" s="149" customFormat="1">
      <c r="A632" s="215"/>
      <c r="B632" s="295"/>
      <c r="C632" s="150"/>
      <c r="D632" s="150"/>
      <c r="E632" s="150"/>
      <c r="F632" s="296" t="s">
        <v>1556</v>
      </c>
      <c r="G632" s="297" t="s">
        <v>1557</v>
      </c>
      <c r="H632" s="269">
        <v>0</v>
      </c>
      <c r="I632" s="269">
        <v>0</v>
      </c>
      <c r="J632" s="269">
        <v>0</v>
      </c>
      <c r="K632" s="269">
        <v>0</v>
      </c>
      <c r="L632" s="269">
        <v>0</v>
      </c>
      <c r="M632" s="269">
        <v>0</v>
      </c>
      <c r="N632" s="269">
        <v>0</v>
      </c>
      <c r="O632" s="269">
        <v>0</v>
      </c>
      <c r="P632" s="269">
        <v>0</v>
      </c>
      <c r="Q632" s="269">
        <v>0</v>
      </c>
      <c r="R632" s="269">
        <v>0</v>
      </c>
      <c r="S632" s="269">
        <v>0</v>
      </c>
      <c r="T632" s="269">
        <v>0</v>
      </c>
      <c r="U632" s="269">
        <v>0</v>
      </c>
      <c r="V632" s="269">
        <v>0</v>
      </c>
      <c r="W632" s="269">
        <v>0</v>
      </c>
      <c r="X632" s="269">
        <v>0</v>
      </c>
      <c r="Y632" s="269">
        <v>0</v>
      </c>
      <c r="Z632" s="269">
        <v>0</v>
      </c>
      <c r="AA632" s="269">
        <v>0</v>
      </c>
      <c r="AB632" s="269">
        <v>0</v>
      </c>
      <c r="AC632" s="269">
        <v>0</v>
      </c>
      <c r="AD632" s="269">
        <v>0</v>
      </c>
      <c r="AE632" s="269">
        <v>0</v>
      </c>
      <c r="AF632" s="269">
        <v>0</v>
      </c>
      <c r="AG632" s="269">
        <v>0</v>
      </c>
      <c r="AH632" s="269">
        <v>0</v>
      </c>
      <c r="AI632" s="269">
        <v>0</v>
      </c>
      <c r="AJ632" s="269">
        <v>0</v>
      </c>
      <c r="AK632" s="269">
        <v>0</v>
      </c>
      <c r="AL632" s="269">
        <v>0</v>
      </c>
      <c r="AM632" s="269">
        <v>0</v>
      </c>
      <c r="AN632" s="269">
        <v>0</v>
      </c>
      <c r="AO632" s="269">
        <v>0</v>
      </c>
      <c r="AP632" s="269">
        <v>0</v>
      </c>
      <c r="AQ632" s="269">
        <v>0</v>
      </c>
      <c r="AR632" s="269">
        <v>0</v>
      </c>
      <c r="AS632" s="269">
        <v>0</v>
      </c>
      <c r="AT632" s="269">
        <v>0</v>
      </c>
      <c r="AU632" s="269">
        <v>0</v>
      </c>
      <c r="AV632" s="269">
        <v>0</v>
      </c>
      <c r="AW632" s="269">
        <v>0</v>
      </c>
      <c r="AX632" s="269">
        <v>0</v>
      </c>
      <c r="AY632" s="269">
        <v>0</v>
      </c>
      <c r="AZ632" s="269">
        <v>0</v>
      </c>
      <c r="BA632" s="269">
        <v>0</v>
      </c>
      <c r="BB632" s="269">
        <v>0</v>
      </c>
      <c r="BC632" s="269">
        <v>0</v>
      </c>
      <c r="BD632" s="269">
        <v>0</v>
      </c>
      <c r="BE632" s="269">
        <v>2255.92</v>
      </c>
      <c r="BF632" s="269">
        <v>0</v>
      </c>
      <c r="BG632" s="269">
        <v>0</v>
      </c>
      <c r="BH632" s="269">
        <v>0</v>
      </c>
      <c r="BI632" s="269">
        <v>0</v>
      </c>
      <c r="BJ632" s="269">
        <v>0</v>
      </c>
      <c r="BK632" s="269">
        <v>0</v>
      </c>
      <c r="BL632" s="269">
        <v>0</v>
      </c>
      <c r="BM632" s="269">
        <v>0</v>
      </c>
      <c r="BN632" s="269">
        <v>0</v>
      </c>
      <c r="BO632" s="269">
        <v>0</v>
      </c>
      <c r="BP632" s="269">
        <v>0</v>
      </c>
      <c r="BQ632" s="269">
        <v>0</v>
      </c>
      <c r="BR632" s="269">
        <v>0</v>
      </c>
      <c r="BS632" s="269">
        <v>0</v>
      </c>
      <c r="BT632" s="269">
        <v>0</v>
      </c>
      <c r="BU632" s="269">
        <v>0</v>
      </c>
      <c r="BV632" s="269">
        <v>0</v>
      </c>
      <c r="BW632" s="269">
        <v>0</v>
      </c>
      <c r="BX632" s="269">
        <v>0</v>
      </c>
      <c r="BY632" s="269">
        <v>0</v>
      </c>
      <c r="BZ632" s="269">
        <v>0</v>
      </c>
      <c r="CA632" s="269">
        <v>0</v>
      </c>
      <c r="CB632" s="269">
        <v>0</v>
      </c>
      <c r="CC632" s="270">
        <f t="shared" si="78"/>
        <v>2255.92</v>
      </c>
      <c r="CD632" s="148"/>
      <c r="CE632" s="148"/>
      <c r="CF632" s="148"/>
      <c r="CG632" s="148"/>
      <c r="CH632" s="148"/>
      <c r="CI632" s="148"/>
    </row>
    <row r="633" spans="1:87" s="149" customFormat="1">
      <c r="A633" s="215"/>
      <c r="B633" s="295"/>
      <c r="C633" s="150"/>
      <c r="D633" s="150"/>
      <c r="E633" s="150"/>
      <c r="F633" s="296" t="s">
        <v>1558</v>
      </c>
      <c r="G633" s="297" t="s">
        <v>1559</v>
      </c>
      <c r="H633" s="269">
        <v>0</v>
      </c>
      <c r="I633" s="269">
        <v>0</v>
      </c>
      <c r="J633" s="269">
        <v>0</v>
      </c>
      <c r="K633" s="269">
        <v>0</v>
      </c>
      <c r="L633" s="269">
        <v>0</v>
      </c>
      <c r="M633" s="269">
        <v>0</v>
      </c>
      <c r="N633" s="269">
        <v>0</v>
      </c>
      <c r="O633" s="269">
        <v>0</v>
      </c>
      <c r="P633" s="269">
        <v>0</v>
      </c>
      <c r="Q633" s="269">
        <v>0</v>
      </c>
      <c r="R633" s="269">
        <v>0</v>
      </c>
      <c r="S633" s="269">
        <v>0</v>
      </c>
      <c r="T633" s="269">
        <v>0</v>
      </c>
      <c r="U633" s="269">
        <v>0</v>
      </c>
      <c r="V633" s="269">
        <v>0</v>
      </c>
      <c r="W633" s="269">
        <v>0</v>
      </c>
      <c r="X633" s="269">
        <v>0</v>
      </c>
      <c r="Y633" s="269">
        <v>0</v>
      </c>
      <c r="Z633" s="269">
        <v>0</v>
      </c>
      <c r="AA633" s="269">
        <v>0</v>
      </c>
      <c r="AB633" s="269">
        <v>0</v>
      </c>
      <c r="AC633" s="269">
        <v>0</v>
      </c>
      <c r="AD633" s="269">
        <v>0</v>
      </c>
      <c r="AE633" s="269">
        <v>0</v>
      </c>
      <c r="AF633" s="269">
        <v>0</v>
      </c>
      <c r="AG633" s="269">
        <v>0</v>
      </c>
      <c r="AH633" s="269">
        <v>0</v>
      </c>
      <c r="AI633" s="269">
        <v>0</v>
      </c>
      <c r="AJ633" s="269">
        <v>0</v>
      </c>
      <c r="AK633" s="269">
        <v>0</v>
      </c>
      <c r="AL633" s="269">
        <v>0</v>
      </c>
      <c r="AM633" s="269">
        <v>0</v>
      </c>
      <c r="AN633" s="269">
        <v>0</v>
      </c>
      <c r="AO633" s="269">
        <v>0</v>
      </c>
      <c r="AP633" s="269">
        <v>0</v>
      </c>
      <c r="AQ633" s="269">
        <v>0</v>
      </c>
      <c r="AR633" s="269">
        <v>0</v>
      </c>
      <c r="AS633" s="269">
        <v>0</v>
      </c>
      <c r="AT633" s="269">
        <v>0</v>
      </c>
      <c r="AU633" s="269">
        <v>162909.26999999999</v>
      </c>
      <c r="AV633" s="269">
        <v>0</v>
      </c>
      <c r="AW633" s="269">
        <v>0</v>
      </c>
      <c r="AX633" s="269">
        <v>0</v>
      </c>
      <c r="AY633" s="269">
        <v>0</v>
      </c>
      <c r="AZ633" s="269">
        <v>0</v>
      </c>
      <c r="BA633" s="269">
        <v>0</v>
      </c>
      <c r="BB633" s="269">
        <v>0</v>
      </c>
      <c r="BC633" s="269">
        <v>0</v>
      </c>
      <c r="BD633" s="269">
        <v>0</v>
      </c>
      <c r="BE633" s="269">
        <v>22122.2</v>
      </c>
      <c r="BF633" s="269">
        <v>0</v>
      </c>
      <c r="BG633" s="269">
        <v>0</v>
      </c>
      <c r="BH633" s="269">
        <v>0</v>
      </c>
      <c r="BI633" s="269">
        <v>0</v>
      </c>
      <c r="BJ633" s="269">
        <v>0</v>
      </c>
      <c r="BK633" s="269">
        <v>0</v>
      </c>
      <c r="BL633" s="269">
        <v>0</v>
      </c>
      <c r="BM633" s="269">
        <v>0</v>
      </c>
      <c r="BN633" s="269">
        <v>0</v>
      </c>
      <c r="BO633" s="269">
        <v>0</v>
      </c>
      <c r="BP633" s="269">
        <v>0</v>
      </c>
      <c r="BQ633" s="269">
        <v>0</v>
      </c>
      <c r="BR633" s="269">
        <v>0</v>
      </c>
      <c r="BS633" s="269">
        <v>0</v>
      </c>
      <c r="BT633" s="269">
        <v>0</v>
      </c>
      <c r="BU633" s="269">
        <v>0</v>
      </c>
      <c r="BV633" s="269">
        <v>0</v>
      </c>
      <c r="BW633" s="269">
        <v>0</v>
      </c>
      <c r="BX633" s="269">
        <v>0</v>
      </c>
      <c r="BY633" s="269">
        <v>0</v>
      </c>
      <c r="BZ633" s="269">
        <v>0</v>
      </c>
      <c r="CA633" s="269">
        <v>0</v>
      </c>
      <c r="CB633" s="269">
        <v>0</v>
      </c>
      <c r="CC633" s="270">
        <f t="shared" si="78"/>
        <v>185031.47</v>
      </c>
      <c r="CD633" s="148"/>
      <c r="CE633" s="148"/>
      <c r="CF633" s="148"/>
      <c r="CG633" s="148"/>
      <c r="CH633" s="148"/>
      <c r="CI633" s="148"/>
    </row>
    <row r="634" spans="1:87" s="149" customFormat="1">
      <c r="A634" s="215"/>
      <c r="B634" s="295"/>
      <c r="C634" s="150"/>
      <c r="D634" s="150"/>
      <c r="E634" s="150"/>
      <c r="F634" s="296" t="s">
        <v>1560</v>
      </c>
      <c r="G634" s="297" t="s">
        <v>1561</v>
      </c>
      <c r="H634" s="269">
        <v>0</v>
      </c>
      <c r="I634" s="269">
        <v>0</v>
      </c>
      <c r="J634" s="269">
        <v>0</v>
      </c>
      <c r="K634" s="269">
        <v>0</v>
      </c>
      <c r="L634" s="269">
        <v>0</v>
      </c>
      <c r="M634" s="269">
        <v>0</v>
      </c>
      <c r="N634" s="269">
        <v>0</v>
      </c>
      <c r="O634" s="269">
        <v>0</v>
      </c>
      <c r="P634" s="269">
        <v>0</v>
      </c>
      <c r="Q634" s="269">
        <v>0</v>
      </c>
      <c r="R634" s="269">
        <v>0</v>
      </c>
      <c r="S634" s="269">
        <v>0</v>
      </c>
      <c r="T634" s="269">
        <v>0</v>
      </c>
      <c r="U634" s="269">
        <v>132654</v>
      </c>
      <c r="V634" s="269">
        <v>0</v>
      </c>
      <c r="W634" s="269">
        <v>0</v>
      </c>
      <c r="X634" s="269">
        <v>0</v>
      </c>
      <c r="Y634" s="269">
        <v>0</v>
      </c>
      <c r="Z634" s="269">
        <v>0</v>
      </c>
      <c r="AA634" s="269">
        <v>0</v>
      </c>
      <c r="AB634" s="269">
        <v>0</v>
      </c>
      <c r="AC634" s="269">
        <v>0</v>
      </c>
      <c r="AD634" s="269">
        <v>0</v>
      </c>
      <c r="AE634" s="269">
        <v>0</v>
      </c>
      <c r="AF634" s="269">
        <v>0</v>
      </c>
      <c r="AG634" s="269">
        <v>0</v>
      </c>
      <c r="AH634" s="269">
        <v>0</v>
      </c>
      <c r="AI634" s="269">
        <v>0</v>
      </c>
      <c r="AJ634" s="269">
        <v>0</v>
      </c>
      <c r="AK634" s="269">
        <v>0</v>
      </c>
      <c r="AL634" s="269">
        <v>0</v>
      </c>
      <c r="AM634" s="269">
        <v>0</v>
      </c>
      <c r="AN634" s="269">
        <v>0</v>
      </c>
      <c r="AO634" s="269">
        <v>0</v>
      </c>
      <c r="AP634" s="269">
        <v>0</v>
      </c>
      <c r="AQ634" s="269">
        <v>0</v>
      </c>
      <c r="AR634" s="269">
        <v>0</v>
      </c>
      <c r="AS634" s="269">
        <v>0</v>
      </c>
      <c r="AT634" s="269">
        <v>0</v>
      </c>
      <c r="AU634" s="269">
        <v>0</v>
      </c>
      <c r="AV634" s="269">
        <v>0</v>
      </c>
      <c r="AW634" s="269">
        <v>0</v>
      </c>
      <c r="AX634" s="269">
        <v>0</v>
      </c>
      <c r="AY634" s="269">
        <v>0</v>
      </c>
      <c r="AZ634" s="269">
        <v>0</v>
      </c>
      <c r="BA634" s="269">
        <v>0</v>
      </c>
      <c r="BB634" s="269">
        <v>10267</v>
      </c>
      <c r="BC634" s="269">
        <v>0</v>
      </c>
      <c r="BD634" s="269">
        <v>0</v>
      </c>
      <c r="BE634" s="269">
        <v>0</v>
      </c>
      <c r="BF634" s="269">
        <v>0</v>
      </c>
      <c r="BG634" s="269">
        <v>0</v>
      </c>
      <c r="BH634" s="269">
        <v>0</v>
      </c>
      <c r="BI634" s="269">
        <v>0</v>
      </c>
      <c r="BJ634" s="269">
        <v>0</v>
      </c>
      <c r="BK634" s="269">
        <v>0</v>
      </c>
      <c r="BL634" s="269">
        <v>0</v>
      </c>
      <c r="BM634" s="269">
        <v>0</v>
      </c>
      <c r="BN634" s="269">
        <v>0</v>
      </c>
      <c r="BO634" s="269">
        <v>0</v>
      </c>
      <c r="BP634" s="269">
        <v>0</v>
      </c>
      <c r="BQ634" s="269">
        <v>0</v>
      </c>
      <c r="BR634" s="269">
        <v>0</v>
      </c>
      <c r="BS634" s="269">
        <v>0</v>
      </c>
      <c r="BT634" s="269">
        <v>0</v>
      </c>
      <c r="BU634" s="269">
        <v>0</v>
      </c>
      <c r="BV634" s="269">
        <v>0</v>
      </c>
      <c r="BW634" s="269">
        <v>0</v>
      </c>
      <c r="BX634" s="269">
        <v>0</v>
      </c>
      <c r="BY634" s="269">
        <v>0</v>
      </c>
      <c r="BZ634" s="269">
        <v>0</v>
      </c>
      <c r="CA634" s="269">
        <v>0</v>
      </c>
      <c r="CB634" s="269">
        <v>0</v>
      </c>
      <c r="CC634" s="270">
        <f t="shared" si="78"/>
        <v>142921</v>
      </c>
      <c r="CD634" s="148"/>
      <c r="CE634" s="148"/>
      <c r="CF634" s="148"/>
      <c r="CG634" s="148"/>
      <c r="CH634" s="148"/>
      <c r="CI634" s="148"/>
    </row>
    <row r="635" spans="1:87" s="149" customFormat="1">
      <c r="A635" s="215"/>
      <c r="B635" s="295"/>
      <c r="C635" s="150"/>
      <c r="D635" s="150"/>
      <c r="E635" s="150"/>
      <c r="F635" s="296" t="s">
        <v>1562</v>
      </c>
      <c r="G635" s="297" t="s">
        <v>1563</v>
      </c>
      <c r="H635" s="269">
        <v>0</v>
      </c>
      <c r="I635" s="269">
        <v>0</v>
      </c>
      <c r="J635" s="269">
        <v>0</v>
      </c>
      <c r="K635" s="269">
        <v>0</v>
      </c>
      <c r="L635" s="269">
        <v>0</v>
      </c>
      <c r="M635" s="269">
        <v>92430.53</v>
      </c>
      <c r="N635" s="269">
        <v>0</v>
      </c>
      <c r="O635" s="269">
        <v>0</v>
      </c>
      <c r="P635" s="269">
        <v>0</v>
      </c>
      <c r="Q635" s="269">
        <v>2594218</v>
      </c>
      <c r="R635" s="269">
        <v>0</v>
      </c>
      <c r="S635" s="269">
        <v>0</v>
      </c>
      <c r="T635" s="269">
        <v>0</v>
      </c>
      <c r="U635" s="269">
        <v>0</v>
      </c>
      <c r="V635" s="269">
        <v>0</v>
      </c>
      <c r="W635" s="269">
        <v>32325</v>
      </c>
      <c r="X635" s="269">
        <v>0</v>
      </c>
      <c r="Y635" s="269">
        <v>0</v>
      </c>
      <c r="Z635" s="269">
        <v>0</v>
      </c>
      <c r="AA635" s="269">
        <v>0</v>
      </c>
      <c r="AB635" s="269">
        <v>0</v>
      </c>
      <c r="AC635" s="269">
        <v>0</v>
      </c>
      <c r="AD635" s="269">
        <v>0</v>
      </c>
      <c r="AE635" s="269">
        <v>0</v>
      </c>
      <c r="AF635" s="269">
        <v>0</v>
      </c>
      <c r="AG635" s="269">
        <v>0</v>
      </c>
      <c r="AH635" s="269">
        <v>0</v>
      </c>
      <c r="AI635" s="269">
        <v>0</v>
      </c>
      <c r="AJ635" s="269">
        <v>0</v>
      </c>
      <c r="AK635" s="269">
        <v>0</v>
      </c>
      <c r="AL635" s="269">
        <v>0</v>
      </c>
      <c r="AM635" s="269">
        <v>0</v>
      </c>
      <c r="AN635" s="269">
        <v>0</v>
      </c>
      <c r="AO635" s="269">
        <v>0</v>
      </c>
      <c r="AP635" s="269">
        <v>0</v>
      </c>
      <c r="AQ635" s="269">
        <v>0</v>
      </c>
      <c r="AR635" s="269">
        <v>0</v>
      </c>
      <c r="AS635" s="269">
        <v>0</v>
      </c>
      <c r="AT635" s="269">
        <v>0</v>
      </c>
      <c r="AU635" s="269">
        <v>0</v>
      </c>
      <c r="AV635" s="269">
        <v>0</v>
      </c>
      <c r="AW635" s="269">
        <v>0</v>
      </c>
      <c r="AX635" s="269">
        <v>0</v>
      </c>
      <c r="AY635" s="269">
        <v>1558</v>
      </c>
      <c r="AZ635" s="269">
        <v>0</v>
      </c>
      <c r="BA635" s="269">
        <v>0</v>
      </c>
      <c r="BB635" s="269">
        <v>0</v>
      </c>
      <c r="BC635" s="269">
        <v>0</v>
      </c>
      <c r="BD635" s="269">
        <v>869238</v>
      </c>
      <c r="BE635" s="269">
        <v>0</v>
      </c>
      <c r="BF635" s="269">
        <v>0</v>
      </c>
      <c r="BG635" s="269">
        <v>0</v>
      </c>
      <c r="BH635" s="269">
        <v>4992</v>
      </c>
      <c r="BI635" s="269">
        <v>0</v>
      </c>
      <c r="BJ635" s="269">
        <v>693324.63</v>
      </c>
      <c r="BK635" s="269">
        <v>0</v>
      </c>
      <c r="BL635" s="269">
        <v>0</v>
      </c>
      <c r="BM635" s="269">
        <v>0</v>
      </c>
      <c r="BN635" s="269">
        <v>0</v>
      </c>
      <c r="BO635" s="269">
        <v>0</v>
      </c>
      <c r="BP635" s="269">
        <v>5750</v>
      </c>
      <c r="BQ635" s="269">
        <v>0</v>
      </c>
      <c r="BR635" s="269">
        <v>122105</v>
      </c>
      <c r="BS635" s="269">
        <v>0</v>
      </c>
      <c r="BT635" s="269">
        <v>0</v>
      </c>
      <c r="BU635" s="269">
        <v>0</v>
      </c>
      <c r="BV635" s="269">
        <v>0</v>
      </c>
      <c r="BW635" s="269">
        <v>38485.760000000002</v>
      </c>
      <c r="BX635" s="269">
        <v>0</v>
      </c>
      <c r="BY635" s="269">
        <v>0</v>
      </c>
      <c r="BZ635" s="269">
        <v>0</v>
      </c>
      <c r="CA635" s="269">
        <v>0</v>
      </c>
      <c r="CB635" s="269">
        <v>0</v>
      </c>
      <c r="CC635" s="270">
        <f t="shared" si="78"/>
        <v>4454426.92</v>
      </c>
      <c r="CD635" s="148"/>
      <c r="CE635" s="148"/>
      <c r="CF635" s="148"/>
      <c r="CG635" s="148"/>
      <c r="CH635" s="148"/>
      <c r="CI635" s="148"/>
    </row>
    <row r="636" spans="1:87" s="149" customFormat="1">
      <c r="A636" s="215"/>
      <c r="B636" s="295"/>
      <c r="C636" s="150"/>
      <c r="D636" s="150"/>
      <c r="E636" s="150"/>
      <c r="F636" s="296" t="s">
        <v>1564</v>
      </c>
      <c r="G636" s="297" t="s">
        <v>1565</v>
      </c>
      <c r="H636" s="269">
        <v>0</v>
      </c>
      <c r="I636" s="269">
        <v>0</v>
      </c>
      <c r="J636" s="269">
        <v>0</v>
      </c>
      <c r="K636" s="269">
        <v>0</v>
      </c>
      <c r="L636" s="269">
        <v>0</v>
      </c>
      <c r="M636" s="269">
        <v>0</v>
      </c>
      <c r="N636" s="269">
        <v>5627477</v>
      </c>
      <c r="O636" s="269">
        <v>0</v>
      </c>
      <c r="P636" s="269">
        <v>0</v>
      </c>
      <c r="Q636" s="269">
        <v>0</v>
      </c>
      <c r="R636" s="269">
        <v>141799.26</v>
      </c>
      <c r="S636" s="269">
        <v>0</v>
      </c>
      <c r="T636" s="269">
        <v>0</v>
      </c>
      <c r="U636" s="269">
        <v>11470</v>
      </c>
      <c r="V636" s="269">
        <v>0</v>
      </c>
      <c r="W636" s="269">
        <v>1500</v>
      </c>
      <c r="X636" s="269">
        <v>656621.59</v>
      </c>
      <c r="Y636" s="269">
        <v>0</v>
      </c>
      <c r="Z636" s="269">
        <v>0</v>
      </c>
      <c r="AA636" s="269">
        <v>0</v>
      </c>
      <c r="AB636" s="269">
        <v>0</v>
      </c>
      <c r="AC636" s="269">
        <v>801227.6</v>
      </c>
      <c r="AD636" s="269">
        <v>0</v>
      </c>
      <c r="AE636" s="269">
        <v>0</v>
      </c>
      <c r="AF636" s="269">
        <v>0</v>
      </c>
      <c r="AG636" s="269">
        <v>0</v>
      </c>
      <c r="AH636" s="269">
        <v>0</v>
      </c>
      <c r="AI636" s="269">
        <v>0</v>
      </c>
      <c r="AJ636" s="269">
        <v>341445.59</v>
      </c>
      <c r="AK636" s="269">
        <v>0</v>
      </c>
      <c r="AL636" s="269">
        <v>0</v>
      </c>
      <c r="AM636" s="269">
        <v>0</v>
      </c>
      <c r="AN636" s="269">
        <v>0</v>
      </c>
      <c r="AO636" s="269">
        <v>0</v>
      </c>
      <c r="AP636" s="269">
        <v>0</v>
      </c>
      <c r="AQ636" s="269">
        <v>84050</v>
      </c>
      <c r="AR636" s="269">
        <v>36912</v>
      </c>
      <c r="AS636" s="269">
        <v>60261</v>
      </c>
      <c r="AT636" s="269">
        <v>0</v>
      </c>
      <c r="AU636" s="269">
        <v>50128</v>
      </c>
      <c r="AV636" s="269">
        <v>0</v>
      </c>
      <c r="AW636" s="269">
        <v>122356.75</v>
      </c>
      <c r="AX636" s="269">
        <v>0</v>
      </c>
      <c r="AY636" s="269">
        <v>38412</v>
      </c>
      <c r="AZ636" s="269">
        <v>0</v>
      </c>
      <c r="BA636" s="269">
        <v>15954</v>
      </c>
      <c r="BB636" s="269">
        <v>0</v>
      </c>
      <c r="BC636" s="269">
        <v>0</v>
      </c>
      <c r="BD636" s="269">
        <v>212900</v>
      </c>
      <c r="BE636" s="269">
        <v>0</v>
      </c>
      <c r="BF636" s="269">
        <v>0</v>
      </c>
      <c r="BG636" s="269">
        <v>0</v>
      </c>
      <c r="BH636" s="269">
        <v>216629.11</v>
      </c>
      <c r="BI636" s="269">
        <v>0</v>
      </c>
      <c r="BJ636" s="269">
        <v>47885.04</v>
      </c>
      <c r="BK636" s="269">
        <v>11541.32</v>
      </c>
      <c r="BL636" s="269">
        <v>0</v>
      </c>
      <c r="BM636" s="269">
        <v>0</v>
      </c>
      <c r="BN636" s="269">
        <v>0</v>
      </c>
      <c r="BO636" s="269">
        <v>0</v>
      </c>
      <c r="BP636" s="269">
        <v>1763</v>
      </c>
      <c r="BQ636" s="269">
        <v>565090</v>
      </c>
      <c r="BR636" s="269">
        <v>0</v>
      </c>
      <c r="BS636" s="269">
        <v>0</v>
      </c>
      <c r="BT636" s="269">
        <v>34356</v>
      </c>
      <c r="BU636" s="269">
        <v>11914</v>
      </c>
      <c r="BV636" s="269">
        <v>29090</v>
      </c>
      <c r="BW636" s="269">
        <v>285350.25</v>
      </c>
      <c r="BX636" s="269">
        <v>37874</v>
      </c>
      <c r="BY636" s="269">
        <v>0</v>
      </c>
      <c r="BZ636" s="269">
        <v>92261</v>
      </c>
      <c r="CA636" s="269">
        <v>2942.5</v>
      </c>
      <c r="CB636" s="269">
        <v>6900</v>
      </c>
      <c r="CC636" s="270">
        <f t="shared" si="78"/>
        <v>9546111.0099999979</v>
      </c>
      <c r="CD636" s="148"/>
      <c r="CE636" s="148"/>
      <c r="CF636" s="148"/>
      <c r="CG636" s="148"/>
      <c r="CH636" s="148"/>
      <c r="CI636" s="148"/>
    </row>
    <row r="637" spans="1:87" s="149" customFormat="1">
      <c r="A637" s="215"/>
      <c r="B637" s="295"/>
      <c r="C637" s="150"/>
      <c r="D637" s="150"/>
      <c r="E637" s="150"/>
      <c r="F637" s="296" t="s">
        <v>1566</v>
      </c>
      <c r="G637" s="297" t="s">
        <v>1567</v>
      </c>
      <c r="H637" s="269">
        <v>0</v>
      </c>
      <c r="I637" s="269">
        <v>0</v>
      </c>
      <c r="J637" s="269">
        <v>451106</v>
      </c>
      <c r="K637" s="269">
        <v>0</v>
      </c>
      <c r="L637" s="269">
        <v>66560</v>
      </c>
      <c r="M637" s="269">
        <v>53110</v>
      </c>
      <c r="N637" s="269">
        <v>0</v>
      </c>
      <c r="O637" s="269">
        <v>0</v>
      </c>
      <c r="P637" s="269">
        <v>0</v>
      </c>
      <c r="Q637" s="269">
        <v>0</v>
      </c>
      <c r="R637" s="269">
        <v>0</v>
      </c>
      <c r="S637" s="269">
        <v>0</v>
      </c>
      <c r="T637" s="269">
        <v>0</v>
      </c>
      <c r="U637" s="269">
        <v>0</v>
      </c>
      <c r="V637" s="269">
        <v>0</v>
      </c>
      <c r="W637" s="269">
        <v>0</v>
      </c>
      <c r="X637" s="269">
        <v>0</v>
      </c>
      <c r="Y637" s="269">
        <v>0</v>
      </c>
      <c r="Z637" s="269">
        <v>0</v>
      </c>
      <c r="AA637" s="269">
        <v>0</v>
      </c>
      <c r="AB637" s="269">
        <v>135891</v>
      </c>
      <c r="AC637" s="269">
        <v>0</v>
      </c>
      <c r="AD637" s="269">
        <v>0</v>
      </c>
      <c r="AE637" s="269">
        <v>0</v>
      </c>
      <c r="AF637" s="269">
        <v>0</v>
      </c>
      <c r="AG637" s="269">
        <v>0</v>
      </c>
      <c r="AH637" s="269">
        <v>0</v>
      </c>
      <c r="AI637" s="269">
        <v>0</v>
      </c>
      <c r="AJ637" s="269">
        <v>0</v>
      </c>
      <c r="AK637" s="269">
        <v>0</v>
      </c>
      <c r="AL637" s="269">
        <v>0</v>
      </c>
      <c r="AM637" s="269">
        <v>0</v>
      </c>
      <c r="AN637" s="269">
        <v>0</v>
      </c>
      <c r="AO637" s="269">
        <v>0</v>
      </c>
      <c r="AP637" s="269">
        <v>0</v>
      </c>
      <c r="AQ637" s="269">
        <v>0</v>
      </c>
      <c r="AR637" s="269">
        <v>0</v>
      </c>
      <c r="AS637" s="269">
        <v>69330</v>
      </c>
      <c r="AT637" s="269">
        <v>0</v>
      </c>
      <c r="AU637" s="269">
        <v>500000</v>
      </c>
      <c r="AV637" s="269">
        <v>0</v>
      </c>
      <c r="AW637" s="269">
        <v>0</v>
      </c>
      <c r="AX637" s="269">
        <v>0</v>
      </c>
      <c r="AY637" s="269">
        <v>162853.20000000001</v>
      </c>
      <c r="AZ637" s="269">
        <v>0</v>
      </c>
      <c r="BA637" s="269">
        <v>0</v>
      </c>
      <c r="BB637" s="269">
        <v>0</v>
      </c>
      <c r="BC637" s="269">
        <v>0</v>
      </c>
      <c r="BD637" s="269">
        <v>0</v>
      </c>
      <c r="BE637" s="269">
        <v>719720</v>
      </c>
      <c r="BF637" s="269">
        <v>391022.84</v>
      </c>
      <c r="BG637" s="269">
        <v>1136058.5</v>
      </c>
      <c r="BH637" s="269">
        <v>324557</v>
      </c>
      <c r="BI637" s="269">
        <v>0</v>
      </c>
      <c r="BJ637" s="269">
        <v>185725</v>
      </c>
      <c r="BK637" s="269">
        <v>0</v>
      </c>
      <c r="BL637" s="269">
        <v>0</v>
      </c>
      <c r="BM637" s="269">
        <v>0</v>
      </c>
      <c r="BN637" s="269">
        <v>0</v>
      </c>
      <c r="BO637" s="269">
        <v>0</v>
      </c>
      <c r="BP637" s="269">
        <v>16200</v>
      </c>
      <c r="BQ637" s="269">
        <v>0</v>
      </c>
      <c r="BR637" s="269">
        <v>0</v>
      </c>
      <c r="BS637" s="269">
        <v>0</v>
      </c>
      <c r="BT637" s="269">
        <v>0</v>
      </c>
      <c r="BU637" s="269">
        <v>0</v>
      </c>
      <c r="BV637" s="269">
        <v>0</v>
      </c>
      <c r="BW637" s="269">
        <v>0</v>
      </c>
      <c r="BX637" s="269">
        <v>0</v>
      </c>
      <c r="BY637" s="269">
        <v>0</v>
      </c>
      <c r="BZ637" s="269">
        <v>0</v>
      </c>
      <c r="CA637" s="269">
        <v>0</v>
      </c>
      <c r="CB637" s="269">
        <v>0</v>
      </c>
      <c r="CC637" s="270">
        <f t="shared" si="78"/>
        <v>4212133.54</v>
      </c>
      <c r="CD637" s="148"/>
      <c r="CE637" s="148"/>
      <c r="CF637" s="148"/>
      <c r="CG637" s="148"/>
      <c r="CH637" s="148"/>
      <c r="CI637" s="148"/>
    </row>
    <row r="638" spans="1:87" s="149" customFormat="1">
      <c r="A638" s="215"/>
      <c r="B638" s="295"/>
      <c r="C638" s="150"/>
      <c r="D638" s="150"/>
      <c r="E638" s="150"/>
      <c r="F638" s="296" t="s">
        <v>1568</v>
      </c>
      <c r="G638" s="297" t="s">
        <v>1569</v>
      </c>
      <c r="H638" s="269">
        <v>0</v>
      </c>
      <c r="I638" s="269">
        <v>0</v>
      </c>
      <c r="J638" s="269">
        <v>37310</v>
      </c>
      <c r="K638" s="269">
        <v>0</v>
      </c>
      <c r="L638" s="269">
        <v>0</v>
      </c>
      <c r="M638" s="269">
        <v>87000</v>
      </c>
      <c r="N638" s="269">
        <v>0</v>
      </c>
      <c r="O638" s="269">
        <v>0</v>
      </c>
      <c r="P638" s="269">
        <v>0</v>
      </c>
      <c r="Q638" s="269">
        <v>0</v>
      </c>
      <c r="R638" s="269">
        <v>0</v>
      </c>
      <c r="S638" s="269">
        <v>0</v>
      </c>
      <c r="T638" s="269">
        <v>0</v>
      </c>
      <c r="U638" s="269">
        <v>0</v>
      </c>
      <c r="V638" s="269">
        <v>0</v>
      </c>
      <c r="W638" s="269">
        <v>0</v>
      </c>
      <c r="X638" s="269">
        <v>0</v>
      </c>
      <c r="Y638" s="269">
        <v>0</v>
      </c>
      <c r="Z638" s="269">
        <v>0</v>
      </c>
      <c r="AA638" s="269">
        <v>0</v>
      </c>
      <c r="AB638" s="269">
        <v>0</v>
      </c>
      <c r="AC638" s="269">
        <v>0</v>
      </c>
      <c r="AD638" s="269">
        <v>0</v>
      </c>
      <c r="AE638" s="269">
        <v>0</v>
      </c>
      <c r="AF638" s="269">
        <v>0</v>
      </c>
      <c r="AG638" s="269">
        <v>0</v>
      </c>
      <c r="AH638" s="269">
        <v>0</v>
      </c>
      <c r="AI638" s="269">
        <v>0</v>
      </c>
      <c r="AJ638" s="269">
        <v>167117.79999999999</v>
      </c>
      <c r="AK638" s="269">
        <v>0</v>
      </c>
      <c r="AL638" s="269">
        <v>0</v>
      </c>
      <c r="AM638" s="269">
        <v>0</v>
      </c>
      <c r="AN638" s="269">
        <v>0</v>
      </c>
      <c r="AO638" s="269">
        <v>0</v>
      </c>
      <c r="AP638" s="269">
        <v>0</v>
      </c>
      <c r="AQ638" s="269">
        <v>0</v>
      </c>
      <c r="AR638" s="269">
        <v>0</v>
      </c>
      <c r="AS638" s="269">
        <v>25180</v>
      </c>
      <c r="AT638" s="269">
        <v>0</v>
      </c>
      <c r="AU638" s="269">
        <v>200000</v>
      </c>
      <c r="AV638" s="269">
        <v>0</v>
      </c>
      <c r="AW638" s="269">
        <v>0</v>
      </c>
      <c r="AX638" s="269">
        <v>0</v>
      </c>
      <c r="AY638" s="269">
        <v>16425.23</v>
      </c>
      <c r="AZ638" s="269">
        <v>0</v>
      </c>
      <c r="BA638" s="269">
        <v>0</v>
      </c>
      <c r="BB638" s="269">
        <v>0</v>
      </c>
      <c r="BC638" s="269">
        <v>0</v>
      </c>
      <c r="BD638" s="269">
        <v>0</v>
      </c>
      <c r="BE638" s="269">
        <v>0</v>
      </c>
      <c r="BF638" s="269">
        <v>0</v>
      </c>
      <c r="BG638" s="269">
        <v>0</v>
      </c>
      <c r="BH638" s="269">
        <v>136710</v>
      </c>
      <c r="BI638" s="269">
        <v>0</v>
      </c>
      <c r="BJ638" s="269">
        <v>209992</v>
      </c>
      <c r="BK638" s="269">
        <v>0</v>
      </c>
      <c r="BL638" s="269">
        <v>0</v>
      </c>
      <c r="BM638" s="269">
        <v>0</v>
      </c>
      <c r="BN638" s="269">
        <v>0</v>
      </c>
      <c r="BO638" s="269">
        <v>0</v>
      </c>
      <c r="BP638" s="269">
        <v>5100</v>
      </c>
      <c r="BQ638" s="269">
        <v>0</v>
      </c>
      <c r="BR638" s="269">
        <v>0</v>
      </c>
      <c r="BS638" s="269">
        <v>0</v>
      </c>
      <c r="BT638" s="269">
        <v>0</v>
      </c>
      <c r="BU638" s="269">
        <v>0</v>
      </c>
      <c r="BV638" s="269">
        <v>0</v>
      </c>
      <c r="BW638" s="269">
        <v>0</v>
      </c>
      <c r="BX638" s="269">
        <v>0</v>
      </c>
      <c r="BY638" s="269">
        <v>0</v>
      </c>
      <c r="BZ638" s="269">
        <v>0</v>
      </c>
      <c r="CA638" s="269">
        <v>0</v>
      </c>
      <c r="CB638" s="269">
        <v>0</v>
      </c>
      <c r="CC638" s="270">
        <f t="shared" si="78"/>
        <v>884835.03</v>
      </c>
      <c r="CD638" s="148"/>
      <c r="CE638" s="148"/>
      <c r="CF638" s="148"/>
      <c r="CG638" s="148"/>
      <c r="CH638" s="148"/>
      <c r="CI638" s="148"/>
    </row>
    <row r="639" spans="1:87" s="149" customFormat="1">
      <c r="A639" s="215"/>
      <c r="B639" s="295"/>
      <c r="C639" s="150"/>
      <c r="D639" s="150"/>
      <c r="E639" s="150"/>
      <c r="F639" s="296" t="s">
        <v>1570</v>
      </c>
      <c r="G639" s="297" t="s">
        <v>1571</v>
      </c>
      <c r="H639" s="269">
        <v>0</v>
      </c>
      <c r="I639" s="269">
        <v>0</v>
      </c>
      <c r="J639" s="269">
        <v>0</v>
      </c>
      <c r="K639" s="269">
        <v>0</v>
      </c>
      <c r="L639" s="269">
        <v>0</v>
      </c>
      <c r="M639" s="269">
        <v>0</v>
      </c>
      <c r="N639" s="269">
        <v>0</v>
      </c>
      <c r="O639" s="269">
        <v>0</v>
      </c>
      <c r="P639" s="269">
        <v>0</v>
      </c>
      <c r="Q639" s="269">
        <v>0</v>
      </c>
      <c r="R639" s="269">
        <v>0</v>
      </c>
      <c r="S639" s="269">
        <v>0</v>
      </c>
      <c r="T639" s="269">
        <v>0</v>
      </c>
      <c r="U639" s="269">
        <v>0</v>
      </c>
      <c r="V639" s="269">
        <v>0</v>
      </c>
      <c r="W639" s="269">
        <v>0</v>
      </c>
      <c r="X639" s="269">
        <v>0</v>
      </c>
      <c r="Y639" s="269">
        <v>0</v>
      </c>
      <c r="Z639" s="269">
        <v>0</v>
      </c>
      <c r="AA639" s="269">
        <v>0</v>
      </c>
      <c r="AB639" s="269">
        <v>0</v>
      </c>
      <c r="AC639" s="269">
        <v>0</v>
      </c>
      <c r="AD639" s="269">
        <v>0</v>
      </c>
      <c r="AE639" s="269">
        <v>0</v>
      </c>
      <c r="AF639" s="269">
        <v>0</v>
      </c>
      <c r="AG639" s="269">
        <v>0</v>
      </c>
      <c r="AH639" s="269">
        <v>0</v>
      </c>
      <c r="AI639" s="269">
        <v>0</v>
      </c>
      <c r="AJ639" s="269">
        <v>0</v>
      </c>
      <c r="AK639" s="269">
        <v>0</v>
      </c>
      <c r="AL639" s="269">
        <v>0</v>
      </c>
      <c r="AM639" s="269">
        <v>0</v>
      </c>
      <c r="AN639" s="269">
        <v>0</v>
      </c>
      <c r="AO639" s="269">
        <v>0</v>
      </c>
      <c r="AP639" s="269">
        <v>0</v>
      </c>
      <c r="AQ639" s="269">
        <v>0</v>
      </c>
      <c r="AR639" s="269">
        <v>0</v>
      </c>
      <c r="AS639" s="269">
        <v>0</v>
      </c>
      <c r="AT639" s="269">
        <v>0</v>
      </c>
      <c r="AU639" s="269">
        <v>0</v>
      </c>
      <c r="AV639" s="269">
        <v>0</v>
      </c>
      <c r="AW639" s="269">
        <v>0</v>
      </c>
      <c r="AX639" s="269">
        <v>0</v>
      </c>
      <c r="AY639" s="269">
        <v>0</v>
      </c>
      <c r="AZ639" s="269">
        <v>0</v>
      </c>
      <c r="BA639" s="269">
        <v>0</v>
      </c>
      <c r="BB639" s="269">
        <v>0</v>
      </c>
      <c r="BC639" s="269">
        <v>0</v>
      </c>
      <c r="BD639" s="269">
        <v>0</v>
      </c>
      <c r="BE639" s="269">
        <v>0</v>
      </c>
      <c r="BF639" s="269">
        <v>0</v>
      </c>
      <c r="BG639" s="269">
        <v>514245</v>
      </c>
      <c r="BH639" s="269">
        <v>0</v>
      </c>
      <c r="BI639" s="269">
        <v>0</v>
      </c>
      <c r="BJ639" s="269">
        <v>0</v>
      </c>
      <c r="BK639" s="269">
        <v>0</v>
      </c>
      <c r="BL639" s="269">
        <v>0</v>
      </c>
      <c r="BM639" s="269">
        <v>0</v>
      </c>
      <c r="BN639" s="269">
        <v>0</v>
      </c>
      <c r="BO639" s="269">
        <v>0</v>
      </c>
      <c r="BP639" s="269">
        <v>0</v>
      </c>
      <c r="BQ639" s="269">
        <v>0</v>
      </c>
      <c r="BR639" s="269">
        <v>0</v>
      </c>
      <c r="BS639" s="269">
        <v>0</v>
      </c>
      <c r="BT639" s="269">
        <v>0</v>
      </c>
      <c r="BU639" s="269">
        <v>0</v>
      </c>
      <c r="BV639" s="269">
        <v>0</v>
      </c>
      <c r="BW639" s="269">
        <v>0</v>
      </c>
      <c r="BX639" s="269">
        <v>0</v>
      </c>
      <c r="BY639" s="269">
        <v>0</v>
      </c>
      <c r="BZ639" s="269">
        <v>0</v>
      </c>
      <c r="CA639" s="269">
        <v>0</v>
      </c>
      <c r="CB639" s="269">
        <v>0</v>
      </c>
      <c r="CC639" s="270">
        <f t="shared" si="78"/>
        <v>514245</v>
      </c>
      <c r="CD639" s="148"/>
      <c r="CE639" s="148"/>
      <c r="CF639" s="148"/>
      <c r="CG639" s="148"/>
      <c r="CH639" s="148"/>
      <c r="CI639" s="148"/>
    </row>
    <row r="640" spans="1:87" s="149" customFormat="1">
      <c r="A640" s="215"/>
      <c r="B640" s="295"/>
      <c r="C640" s="150"/>
      <c r="D640" s="150"/>
      <c r="E640" s="150"/>
      <c r="F640" s="296" t="s">
        <v>1572</v>
      </c>
      <c r="G640" s="297" t="s">
        <v>1573</v>
      </c>
      <c r="H640" s="269">
        <v>0</v>
      </c>
      <c r="I640" s="269">
        <v>0</v>
      </c>
      <c r="J640" s="269">
        <v>0</v>
      </c>
      <c r="K640" s="269">
        <v>0</v>
      </c>
      <c r="L640" s="269">
        <v>0</v>
      </c>
      <c r="M640" s="269">
        <v>0</v>
      </c>
      <c r="N640" s="269">
        <v>0</v>
      </c>
      <c r="O640" s="269">
        <v>0</v>
      </c>
      <c r="P640" s="269">
        <v>0</v>
      </c>
      <c r="Q640" s="269">
        <v>0</v>
      </c>
      <c r="R640" s="269">
        <v>0</v>
      </c>
      <c r="S640" s="269">
        <v>0</v>
      </c>
      <c r="T640" s="269">
        <v>0</v>
      </c>
      <c r="U640" s="269">
        <v>0</v>
      </c>
      <c r="V640" s="269">
        <v>0</v>
      </c>
      <c r="W640" s="269">
        <v>0</v>
      </c>
      <c r="X640" s="269">
        <v>0</v>
      </c>
      <c r="Y640" s="269">
        <v>0</v>
      </c>
      <c r="Z640" s="269">
        <v>0</v>
      </c>
      <c r="AA640" s="269">
        <v>0</v>
      </c>
      <c r="AB640" s="269">
        <v>0</v>
      </c>
      <c r="AC640" s="269">
        <v>0</v>
      </c>
      <c r="AD640" s="269">
        <v>0</v>
      </c>
      <c r="AE640" s="269">
        <v>0</v>
      </c>
      <c r="AF640" s="269">
        <v>0</v>
      </c>
      <c r="AG640" s="269">
        <v>0</v>
      </c>
      <c r="AH640" s="269">
        <v>0</v>
      </c>
      <c r="AI640" s="269">
        <v>0</v>
      </c>
      <c r="AJ640" s="269">
        <v>0</v>
      </c>
      <c r="AK640" s="269">
        <v>0</v>
      </c>
      <c r="AL640" s="269">
        <v>0</v>
      </c>
      <c r="AM640" s="269">
        <v>0</v>
      </c>
      <c r="AN640" s="269">
        <v>0</v>
      </c>
      <c r="AO640" s="269">
        <v>0</v>
      </c>
      <c r="AP640" s="269">
        <v>0</v>
      </c>
      <c r="AQ640" s="269">
        <v>0</v>
      </c>
      <c r="AR640" s="269">
        <v>0</v>
      </c>
      <c r="AS640" s="269">
        <v>0</v>
      </c>
      <c r="AT640" s="269">
        <v>0</v>
      </c>
      <c r="AU640" s="269">
        <v>0</v>
      </c>
      <c r="AV640" s="269">
        <v>0</v>
      </c>
      <c r="AW640" s="269">
        <v>0</v>
      </c>
      <c r="AX640" s="269">
        <v>0</v>
      </c>
      <c r="AY640" s="269">
        <v>0</v>
      </c>
      <c r="AZ640" s="269">
        <v>0</v>
      </c>
      <c r="BA640" s="269">
        <v>0</v>
      </c>
      <c r="BB640" s="269">
        <v>0</v>
      </c>
      <c r="BC640" s="269">
        <v>0</v>
      </c>
      <c r="BD640" s="269">
        <v>0</v>
      </c>
      <c r="BE640" s="269">
        <v>0</v>
      </c>
      <c r="BF640" s="269">
        <v>0</v>
      </c>
      <c r="BG640" s="269">
        <v>0</v>
      </c>
      <c r="BH640" s="269">
        <v>0</v>
      </c>
      <c r="BI640" s="269">
        <v>0</v>
      </c>
      <c r="BJ640" s="269">
        <v>0</v>
      </c>
      <c r="BK640" s="269">
        <v>0</v>
      </c>
      <c r="BL640" s="269">
        <v>0</v>
      </c>
      <c r="BM640" s="269">
        <v>0</v>
      </c>
      <c r="BN640" s="269">
        <v>0</v>
      </c>
      <c r="BO640" s="269">
        <v>0</v>
      </c>
      <c r="BP640" s="269">
        <v>0</v>
      </c>
      <c r="BQ640" s="269">
        <v>0</v>
      </c>
      <c r="BR640" s="269">
        <v>0</v>
      </c>
      <c r="BS640" s="269">
        <v>0</v>
      </c>
      <c r="BT640" s="269">
        <v>0</v>
      </c>
      <c r="BU640" s="269">
        <v>0</v>
      </c>
      <c r="BV640" s="269">
        <v>0</v>
      </c>
      <c r="BW640" s="269">
        <v>0</v>
      </c>
      <c r="BX640" s="269">
        <v>0</v>
      </c>
      <c r="BY640" s="269">
        <v>0</v>
      </c>
      <c r="BZ640" s="269">
        <v>0</v>
      </c>
      <c r="CA640" s="269">
        <v>0</v>
      </c>
      <c r="CB640" s="269">
        <v>0</v>
      </c>
      <c r="CC640" s="270">
        <f t="shared" si="78"/>
        <v>0</v>
      </c>
      <c r="CD640" s="148"/>
      <c r="CE640" s="148"/>
      <c r="CF640" s="148"/>
      <c r="CG640" s="148"/>
      <c r="CH640" s="148"/>
      <c r="CI640" s="148"/>
    </row>
    <row r="641" spans="1:87" s="149" customFormat="1">
      <c r="A641" s="215"/>
      <c r="B641" s="295"/>
      <c r="C641" s="150"/>
      <c r="D641" s="150"/>
      <c r="E641" s="150"/>
      <c r="F641" s="296" t="s">
        <v>1574</v>
      </c>
      <c r="G641" s="297" t="s">
        <v>1575</v>
      </c>
      <c r="H641" s="269">
        <v>0</v>
      </c>
      <c r="I641" s="269">
        <v>0</v>
      </c>
      <c r="J641" s="269">
        <v>280000</v>
      </c>
      <c r="K641" s="269">
        <v>100000</v>
      </c>
      <c r="L641" s="269">
        <v>375000</v>
      </c>
      <c r="M641" s="269">
        <v>50000</v>
      </c>
      <c r="N641" s="269">
        <v>955000</v>
      </c>
      <c r="O641" s="269">
        <v>0</v>
      </c>
      <c r="P641" s="269">
        <v>45000</v>
      </c>
      <c r="Q641" s="269">
        <v>0</v>
      </c>
      <c r="R641" s="269">
        <v>0</v>
      </c>
      <c r="S641" s="269">
        <v>100000</v>
      </c>
      <c r="T641" s="269">
        <v>160000</v>
      </c>
      <c r="U641" s="269">
        <v>180000</v>
      </c>
      <c r="V641" s="269">
        <v>0</v>
      </c>
      <c r="W641" s="269">
        <v>105000</v>
      </c>
      <c r="X641" s="269">
        <v>0</v>
      </c>
      <c r="Y641" s="269">
        <v>55000</v>
      </c>
      <c r="Z641" s="269">
        <v>0</v>
      </c>
      <c r="AA641" s="269">
        <v>0</v>
      </c>
      <c r="AB641" s="269">
        <v>35000</v>
      </c>
      <c r="AC641" s="269">
        <v>190000</v>
      </c>
      <c r="AD641" s="269">
        <v>0</v>
      </c>
      <c r="AE641" s="269">
        <v>70000</v>
      </c>
      <c r="AF641" s="269">
        <v>0</v>
      </c>
      <c r="AG641" s="269">
        <v>0</v>
      </c>
      <c r="AH641" s="269">
        <v>25000</v>
      </c>
      <c r="AI641" s="269">
        <v>0</v>
      </c>
      <c r="AJ641" s="269">
        <v>752726.5</v>
      </c>
      <c r="AK641" s="269">
        <v>35000</v>
      </c>
      <c r="AL641" s="269">
        <v>45000</v>
      </c>
      <c r="AM641" s="269">
        <v>0</v>
      </c>
      <c r="AN641" s="269">
        <v>0</v>
      </c>
      <c r="AO641" s="269">
        <v>0</v>
      </c>
      <c r="AP641" s="269">
        <v>50000</v>
      </c>
      <c r="AQ641" s="269">
        <v>100000</v>
      </c>
      <c r="AR641" s="269">
        <v>70000</v>
      </c>
      <c r="AS641" s="269">
        <v>65000</v>
      </c>
      <c r="AT641" s="269">
        <v>75000</v>
      </c>
      <c r="AU641" s="269">
        <v>260000</v>
      </c>
      <c r="AV641" s="269">
        <v>0</v>
      </c>
      <c r="AW641" s="269">
        <v>0</v>
      </c>
      <c r="AX641" s="269">
        <v>60000</v>
      </c>
      <c r="AY641" s="269">
        <v>70000</v>
      </c>
      <c r="AZ641" s="269">
        <v>0</v>
      </c>
      <c r="BA641" s="269">
        <v>0</v>
      </c>
      <c r="BB641" s="269">
        <v>0</v>
      </c>
      <c r="BC641" s="269">
        <v>100000</v>
      </c>
      <c r="BD641" s="269">
        <v>60000</v>
      </c>
      <c r="BE641" s="269">
        <v>845000</v>
      </c>
      <c r="BF641" s="269">
        <v>0</v>
      </c>
      <c r="BG641" s="269">
        <v>50000</v>
      </c>
      <c r="BH641" s="269">
        <v>145000</v>
      </c>
      <c r="BI641" s="269">
        <v>135000</v>
      </c>
      <c r="BJ641" s="269">
        <v>55000</v>
      </c>
      <c r="BK641" s="269">
        <v>40000</v>
      </c>
      <c r="BL641" s="269">
        <v>35000</v>
      </c>
      <c r="BM641" s="269">
        <v>581129</v>
      </c>
      <c r="BN641" s="269">
        <v>225000</v>
      </c>
      <c r="BO641" s="269">
        <v>155000</v>
      </c>
      <c r="BP641" s="269">
        <v>65000</v>
      </c>
      <c r="BQ641" s="269">
        <v>0</v>
      </c>
      <c r="BR641" s="269">
        <v>100000</v>
      </c>
      <c r="BS641" s="269">
        <v>55000</v>
      </c>
      <c r="BT641" s="269">
        <v>427500</v>
      </c>
      <c r="BU641" s="269">
        <v>85000</v>
      </c>
      <c r="BV641" s="269">
        <v>100000</v>
      </c>
      <c r="BW641" s="269">
        <v>70000</v>
      </c>
      <c r="BX641" s="269">
        <v>115000</v>
      </c>
      <c r="BY641" s="269">
        <v>180000</v>
      </c>
      <c r="BZ641" s="269">
        <v>150000</v>
      </c>
      <c r="CA641" s="269">
        <v>35000</v>
      </c>
      <c r="CB641" s="269">
        <v>25000</v>
      </c>
      <c r="CC641" s="270">
        <f t="shared" si="78"/>
        <v>8141355.5</v>
      </c>
      <c r="CD641" s="148"/>
      <c r="CE641" s="148"/>
      <c r="CF641" s="148"/>
      <c r="CG641" s="148"/>
      <c r="CH641" s="148"/>
      <c r="CI641" s="148"/>
    </row>
    <row r="642" spans="1:87" s="149" customFormat="1">
      <c r="A642" s="215"/>
      <c r="B642" s="295"/>
      <c r="C642" s="150"/>
      <c r="D642" s="150"/>
      <c r="E642" s="150"/>
      <c r="F642" s="296" t="s">
        <v>1576</v>
      </c>
      <c r="G642" s="297" t="s">
        <v>1577</v>
      </c>
      <c r="H642" s="269">
        <v>8848918.2400000002</v>
      </c>
      <c r="I642" s="269">
        <v>0</v>
      </c>
      <c r="J642" s="269">
        <v>3678000</v>
      </c>
      <c r="K642" s="269">
        <v>1909000</v>
      </c>
      <c r="L642" s="269">
        <v>1540000</v>
      </c>
      <c r="M642" s="269">
        <v>647800</v>
      </c>
      <c r="N642" s="269">
        <v>14000000</v>
      </c>
      <c r="O642" s="269">
        <v>5092713</v>
      </c>
      <c r="P642" s="269">
        <v>758623.44</v>
      </c>
      <c r="Q642" s="269">
        <v>8577920.9000000004</v>
      </c>
      <c r="R642" s="269">
        <v>573000</v>
      </c>
      <c r="S642" s="269">
        <v>1619500</v>
      </c>
      <c r="T642" s="269">
        <v>3282000</v>
      </c>
      <c r="U642" s="269">
        <v>3269325</v>
      </c>
      <c r="V642" s="269">
        <v>555785</v>
      </c>
      <c r="W642" s="269">
        <v>1344860.74</v>
      </c>
      <c r="X642" s="269">
        <v>1045338.17</v>
      </c>
      <c r="Y642" s="269">
        <v>713616.5</v>
      </c>
      <c r="Z642" s="269">
        <v>8000000</v>
      </c>
      <c r="AA642" s="269">
        <v>2445921.5</v>
      </c>
      <c r="AB642" s="269">
        <v>721492.5</v>
      </c>
      <c r="AC642" s="269">
        <v>3397120</v>
      </c>
      <c r="AD642" s="269">
        <v>0</v>
      </c>
      <c r="AE642" s="269">
        <v>646265</v>
      </c>
      <c r="AF642" s="269">
        <v>0</v>
      </c>
      <c r="AG642" s="269">
        <v>149192.5</v>
      </c>
      <c r="AH642" s="269">
        <v>405620</v>
      </c>
      <c r="AI642" s="269">
        <v>11456645</v>
      </c>
      <c r="AJ642" s="269">
        <v>534430.76</v>
      </c>
      <c r="AK642" s="269">
        <v>700654</v>
      </c>
      <c r="AL642" s="269">
        <v>352081</v>
      </c>
      <c r="AM642" s="269">
        <v>359568</v>
      </c>
      <c r="AN642" s="269">
        <v>0</v>
      </c>
      <c r="AO642" s="269">
        <v>430000</v>
      </c>
      <c r="AP642" s="269">
        <v>504992</v>
      </c>
      <c r="AQ642" s="269">
        <v>380457</v>
      </c>
      <c r="AR642" s="269">
        <v>700000</v>
      </c>
      <c r="AS642" s="269">
        <v>651852</v>
      </c>
      <c r="AT642" s="269">
        <v>451478</v>
      </c>
      <c r="AU642" s="269">
        <v>4030000</v>
      </c>
      <c r="AV642" s="269">
        <v>0</v>
      </c>
      <c r="AW642" s="269">
        <v>0</v>
      </c>
      <c r="AX642" s="269">
        <v>594194</v>
      </c>
      <c r="AY642" s="269">
        <v>334117.5</v>
      </c>
      <c r="AZ642" s="269">
        <v>0</v>
      </c>
      <c r="BA642" s="269">
        <v>400000</v>
      </c>
      <c r="BB642" s="269">
        <v>10904346.5</v>
      </c>
      <c r="BC642" s="269">
        <v>700512</v>
      </c>
      <c r="BD642" s="269">
        <v>849994</v>
      </c>
      <c r="BE642" s="269">
        <v>1040794</v>
      </c>
      <c r="BF642" s="269">
        <v>0</v>
      </c>
      <c r="BG642" s="269">
        <v>0</v>
      </c>
      <c r="BH642" s="269">
        <v>3148360.5</v>
      </c>
      <c r="BI642" s="269">
        <v>1387187</v>
      </c>
      <c r="BJ642" s="269">
        <v>711632</v>
      </c>
      <c r="BK642" s="269">
        <v>474000</v>
      </c>
      <c r="BL642" s="269">
        <v>246828</v>
      </c>
      <c r="BM642" s="269">
        <v>3654853.15</v>
      </c>
      <c r="BN642" s="269">
        <v>4365369.25</v>
      </c>
      <c r="BO642" s="269">
        <v>1824325.47</v>
      </c>
      <c r="BP642" s="269">
        <v>424927.5</v>
      </c>
      <c r="BQ642" s="269">
        <v>115710</v>
      </c>
      <c r="BR642" s="269">
        <v>886145</v>
      </c>
      <c r="BS642" s="269">
        <v>453222.5</v>
      </c>
      <c r="BT642" s="269">
        <v>7924947.5199999996</v>
      </c>
      <c r="BU642" s="269">
        <v>483380</v>
      </c>
      <c r="BV642" s="269">
        <v>576415</v>
      </c>
      <c r="BW642" s="269">
        <v>1051300</v>
      </c>
      <c r="BX642" s="269">
        <v>753808</v>
      </c>
      <c r="BY642" s="269">
        <v>2308400</v>
      </c>
      <c r="BZ642" s="269">
        <v>859700</v>
      </c>
      <c r="CA642" s="269">
        <v>422210</v>
      </c>
      <c r="CB642" s="269">
        <v>430310</v>
      </c>
      <c r="CC642" s="270">
        <f t="shared" si="78"/>
        <v>141101159.14000002</v>
      </c>
      <c r="CD642" s="148"/>
      <c r="CE642" s="148"/>
      <c r="CF642" s="148"/>
      <c r="CG642" s="148"/>
      <c r="CH642" s="148"/>
      <c r="CI642" s="148"/>
    </row>
    <row r="643" spans="1:87" s="149" customFormat="1">
      <c r="A643" s="215"/>
      <c r="B643" s="295"/>
      <c r="C643" s="150"/>
      <c r="D643" s="150"/>
      <c r="E643" s="150"/>
      <c r="F643" s="296" t="s">
        <v>1578</v>
      </c>
      <c r="G643" s="297" t="s">
        <v>1579</v>
      </c>
      <c r="H643" s="269">
        <v>1053997.26</v>
      </c>
      <c r="I643" s="269">
        <v>524535.04000000004</v>
      </c>
      <c r="J643" s="269">
        <v>309190</v>
      </c>
      <c r="K643" s="269">
        <v>50000</v>
      </c>
      <c r="L643" s="269">
        <v>65000</v>
      </c>
      <c r="M643" s="269">
        <v>0</v>
      </c>
      <c r="N643" s="269">
        <v>4000000</v>
      </c>
      <c r="O643" s="269">
        <v>0</v>
      </c>
      <c r="P643" s="269">
        <v>66018.75</v>
      </c>
      <c r="Q643" s="269">
        <v>0</v>
      </c>
      <c r="R643" s="269">
        <v>55000</v>
      </c>
      <c r="S643" s="269">
        <v>400000</v>
      </c>
      <c r="T643" s="269">
        <v>400000</v>
      </c>
      <c r="U643" s="269">
        <v>304002</v>
      </c>
      <c r="V643" s="269">
        <v>4840</v>
      </c>
      <c r="W643" s="269">
        <v>0</v>
      </c>
      <c r="X643" s="269">
        <v>4080</v>
      </c>
      <c r="Y643" s="269">
        <v>137102.5</v>
      </c>
      <c r="Z643" s="269">
        <v>1000000</v>
      </c>
      <c r="AA643" s="269">
        <v>95250</v>
      </c>
      <c r="AB643" s="269">
        <v>16780</v>
      </c>
      <c r="AC643" s="269">
        <v>0</v>
      </c>
      <c r="AD643" s="269">
        <v>0</v>
      </c>
      <c r="AE643" s="269">
        <v>0</v>
      </c>
      <c r="AF643" s="269">
        <v>0</v>
      </c>
      <c r="AG643" s="269">
        <v>90425</v>
      </c>
      <c r="AH643" s="269">
        <v>33120</v>
      </c>
      <c r="AI643" s="269">
        <v>740923</v>
      </c>
      <c r="AJ643" s="269">
        <v>0</v>
      </c>
      <c r="AK643" s="269">
        <v>0</v>
      </c>
      <c r="AL643" s="269">
        <v>23580</v>
      </c>
      <c r="AM643" s="269">
        <v>0</v>
      </c>
      <c r="AN643" s="269">
        <v>0</v>
      </c>
      <c r="AO643" s="269">
        <v>100000</v>
      </c>
      <c r="AP643" s="269">
        <v>4608</v>
      </c>
      <c r="AQ643" s="269">
        <v>301618</v>
      </c>
      <c r="AR643" s="269">
        <v>50000</v>
      </c>
      <c r="AS643" s="269">
        <v>21312</v>
      </c>
      <c r="AT643" s="269">
        <v>14571</v>
      </c>
      <c r="AU643" s="269">
        <v>450000</v>
      </c>
      <c r="AV643" s="269">
        <v>0</v>
      </c>
      <c r="AW643" s="269">
        <v>0</v>
      </c>
      <c r="AX643" s="269">
        <v>58404</v>
      </c>
      <c r="AY643" s="269">
        <v>27882.5</v>
      </c>
      <c r="AZ643" s="269">
        <v>0</v>
      </c>
      <c r="BA643" s="269">
        <v>1560</v>
      </c>
      <c r="BB643" s="269">
        <v>0</v>
      </c>
      <c r="BC643" s="269">
        <v>111264</v>
      </c>
      <c r="BD643" s="269">
        <v>0</v>
      </c>
      <c r="BE643" s="269">
        <v>0</v>
      </c>
      <c r="BF643" s="269">
        <v>0</v>
      </c>
      <c r="BG643" s="269">
        <v>11870</v>
      </c>
      <c r="BH643" s="269">
        <v>53151</v>
      </c>
      <c r="BI643" s="269">
        <v>0</v>
      </c>
      <c r="BJ643" s="269">
        <v>142724</v>
      </c>
      <c r="BK643" s="269">
        <v>0</v>
      </c>
      <c r="BL643" s="269">
        <v>0</v>
      </c>
      <c r="BM643" s="269">
        <v>1704843.3</v>
      </c>
      <c r="BN643" s="269">
        <v>0</v>
      </c>
      <c r="BO643" s="269">
        <v>0</v>
      </c>
      <c r="BP643" s="269">
        <v>6100</v>
      </c>
      <c r="BQ643" s="269">
        <v>0</v>
      </c>
      <c r="BR643" s="269">
        <v>137250</v>
      </c>
      <c r="BS643" s="269">
        <v>22860</v>
      </c>
      <c r="BT643" s="269">
        <v>501452.48</v>
      </c>
      <c r="BU643" s="269">
        <v>110630</v>
      </c>
      <c r="BV643" s="269">
        <v>113240</v>
      </c>
      <c r="BW643" s="269">
        <v>254020</v>
      </c>
      <c r="BX643" s="269">
        <v>49530</v>
      </c>
      <c r="BY643" s="269">
        <v>108300</v>
      </c>
      <c r="BZ643" s="269">
        <v>137150</v>
      </c>
      <c r="CA643" s="269">
        <v>210374</v>
      </c>
      <c r="CB643" s="269">
        <v>11380</v>
      </c>
      <c r="CC643" s="270">
        <f t="shared" si="78"/>
        <v>14089937.830000002</v>
      </c>
      <c r="CD643" s="148"/>
      <c r="CE643" s="148"/>
      <c r="CF643" s="148"/>
      <c r="CG643" s="148"/>
      <c r="CH643" s="148"/>
      <c r="CI643" s="148"/>
    </row>
    <row r="644" spans="1:87" s="149" customFormat="1">
      <c r="A644" s="215"/>
      <c r="B644" s="295"/>
      <c r="C644" s="150"/>
      <c r="D644" s="150"/>
      <c r="E644" s="150"/>
      <c r="F644" s="296" t="s">
        <v>1580</v>
      </c>
      <c r="G644" s="297" t="s">
        <v>1581</v>
      </c>
      <c r="H644" s="269">
        <v>0</v>
      </c>
      <c r="I644" s="269">
        <v>0</v>
      </c>
      <c r="J644" s="269">
        <v>0</v>
      </c>
      <c r="K644" s="269">
        <v>28000</v>
      </c>
      <c r="L644" s="269">
        <v>0</v>
      </c>
      <c r="M644" s="269">
        <v>0</v>
      </c>
      <c r="N644" s="269">
        <v>0</v>
      </c>
      <c r="O644" s="269">
        <v>0</v>
      </c>
      <c r="P644" s="269">
        <v>3500</v>
      </c>
      <c r="Q644" s="269">
        <v>0</v>
      </c>
      <c r="R644" s="269">
        <v>0</v>
      </c>
      <c r="S644" s="269">
        <v>0</v>
      </c>
      <c r="T644" s="269">
        <v>40000</v>
      </c>
      <c r="U644" s="269">
        <v>54000</v>
      </c>
      <c r="V644" s="269">
        <v>0</v>
      </c>
      <c r="W644" s="269">
        <v>22500</v>
      </c>
      <c r="X644" s="269">
        <v>0</v>
      </c>
      <c r="Y644" s="269">
        <v>0</v>
      </c>
      <c r="Z644" s="269">
        <v>0</v>
      </c>
      <c r="AA644" s="269">
        <v>0</v>
      </c>
      <c r="AB644" s="269">
        <v>24500</v>
      </c>
      <c r="AC644" s="269">
        <v>522517</v>
      </c>
      <c r="AD644" s="269">
        <v>0</v>
      </c>
      <c r="AE644" s="269">
        <v>9000</v>
      </c>
      <c r="AF644" s="269">
        <v>0</v>
      </c>
      <c r="AG644" s="269">
        <v>0</v>
      </c>
      <c r="AH644" s="269">
        <v>5500</v>
      </c>
      <c r="AI644" s="269">
        <v>0</v>
      </c>
      <c r="AJ644" s="269">
        <v>9500</v>
      </c>
      <c r="AK644" s="269">
        <v>36000</v>
      </c>
      <c r="AL644" s="269">
        <v>0</v>
      </c>
      <c r="AM644" s="269">
        <v>0</v>
      </c>
      <c r="AN644" s="269">
        <v>0</v>
      </c>
      <c r="AO644" s="269">
        <v>0</v>
      </c>
      <c r="AP644" s="269">
        <v>0</v>
      </c>
      <c r="AQ644" s="269">
        <v>0</v>
      </c>
      <c r="AR644" s="269">
        <v>0</v>
      </c>
      <c r="AS644" s="269">
        <v>0</v>
      </c>
      <c r="AT644" s="269">
        <v>5500</v>
      </c>
      <c r="AU644" s="269">
        <v>0</v>
      </c>
      <c r="AV644" s="269">
        <v>0</v>
      </c>
      <c r="AW644" s="269">
        <v>0</v>
      </c>
      <c r="AX644" s="269">
        <v>0</v>
      </c>
      <c r="AY644" s="269">
        <v>0</v>
      </c>
      <c r="AZ644" s="269">
        <v>0</v>
      </c>
      <c r="BA644" s="269">
        <v>0</v>
      </c>
      <c r="BB644" s="269">
        <v>0</v>
      </c>
      <c r="BC644" s="269">
        <v>0</v>
      </c>
      <c r="BD644" s="269">
        <v>0</v>
      </c>
      <c r="BE644" s="269">
        <v>124991</v>
      </c>
      <c r="BF644" s="269">
        <v>0</v>
      </c>
      <c r="BG644" s="269">
        <v>263800</v>
      </c>
      <c r="BH644" s="269">
        <v>0</v>
      </c>
      <c r="BI644" s="269">
        <v>0</v>
      </c>
      <c r="BJ644" s="269">
        <v>8000</v>
      </c>
      <c r="BK644" s="269">
        <v>0</v>
      </c>
      <c r="BL644" s="269">
        <v>1000</v>
      </c>
      <c r="BM644" s="269">
        <v>260872</v>
      </c>
      <c r="BN644" s="269">
        <v>1025000</v>
      </c>
      <c r="BO644" s="269">
        <v>0</v>
      </c>
      <c r="BP644" s="269">
        <v>0</v>
      </c>
      <c r="BQ644" s="269">
        <v>0</v>
      </c>
      <c r="BR644" s="269">
        <v>4500</v>
      </c>
      <c r="BS644" s="269">
        <v>1000</v>
      </c>
      <c r="BT644" s="269">
        <v>0</v>
      </c>
      <c r="BU644" s="269">
        <v>0</v>
      </c>
      <c r="BV644" s="269">
        <v>12500</v>
      </c>
      <c r="BW644" s="269">
        <v>0</v>
      </c>
      <c r="BX644" s="269">
        <v>0</v>
      </c>
      <c r="BY644" s="269">
        <v>0</v>
      </c>
      <c r="BZ644" s="269">
        <v>0</v>
      </c>
      <c r="CA644" s="269">
        <v>739500</v>
      </c>
      <c r="CB644" s="269">
        <v>70500</v>
      </c>
      <c r="CC644" s="270">
        <f t="shared" si="78"/>
        <v>3272180</v>
      </c>
      <c r="CD644" s="148"/>
      <c r="CE644" s="148"/>
      <c r="CF644" s="148"/>
      <c r="CG644" s="148"/>
      <c r="CH644" s="148"/>
      <c r="CI644" s="148"/>
    </row>
    <row r="645" spans="1:87" s="149" customFormat="1">
      <c r="A645" s="215"/>
      <c r="B645" s="295"/>
      <c r="C645" s="150"/>
      <c r="D645" s="150"/>
      <c r="E645" s="150"/>
      <c r="F645" s="296" t="s">
        <v>1582</v>
      </c>
      <c r="G645" s="297" t="s">
        <v>1583</v>
      </c>
      <c r="H645" s="269">
        <v>4296905.18</v>
      </c>
      <c r="I645" s="269">
        <v>0</v>
      </c>
      <c r="J645" s="269">
        <v>1887936.41</v>
      </c>
      <c r="K645" s="269">
        <v>0</v>
      </c>
      <c r="L645" s="269">
        <v>0</v>
      </c>
      <c r="M645" s="269">
        <v>0</v>
      </c>
      <c r="N645" s="269">
        <v>117993300</v>
      </c>
      <c r="O645" s="269">
        <v>3637035.49</v>
      </c>
      <c r="P645" s="269">
        <v>0</v>
      </c>
      <c r="Q645" s="269">
        <v>2449999.9300000002</v>
      </c>
      <c r="R645" s="269">
        <v>125776.66</v>
      </c>
      <c r="S645" s="269">
        <v>2774997</v>
      </c>
      <c r="T645" s="269">
        <v>600000</v>
      </c>
      <c r="U645" s="269">
        <v>3884923.8</v>
      </c>
      <c r="V645" s="269">
        <v>0</v>
      </c>
      <c r="W645" s="269">
        <v>1273500.77</v>
      </c>
      <c r="X645" s="269">
        <v>0</v>
      </c>
      <c r="Y645" s="269">
        <v>228952.92</v>
      </c>
      <c r="Z645" s="269">
        <v>4500000</v>
      </c>
      <c r="AA645" s="269">
        <v>5055789.4800000004</v>
      </c>
      <c r="AB645" s="269">
        <v>1803561</v>
      </c>
      <c r="AC645" s="269">
        <v>13810611.699999999</v>
      </c>
      <c r="AD645" s="269">
        <v>0</v>
      </c>
      <c r="AE645" s="269">
        <v>565000</v>
      </c>
      <c r="AF645" s="269">
        <v>727448.59</v>
      </c>
      <c r="AG645" s="269">
        <v>639700.47999999998</v>
      </c>
      <c r="AH645" s="269">
        <v>0</v>
      </c>
      <c r="AI645" s="269">
        <v>0</v>
      </c>
      <c r="AJ645" s="269">
        <v>0</v>
      </c>
      <c r="AK645" s="269">
        <v>0</v>
      </c>
      <c r="AL645" s="269">
        <v>0</v>
      </c>
      <c r="AM645" s="269">
        <v>0</v>
      </c>
      <c r="AN645" s="269">
        <v>0</v>
      </c>
      <c r="AO645" s="269">
        <v>0</v>
      </c>
      <c r="AP645" s="269">
        <v>0</v>
      </c>
      <c r="AQ645" s="269">
        <v>0</v>
      </c>
      <c r="AR645" s="269">
        <v>0</v>
      </c>
      <c r="AS645" s="269">
        <v>0</v>
      </c>
      <c r="AT645" s="269">
        <v>0</v>
      </c>
      <c r="AU645" s="269">
        <v>1321242</v>
      </c>
      <c r="AV645" s="269">
        <v>0</v>
      </c>
      <c r="AW645" s="269">
        <v>0</v>
      </c>
      <c r="AX645" s="269">
        <v>0</v>
      </c>
      <c r="AY645" s="269">
        <v>0</v>
      </c>
      <c r="AZ645" s="269">
        <v>0</v>
      </c>
      <c r="BA645" s="269">
        <v>0</v>
      </c>
      <c r="BB645" s="269">
        <v>18068434.129999999</v>
      </c>
      <c r="BC645" s="269">
        <v>0</v>
      </c>
      <c r="BD645" s="269">
        <v>392000</v>
      </c>
      <c r="BE645" s="269">
        <v>0</v>
      </c>
      <c r="BF645" s="269">
        <v>0</v>
      </c>
      <c r="BG645" s="269">
        <v>0</v>
      </c>
      <c r="BH645" s="269">
        <v>490593</v>
      </c>
      <c r="BI645" s="269">
        <v>0</v>
      </c>
      <c r="BJ645" s="269">
        <v>0</v>
      </c>
      <c r="BK645" s="269">
        <v>0</v>
      </c>
      <c r="BL645" s="269">
        <v>0</v>
      </c>
      <c r="BM645" s="269">
        <v>36560265.75</v>
      </c>
      <c r="BN645" s="269">
        <v>0</v>
      </c>
      <c r="BO645" s="269">
        <v>0</v>
      </c>
      <c r="BP645" s="269">
        <v>0</v>
      </c>
      <c r="BQ645" s="269">
        <v>0</v>
      </c>
      <c r="BR645" s="269">
        <v>0</v>
      </c>
      <c r="BS645" s="269">
        <v>0</v>
      </c>
      <c r="BT645" s="269">
        <v>33680815.43</v>
      </c>
      <c r="BU645" s="269">
        <v>0</v>
      </c>
      <c r="BV645" s="269">
        <v>0</v>
      </c>
      <c r="BW645" s="269">
        <v>0</v>
      </c>
      <c r="BX645" s="269">
        <v>0</v>
      </c>
      <c r="BY645" s="269">
        <v>0</v>
      </c>
      <c r="BZ645" s="269">
        <v>0</v>
      </c>
      <c r="CA645" s="269">
        <v>0</v>
      </c>
      <c r="CB645" s="269">
        <v>0</v>
      </c>
      <c r="CC645" s="270">
        <f t="shared" si="78"/>
        <v>256768789.71999997</v>
      </c>
      <c r="CD645" s="148"/>
      <c r="CE645" s="148"/>
      <c r="CF645" s="148"/>
      <c r="CG645" s="148"/>
      <c r="CH645" s="148"/>
      <c r="CI645" s="148"/>
    </row>
    <row r="646" spans="1:87" s="149" customFormat="1">
      <c r="A646" s="215"/>
      <c r="B646" s="295"/>
      <c r="C646" s="150"/>
      <c r="D646" s="150"/>
      <c r="E646" s="150"/>
      <c r="F646" s="296" t="s">
        <v>1584</v>
      </c>
      <c r="G646" s="297" t="s">
        <v>1585</v>
      </c>
      <c r="H646" s="269">
        <v>0</v>
      </c>
      <c r="I646" s="269">
        <v>0</v>
      </c>
      <c r="J646" s="269">
        <v>3018000</v>
      </c>
      <c r="K646" s="269">
        <v>3971800</v>
      </c>
      <c r="L646" s="269">
        <v>2216200</v>
      </c>
      <c r="M646" s="269">
        <v>515700</v>
      </c>
      <c r="N646" s="269">
        <v>0</v>
      </c>
      <c r="O646" s="269">
        <v>1677524.97</v>
      </c>
      <c r="P646" s="269">
        <v>1307400</v>
      </c>
      <c r="Q646" s="269">
        <v>0</v>
      </c>
      <c r="R646" s="269">
        <v>3081823.62</v>
      </c>
      <c r="S646" s="269">
        <v>2087000</v>
      </c>
      <c r="T646" s="269">
        <v>8318563.2999999998</v>
      </c>
      <c r="U646" s="269">
        <v>1428400</v>
      </c>
      <c r="V646" s="269">
        <v>770900</v>
      </c>
      <c r="W646" s="269">
        <v>1599000</v>
      </c>
      <c r="X646" s="269">
        <v>563900</v>
      </c>
      <c r="Y646" s="269">
        <v>1194100</v>
      </c>
      <c r="Z646" s="269">
        <v>0</v>
      </c>
      <c r="AA646" s="269">
        <v>13851708</v>
      </c>
      <c r="AB646" s="269">
        <v>930565</v>
      </c>
      <c r="AC646" s="269">
        <v>0</v>
      </c>
      <c r="AD646" s="269">
        <v>3134000</v>
      </c>
      <c r="AE646" s="269">
        <v>2231475.1800000002</v>
      </c>
      <c r="AF646" s="269">
        <v>1343100</v>
      </c>
      <c r="AG646" s="269">
        <v>5384000</v>
      </c>
      <c r="AH646" s="269">
        <v>0</v>
      </c>
      <c r="AI646" s="269">
        <v>0</v>
      </c>
      <c r="AJ646" s="269">
        <v>1221033</v>
      </c>
      <c r="AK646" s="269">
        <v>623150</v>
      </c>
      <c r="AL646" s="269">
        <v>1463607</v>
      </c>
      <c r="AM646" s="269">
        <v>603100</v>
      </c>
      <c r="AN646" s="269">
        <v>921813</v>
      </c>
      <c r="AO646" s="269">
        <v>1222800</v>
      </c>
      <c r="AP646" s="269">
        <v>1055100</v>
      </c>
      <c r="AQ646" s="269">
        <v>1991800</v>
      </c>
      <c r="AR646" s="269">
        <v>725800</v>
      </c>
      <c r="AS646" s="269">
        <v>488712</v>
      </c>
      <c r="AT646" s="269">
        <v>296100</v>
      </c>
      <c r="AU646" s="269">
        <v>0</v>
      </c>
      <c r="AV646" s="269">
        <v>2236400</v>
      </c>
      <c r="AW646" s="269">
        <v>938000</v>
      </c>
      <c r="AX646" s="269">
        <v>366100</v>
      </c>
      <c r="AY646" s="269">
        <v>979198</v>
      </c>
      <c r="AZ646" s="269">
        <v>975900</v>
      </c>
      <c r="BA646" s="269">
        <v>870200</v>
      </c>
      <c r="BB646" s="269">
        <v>0</v>
      </c>
      <c r="BC646" s="269">
        <v>1851120</v>
      </c>
      <c r="BD646" s="269">
        <v>473200</v>
      </c>
      <c r="BE646" s="269">
        <v>1263600</v>
      </c>
      <c r="BF646" s="269">
        <v>0</v>
      </c>
      <c r="BG646" s="269">
        <v>1089585</v>
      </c>
      <c r="BH646" s="269">
        <v>2525900</v>
      </c>
      <c r="BI646" s="269">
        <v>6263100.5</v>
      </c>
      <c r="BJ646" s="269">
        <v>680895</v>
      </c>
      <c r="BK646" s="269">
        <v>663000</v>
      </c>
      <c r="BL646" s="269">
        <v>509900</v>
      </c>
      <c r="BM646" s="269">
        <v>0</v>
      </c>
      <c r="BN646" s="269">
        <v>10665600</v>
      </c>
      <c r="BO646" s="269">
        <v>912800</v>
      </c>
      <c r="BP646" s="269">
        <v>0</v>
      </c>
      <c r="BQ646" s="269">
        <v>2380700</v>
      </c>
      <c r="BR646" s="269">
        <v>1940600</v>
      </c>
      <c r="BS646" s="269">
        <v>2418333</v>
      </c>
      <c r="BT646" s="269">
        <v>0</v>
      </c>
      <c r="BU646" s="269">
        <v>5453999</v>
      </c>
      <c r="BV646" s="269">
        <v>1661300</v>
      </c>
      <c r="BW646" s="269">
        <v>928746</v>
      </c>
      <c r="BX646" s="269">
        <v>3667150</v>
      </c>
      <c r="BY646" s="269">
        <v>4359200</v>
      </c>
      <c r="BZ646" s="269">
        <v>1470800</v>
      </c>
      <c r="CA646" s="269">
        <v>855085</v>
      </c>
      <c r="CB646" s="269">
        <v>156700</v>
      </c>
      <c r="CC646" s="270">
        <f t="shared" si="78"/>
        <v>127795286.56999999</v>
      </c>
      <c r="CD646" s="148"/>
      <c r="CE646" s="148"/>
      <c r="CF646" s="148"/>
      <c r="CG646" s="148"/>
      <c r="CH646" s="148"/>
      <c r="CI646" s="148"/>
    </row>
    <row r="647" spans="1:87" s="149" customFormat="1">
      <c r="A647" s="215"/>
      <c r="B647" s="295"/>
      <c r="C647" s="150"/>
      <c r="D647" s="150"/>
      <c r="E647" s="150"/>
      <c r="F647" s="296" t="s">
        <v>1586</v>
      </c>
      <c r="G647" s="297" t="s">
        <v>1587</v>
      </c>
      <c r="H647" s="269">
        <v>959700</v>
      </c>
      <c r="I647" s="269">
        <v>0</v>
      </c>
      <c r="J647" s="269">
        <v>402760</v>
      </c>
      <c r="K647" s="269">
        <v>0</v>
      </c>
      <c r="L647" s="269">
        <v>0</v>
      </c>
      <c r="M647" s="269">
        <v>0</v>
      </c>
      <c r="N647" s="269">
        <v>0</v>
      </c>
      <c r="O647" s="269">
        <v>0</v>
      </c>
      <c r="P647" s="269">
        <v>0</v>
      </c>
      <c r="Q647" s="269">
        <v>0</v>
      </c>
      <c r="R647" s="269">
        <v>18000</v>
      </c>
      <c r="S647" s="269">
        <v>0</v>
      </c>
      <c r="T647" s="269">
        <v>0</v>
      </c>
      <c r="U647" s="269">
        <v>30330</v>
      </c>
      <c r="V647" s="269">
        <v>0</v>
      </c>
      <c r="W647" s="269">
        <v>0</v>
      </c>
      <c r="X647" s="269">
        <v>0</v>
      </c>
      <c r="Y647" s="269">
        <v>0</v>
      </c>
      <c r="Z647" s="269">
        <v>0</v>
      </c>
      <c r="AA647" s="269">
        <v>533516</v>
      </c>
      <c r="AB647" s="269">
        <v>0</v>
      </c>
      <c r="AC647" s="269">
        <v>5000</v>
      </c>
      <c r="AD647" s="269">
        <v>0</v>
      </c>
      <c r="AE647" s="269">
        <v>0</v>
      </c>
      <c r="AF647" s="269">
        <v>0</v>
      </c>
      <c r="AG647" s="269">
        <v>0</v>
      </c>
      <c r="AH647" s="269">
        <v>160600</v>
      </c>
      <c r="AI647" s="269">
        <v>0</v>
      </c>
      <c r="AJ647" s="269">
        <v>141949.32999999999</v>
      </c>
      <c r="AK647" s="269">
        <v>61200</v>
      </c>
      <c r="AL647" s="269">
        <v>0</v>
      </c>
      <c r="AM647" s="269">
        <v>0</v>
      </c>
      <c r="AN647" s="269">
        <v>0</v>
      </c>
      <c r="AO647" s="269">
        <v>0</v>
      </c>
      <c r="AP647" s="269">
        <v>0</v>
      </c>
      <c r="AQ647" s="269">
        <v>0</v>
      </c>
      <c r="AR647" s="269">
        <v>39000</v>
      </c>
      <c r="AS647" s="269">
        <v>0</v>
      </c>
      <c r="AT647" s="269">
        <v>0</v>
      </c>
      <c r="AU647" s="269">
        <v>30000</v>
      </c>
      <c r="AV647" s="269">
        <v>0</v>
      </c>
      <c r="AW647" s="269">
        <v>0</v>
      </c>
      <c r="AX647" s="269">
        <v>0</v>
      </c>
      <c r="AY647" s="269">
        <v>0</v>
      </c>
      <c r="AZ647" s="269">
        <v>0</v>
      </c>
      <c r="BA647" s="269">
        <v>0</v>
      </c>
      <c r="BB647" s="269">
        <v>0</v>
      </c>
      <c r="BC647" s="269">
        <v>0</v>
      </c>
      <c r="BD647" s="269">
        <v>0</v>
      </c>
      <c r="BE647" s="269">
        <v>0</v>
      </c>
      <c r="BF647" s="269">
        <v>78000</v>
      </c>
      <c r="BG647" s="269">
        <v>2813368</v>
      </c>
      <c r="BH647" s="269">
        <v>18000</v>
      </c>
      <c r="BI647" s="269">
        <v>0</v>
      </c>
      <c r="BJ647" s="269">
        <v>41410</v>
      </c>
      <c r="BK647" s="269">
        <v>0</v>
      </c>
      <c r="BL647" s="269">
        <v>24920</v>
      </c>
      <c r="BM647" s="269">
        <v>1198245</v>
      </c>
      <c r="BN647" s="269">
        <v>4503.67</v>
      </c>
      <c r="BO647" s="269">
        <v>171300</v>
      </c>
      <c r="BP647" s="269">
        <v>0</v>
      </c>
      <c r="BQ647" s="269">
        <v>0</v>
      </c>
      <c r="BR647" s="269">
        <v>0</v>
      </c>
      <c r="BS647" s="269">
        <v>0</v>
      </c>
      <c r="BT647" s="269">
        <v>0</v>
      </c>
      <c r="BU647" s="269">
        <v>0</v>
      </c>
      <c r="BV647" s="269">
        <v>0</v>
      </c>
      <c r="BW647" s="269">
        <v>0</v>
      </c>
      <c r="BX647" s="269">
        <v>239165</v>
      </c>
      <c r="BY647" s="269">
        <v>0</v>
      </c>
      <c r="BZ647" s="269">
        <v>0</v>
      </c>
      <c r="CA647" s="269">
        <v>0</v>
      </c>
      <c r="CB647" s="269">
        <v>0</v>
      </c>
      <c r="CC647" s="270">
        <f t="shared" si="78"/>
        <v>6970967</v>
      </c>
      <c r="CD647" s="148"/>
      <c r="CE647" s="148"/>
      <c r="CF647" s="148"/>
      <c r="CG647" s="148"/>
      <c r="CH647" s="148"/>
      <c r="CI647" s="148"/>
    </row>
    <row r="648" spans="1:87" s="149" customFormat="1">
      <c r="A648" s="215"/>
      <c r="B648" s="295"/>
      <c r="C648" s="150"/>
      <c r="D648" s="150"/>
      <c r="E648" s="150"/>
      <c r="F648" s="296" t="s">
        <v>1588</v>
      </c>
      <c r="G648" s="297" t="s">
        <v>1551</v>
      </c>
      <c r="H648" s="269">
        <v>0</v>
      </c>
      <c r="I648" s="269">
        <v>0</v>
      </c>
      <c r="J648" s="269">
        <v>2437878.75</v>
      </c>
      <c r="K648" s="269">
        <v>368457.75</v>
      </c>
      <c r="L648" s="269">
        <v>351657.43</v>
      </c>
      <c r="M648" s="269">
        <v>142113.67000000001</v>
      </c>
      <c r="N648" s="269">
        <v>4242710.74</v>
      </c>
      <c r="O648" s="269">
        <v>143319.16</v>
      </c>
      <c r="P648" s="269">
        <v>14545.58</v>
      </c>
      <c r="Q648" s="269">
        <v>1720000</v>
      </c>
      <c r="R648" s="269">
        <v>1313608.8400000001</v>
      </c>
      <c r="S648" s="269">
        <v>516621.63</v>
      </c>
      <c r="T648" s="269">
        <v>1266839.0900000001</v>
      </c>
      <c r="U648" s="269">
        <v>999023.2</v>
      </c>
      <c r="V648" s="269">
        <v>138045.38</v>
      </c>
      <c r="W648" s="269">
        <v>422019.88</v>
      </c>
      <c r="X648" s="269">
        <v>337154.72</v>
      </c>
      <c r="Y648" s="269">
        <v>197027.13</v>
      </c>
      <c r="Z648" s="269">
        <v>0</v>
      </c>
      <c r="AA648" s="269">
        <v>4334171.33</v>
      </c>
      <c r="AB648" s="269">
        <v>431175.2</v>
      </c>
      <c r="AC648" s="269">
        <v>76799.75</v>
      </c>
      <c r="AD648" s="269">
        <v>0</v>
      </c>
      <c r="AE648" s="269">
        <v>443814.83</v>
      </c>
      <c r="AF648" s="269">
        <v>0</v>
      </c>
      <c r="AG648" s="269">
        <v>225685.85</v>
      </c>
      <c r="AH648" s="269">
        <v>139845.9</v>
      </c>
      <c r="AI648" s="269">
        <v>4284240.0199999996</v>
      </c>
      <c r="AJ648" s="269">
        <v>251337.13</v>
      </c>
      <c r="AK648" s="269">
        <v>113002.55</v>
      </c>
      <c r="AL648" s="269">
        <v>182163.12</v>
      </c>
      <c r="AM648" s="269">
        <v>-111690.71</v>
      </c>
      <c r="AN648" s="269">
        <v>256650.73</v>
      </c>
      <c r="AO648" s="269">
        <v>290484.11</v>
      </c>
      <c r="AP648" s="269">
        <v>199594.76</v>
      </c>
      <c r="AQ648" s="269">
        <v>12538.93</v>
      </c>
      <c r="AR648" s="269">
        <v>230242.25</v>
      </c>
      <c r="AS648" s="269">
        <v>240945.56</v>
      </c>
      <c r="AT648" s="269">
        <v>600570.04</v>
      </c>
      <c r="AU648" s="269">
        <v>3492763.46</v>
      </c>
      <c r="AV648" s="269">
        <v>127348.14</v>
      </c>
      <c r="AW648" s="269">
        <v>165956.57999999999</v>
      </c>
      <c r="AX648" s="269">
        <v>197477.07</v>
      </c>
      <c r="AY648" s="269">
        <v>436246</v>
      </c>
      <c r="AZ648" s="269">
        <v>114973.46</v>
      </c>
      <c r="BA648" s="269">
        <v>100319.62</v>
      </c>
      <c r="BB648" s="269">
        <v>5951044.6100000003</v>
      </c>
      <c r="BC648" s="269">
        <v>0</v>
      </c>
      <c r="BD648" s="269">
        <v>157972.91</v>
      </c>
      <c r="BE648" s="269">
        <v>612126.22</v>
      </c>
      <c r="BF648" s="269">
        <v>0</v>
      </c>
      <c r="BG648" s="269">
        <v>43030</v>
      </c>
      <c r="BH648" s="269">
        <v>1017459.2201</v>
      </c>
      <c r="BI648" s="269">
        <v>688712.28</v>
      </c>
      <c r="BJ648" s="269">
        <v>540301.05000000005</v>
      </c>
      <c r="BK648" s="269">
        <v>142512.26</v>
      </c>
      <c r="BL648" s="269">
        <v>0</v>
      </c>
      <c r="BM648" s="269">
        <v>2948818.03</v>
      </c>
      <c r="BN648" s="269">
        <v>1255790.4099999999</v>
      </c>
      <c r="BO648" s="269">
        <v>238277.97</v>
      </c>
      <c r="BP648" s="269">
        <v>1081.29</v>
      </c>
      <c r="BQ648" s="269">
        <v>449449.6</v>
      </c>
      <c r="BR648" s="269">
        <v>365076.19</v>
      </c>
      <c r="BS648" s="269">
        <v>5676.78</v>
      </c>
      <c r="BT648" s="269">
        <v>4929330.5599999996</v>
      </c>
      <c r="BU648" s="269">
        <v>4687.7</v>
      </c>
      <c r="BV648" s="269">
        <v>387538.64</v>
      </c>
      <c r="BW648" s="269">
        <v>372514.89</v>
      </c>
      <c r="BX648" s="269">
        <v>449170.91</v>
      </c>
      <c r="BY648" s="269">
        <v>745746.48</v>
      </c>
      <c r="BZ648" s="269">
        <v>306158.38</v>
      </c>
      <c r="CA648" s="269">
        <v>14601.49</v>
      </c>
      <c r="CB648" s="269">
        <v>175514.09</v>
      </c>
      <c r="CC648" s="270">
        <f t="shared" si="78"/>
        <v>53250270.590099998</v>
      </c>
      <c r="CD648" s="148"/>
      <c r="CE648" s="148"/>
      <c r="CF648" s="148"/>
      <c r="CG648" s="148"/>
      <c r="CH648" s="148"/>
      <c r="CI648" s="148"/>
    </row>
    <row r="649" spans="1:87" s="149" customFormat="1">
      <c r="A649" s="215"/>
      <c r="B649" s="295"/>
      <c r="C649" s="150"/>
      <c r="D649" s="150"/>
      <c r="E649" s="150"/>
      <c r="F649" s="296" t="s">
        <v>1589</v>
      </c>
      <c r="G649" s="297" t="s">
        <v>1590</v>
      </c>
      <c r="H649" s="269">
        <v>0</v>
      </c>
      <c r="I649" s="269">
        <v>0</v>
      </c>
      <c r="J649" s="269">
        <v>0</v>
      </c>
      <c r="K649" s="269">
        <v>0</v>
      </c>
      <c r="L649" s="269">
        <v>0</v>
      </c>
      <c r="M649" s="269">
        <v>0</v>
      </c>
      <c r="N649" s="269">
        <v>0</v>
      </c>
      <c r="O649" s="269">
        <v>0</v>
      </c>
      <c r="P649" s="269">
        <v>0</v>
      </c>
      <c r="Q649" s="269">
        <v>34268.800000000003</v>
      </c>
      <c r="R649" s="269">
        <v>0</v>
      </c>
      <c r="S649" s="269">
        <v>0</v>
      </c>
      <c r="T649" s="269">
        <v>0</v>
      </c>
      <c r="U649" s="269">
        <v>0</v>
      </c>
      <c r="V649" s="269">
        <v>0</v>
      </c>
      <c r="W649" s="269">
        <v>0</v>
      </c>
      <c r="X649" s="269">
        <v>0</v>
      </c>
      <c r="Y649" s="269">
        <v>0</v>
      </c>
      <c r="Z649" s="269">
        <v>0</v>
      </c>
      <c r="AA649" s="269">
        <v>30745.9</v>
      </c>
      <c r="AB649" s="269">
        <v>182977</v>
      </c>
      <c r="AC649" s="269">
        <v>0</v>
      </c>
      <c r="AD649" s="269">
        <v>121613</v>
      </c>
      <c r="AE649" s="269">
        <v>0</v>
      </c>
      <c r="AF649" s="269">
        <v>0</v>
      </c>
      <c r="AG649" s="269">
        <v>5700</v>
      </c>
      <c r="AH649" s="269">
        <v>0</v>
      </c>
      <c r="AI649" s="269">
        <v>0</v>
      </c>
      <c r="AJ649" s="269">
        <v>0</v>
      </c>
      <c r="AK649" s="269">
        <v>0</v>
      </c>
      <c r="AL649" s="269">
        <v>0</v>
      </c>
      <c r="AM649" s="269">
        <v>0</v>
      </c>
      <c r="AN649" s="269">
        <v>0</v>
      </c>
      <c r="AO649" s="269">
        <v>0</v>
      </c>
      <c r="AP649" s="269">
        <v>0</v>
      </c>
      <c r="AQ649" s="269">
        <v>6700</v>
      </c>
      <c r="AR649" s="269">
        <v>59200</v>
      </c>
      <c r="AS649" s="269">
        <v>68707.7</v>
      </c>
      <c r="AT649" s="269">
        <v>0</v>
      </c>
      <c r="AU649" s="269">
        <v>0</v>
      </c>
      <c r="AV649" s="269">
        <v>0</v>
      </c>
      <c r="AW649" s="269">
        <v>31034</v>
      </c>
      <c r="AX649" s="269">
        <v>23480</v>
      </c>
      <c r="AY649" s="269">
        <v>273273</v>
      </c>
      <c r="AZ649" s="269">
        <v>0</v>
      </c>
      <c r="BA649" s="269">
        <v>78000</v>
      </c>
      <c r="BB649" s="269">
        <v>0</v>
      </c>
      <c r="BC649" s="269">
        <v>0</v>
      </c>
      <c r="BD649" s="269">
        <v>0</v>
      </c>
      <c r="BE649" s="269">
        <v>0</v>
      </c>
      <c r="BF649" s="269">
        <v>0</v>
      </c>
      <c r="BG649" s="269">
        <v>0</v>
      </c>
      <c r="BH649" s="269">
        <v>0</v>
      </c>
      <c r="BI649" s="269">
        <v>0</v>
      </c>
      <c r="BJ649" s="269">
        <v>0</v>
      </c>
      <c r="BK649" s="269">
        <v>24936</v>
      </c>
      <c r="BL649" s="269">
        <v>0</v>
      </c>
      <c r="BM649" s="269">
        <v>229943.72</v>
      </c>
      <c r="BN649" s="269">
        <v>0</v>
      </c>
      <c r="BO649" s="269">
        <v>565907.16</v>
      </c>
      <c r="BP649" s="269">
        <v>63427.5</v>
      </c>
      <c r="BQ649" s="269">
        <v>196646.64</v>
      </c>
      <c r="BR649" s="269">
        <v>0</v>
      </c>
      <c r="BS649" s="269">
        <v>8000</v>
      </c>
      <c r="BT649" s="269">
        <v>0</v>
      </c>
      <c r="BU649" s="269">
        <v>94962.48</v>
      </c>
      <c r="BV649" s="269">
        <v>7230</v>
      </c>
      <c r="BW649" s="269">
        <v>0</v>
      </c>
      <c r="BX649" s="269">
        <v>0</v>
      </c>
      <c r="BY649" s="269">
        <v>0</v>
      </c>
      <c r="BZ649" s="269">
        <v>0</v>
      </c>
      <c r="CA649" s="269">
        <v>0</v>
      </c>
      <c r="CB649" s="269">
        <v>6400</v>
      </c>
      <c r="CC649" s="270">
        <f t="shared" si="78"/>
        <v>2113152.9000000004</v>
      </c>
      <c r="CD649" s="148"/>
      <c r="CE649" s="148"/>
      <c r="CF649" s="148"/>
      <c r="CG649" s="148"/>
      <c r="CH649" s="148"/>
      <c r="CI649" s="148"/>
    </row>
    <row r="650" spans="1:87" s="149" customFormat="1">
      <c r="A650" s="215"/>
      <c r="B650" s="295"/>
      <c r="C650" s="150"/>
      <c r="D650" s="150"/>
      <c r="E650" s="150"/>
      <c r="F650" s="296" t="s">
        <v>1591</v>
      </c>
      <c r="G650" s="297" t="s">
        <v>1592</v>
      </c>
      <c r="H650" s="269">
        <v>0</v>
      </c>
      <c r="I650" s="269">
        <v>0</v>
      </c>
      <c r="J650" s="269">
        <v>0</v>
      </c>
      <c r="K650" s="269">
        <v>0</v>
      </c>
      <c r="L650" s="269">
        <v>0</v>
      </c>
      <c r="M650" s="269">
        <v>0</v>
      </c>
      <c r="N650" s="269">
        <v>0</v>
      </c>
      <c r="O650" s="269">
        <v>0</v>
      </c>
      <c r="P650" s="269">
        <v>0</v>
      </c>
      <c r="Q650" s="269">
        <v>0</v>
      </c>
      <c r="R650" s="269">
        <v>0</v>
      </c>
      <c r="S650" s="269">
        <v>0</v>
      </c>
      <c r="T650" s="269">
        <v>0</v>
      </c>
      <c r="U650" s="269">
        <v>0</v>
      </c>
      <c r="V650" s="269">
        <v>0</v>
      </c>
      <c r="W650" s="269">
        <v>0</v>
      </c>
      <c r="X650" s="269">
        <v>0</v>
      </c>
      <c r="Y650" s="269">
        <v>0</v>
      </c>
      <c r="Z650" s="269">
        <v>0</v>
      </c>
      <c r="AA650" s="269">
        <v>0</v>
      </c>
      <c r="AB650" s="269">
        <v>0</v>
      </c>
      <c r="AC650" s="269">
        <v>0</v>
      </c>
      <c r="AD650" s="269">
        <v>0</v>
      </c>
      <c r="AE650" s="269">
        <v>34569.800000000003</v>
      </c>
      <c r="AF650" s="269">
        <v>0</v>
      </c>
      <c r="AG650" s="269">
        <v>0</v>
      </c>
      <c r="AH650" s="269">
        <v>13082</v>
      </c>
      <c r="AI650" s="269">
        <v>0</v>
      </c>
      <c r="AJ650" s="269">
        <v>0</v>
      </c>
      <c r="AK650" s="269">
        <v>0</v>
      </c>
      <c r="AL650" s="269">
        <v>0</v>
      </c>
      <c r="AM650" s="269">
        <v>0</v>
      </c>
      <c r="AN650" s="269">
        <v>0</v>
      </c>
      <c r="AO650" s="269">
        <v>0</v>
      </c>
      <c r="AP650" s="269">
        <v>0</v>
      </c>
      <c r="AQ650" s="269">
        <v>0</v>
      </c>
      <c r="AR650" s="269">
        <v>0</v>
      </c>
      <c r="AS650" s="269">
        <v>0</v>
      </c>
      <c r="AT650" s="269">
        <v>0</v>
      </c>
      <c r="AU650" s="269">
        <v>0</v>
      </c>
      <c r="AV650" s="269">
        <v>0</v>
      </c>
      <c r="AW650" s="269">
        <v>0</v>
      </c>
      <c r="AX650" s="269">
        <v>0</v>
      </c>
      <c r="AY650" s="269">
        <v>0</v>
      </c>
      <c r="AZ650" s="269">
        <v>0</v>
      </c>
      <c r="BA650" s="269">
        <v>0</v>
      </c>
      <c r="BB650" s="269">
        <v>0</v>
      </c>
      <c r="BC650" s="269">
        <v>0</v>
      </c>
      <c r="BD650" s="269">
        <v>0</v>
      </c>
      <c r="BE650" s="269">
        <v>0</v>
      </c>
      <c r="BF650" s="269">
        <v>5382</v>
      </c>
      <c r="BG650" s="269">
        <v>1710146.01</v>
      </c>
      <c r="BH650" s="269">
        <v>0</v>
      </c>
      <c r="BI650" s="269">
        <v>0</v>
      </c>
      <c r="BJ650" s="269">
        <v>0</v>
      </c>
      <c r="BK650" s="269">
        <v>0</v>
      </c>
      <c r="BL650" s="269">
        <v>0</v>
      </c>
      <c r="BM650" s="269">
        <v>0</v>
      </c>
      <c r="BN650" s="269">
        <v>0</v>
      </c>
      <c r="BO650" s="269">
        <v>0</v>
      </c>
      <c r="BP650" s="269">
        <v>0</v>
      </c>
      <c r="BQ650" s="269">
        <v>0</v>
      </c>
      <c r="BR650" s="269">
        <v>42000</v>
      </c>
      <c r="BS650" s="269">
        <v>0</v>
      </c>
      <c r="BT650" s="269">
        <v>0</v>
      </c>
      <c r="BU650" s="269">
        <v>0</v>
      </c>
      <c r="BV650" s="269">
        <v>0</v>
      </c>
      <c r="BW650" s="269">
        <v>0</v>
      </c>
      <c r="BX650" s="269">
        <v>0</v>
      </c>
      <c r="BY650" s="269">
        <v>0</v>
      </c>
      <c r="BZ650" s="269">
        <v>0</v>
      </c>
      <c r="CA650" s="269">
        <v>0</v>
      </c>
      <c r="CB650" s="269">
        <v>0</v>
      </c>
      <c r="CC650" s="270">
        <f t="shared" si="78"/>
        <v>1805179.81</v>
      </c>
      <c r="CD650" s="148"/>
      <c r="CE650" s="148"/>
      <c r="CF650" s="148"/>
      <c r="CG650" s="148"/>
      <c r="CH650" s="148"/>
      <c r="CI650" s="148"/>
    </row>
    <row r="651" spans="1:87" s="149" customFormat="1">
      <c r="A651" s="215"/>
      <c r="B651" s="295"/>
      <c r="C651" s="150"/>
      <c r="D651" s="150"/>
      <c r="E651" s="150"/>
      <c r="F651" s="296" t="s">
        <v>1593</v>
      </c>
      <c r="G651" s="297" t="s">
        <v>1594</v>
      </c>
      <c r="H651" s="269">
        <v>1893082.99</v>
      </c>
      <c r="I651" s="269">
        <v>3681750.19</v>
      </c>
      <c r="J651" s="269">
        <v>11263177.49</v>
      </c>
      <c r="K651" s="269">
        <v>162370.64000000001</v>
      </c>
      <c r="L651" s="269">
        <v>2280541</v>
      </c>
      <c r="M651" s="269">
        <v>0</v>
      </c>
      <c r="N651" s="269">
        <v>24163648.800000001</v>
      </c>
      <c r="O651" s="269">
        <v>2736542.76</v>
      </c>
      <c r="P651" s="269">
        <v>2414600.84</v>
      </c>
      <c r="Q651" s="269">
        <v>20826886.260000002</v>
      </c>
      <c r="R651" s="269">
        <v>1727562.31</v>
      </c>
      <c r="S651" s="269">
        <v>8266234.0599999996</v>
      </c>
      <c r="T651" s="269">
        <v>2358491.35</v>
      </c>
      <c r="U651" s="269">
        <v>14952077.199999999</v>
      </c>
      <c r="V651" s="269">
        <v>322449</v>
      </c>
      <c r="W651" s="269">
        <v>15233462.23</v>
      </c>
      <c r="X651" s="269">
        <v>993692.43</v>
      </c>
      <c r="Y651" s="269">
        <v>255793.45</v>
      </c>
      <c r="Z651" s="269">
        <v>56751576.520000003</v>
      </c>
      <c r="AA651" s="269">
        <v>209210.05</v>
      </c>
      <c r="AB651" s="269">
        <v>636727.36</v>
      </c>
      <c r="AC651" s="269">
        <v>1727946.27</v>
      </c>
      <c r="AD651" s="269">
        <v>3191032.96</v>
      </c>
      <c r="AE651" s="269">
        <v>3932405.22</v>
      </c>
      <c r="AF651" s="269">
        <v>1722113.74</v>
      </c>
      <c r="AG651" s="269">
        <v>80672</v>
      </c>
      <c r="AH651" s="269">
        <v>85387</v>
      </c>
      <c r="AI651" s="269">
        <v>0</v>
      </c>
      <c r="AJ651" s="269">
        <v>0</v>
      </c>
      <c r="AK651" s="269">
        <v>0</v>
      </c>
      <c r="AL651" s="269">
        <v>0</v>
      </c>
      <c r="AM651" s="269">
        <v>231805.46</v>
      </c>
      <c r="AN651" s="269">
        <v>0</v>
      </c>
      <c r="AO651" s="269">
        <v>0</v>
      </c>
      <c r="AP651" s="269">
        <v>0</v>
      </c>
      <c r="AQ651" s="269">
        <v>0</v>
      </c>
      <c r="AR651" s="269">
        <v>0</v>
      </c>
      <c r="AS651" s="269">
        <v>0</v>
      </c>
      <c r="AT651" s="269">
        <v>0</v>
      </c>
      <c r="AU651" s="269">
        <v>4438240.18</v>
      </c>
      <c r="AV651" s="269">
        <v>1139936.27</v>
      </c>
      <c r="AW651" s="269">
        <v>3976766.65</v>
      </c>
      <c r="AX651" s="269">
        <v>3541362.65</v>
      </c>
      <c r="AY651" s="269">
        <v>2062552.5</v>
      </c>
      <c r="AZ651" s="269">
        <v>239257.92</v>
      </c>
      <c r="BA651" s="269">
        <v>581250.18999999994</v>
      </c>
      <c r="BB651" s="269">
        <v>8953417.7300000004</v>
      </c>
      <c r="BC651" s="269">
        <v>34636.699999999997</v>
      </c>
      <c r="BD651" s="269">
        <v>263371.78000000003</v>
      </c>
      <c r="BE651" s="269">
        <v>664638</v>
      </c>
      <c r="BF651" s="269">
        <v>12964533.939999999</v>
      </c>
      <c r="BG651" s="269">
        <v>1744948</v>
      </c>
      <c r="BH651" s="269">
        <v>3571805.38</v>
      </c>
      <c r="BI651" s="269">
        <v>1677078.5</v>
      </c>
      <c r="BJ651" s="269">
        <v>969774.57</v>
      </c>
      <c r="BK651" s="269">
        <v>134824</v>
      </c>
      <c r="BL651" s="269">
        <v>59177</v>
      </c>
      <c r="BM651" s="269">
        <v>2510022.3199999998</v>
      </c>
      <c r="BN651" s="269">
        <v>887442</v>
      </c>
      <c r="BO651" s="269">
        <v>907819.78</v>
      </c>
      <c r="BP651" s="269">
        <v>103983.79</v>
      </c>
      <c r="BQ651" s="269">
        <v>0</v>
      </c>
      <c r="BR651" s="269">
        <v>1029320.62</v>
      </c>
      <c r="BS651" s="269">
        <v>237987</v>
      </c>
      <c r="BT651" s="269">
        <v>937228.69</v>
      </c>
      <c r="BU651" s="269">
        <v>2552691.2200000002</v>
      </c>
      <c r="BV651" s="269">
        <v>1704598.94</v>
      </c>
      <c r="BW651" s="269">
        <v>2888832.06</v>
      </c>
      <c r="BX651" s="269">
        <v>677570.29</v>
      </c>
      <c r="BY651" s="269">
        <v>5503572.9800000004</v>
      </c>
      <c r="BZ651" s="269">
        <v>1006084.6</v>
      </c>
      <c r="CA651" s="269">
        <v>0</v>
      </c>
      <c r="CB651" s="269">
        <v>0</v>
      </c>
      <c r="CC651" s="270">
        <f t="shared" si="78"/>
        <v>250065965.83000001</v>
      </c>
      <c r="CD651" s="148"/>
      <c r="CE651" s="148"/>
      <c r="CF651" s="148"/>
      <c r="CG651" s="148"/>
      <c r="CH651" s="148"/>
      <c r="CI651" s="148"/>
    </row>
    <row r="652" spans="1:87" s="149" customFormat="1">
      <c r="A652" s="215"/>
      <c r="B652" s="295"/>
      <c r="C652" s="150"/>
      <c r="D652" s="150"/>
      <c r="E652" s="150"/>
      <c r="F652" s="296" t="s">
        <v>1595</v>
      </c>
      <c r="G652" s="297" t="s">
        <v>1596</v>
      </c>
      <c r="H652" s="269">
        <v>139325.53</v>
      </c>
      <c r="I652" s="269">
        <v>0</v>
      </c>
      <c r="J652" s="269">
        <v>0</v>
      </c>
      <c r="K652" s="269">
        <v>0</v>
      </c>
      <c r="L652" s="269">
        <v>0</v>
      </c>
      <c r="M652" s="269">
        <v>0</v>
      </c>
      <c r="N652" s="269">
        <v>0</v>
      </c>
      <c r="O652" s="269">
        <v>0</v>
      </c>
      <c r="P652" s="269">
        <v>0</v>
      </c>
      <c r="Q652" s="269">
        <v>0</v>
      </c>
      <c r="R652" s="269">
        <v>0</v>
      </c>
      <c r="S652" s="269">
        <v>0</v>
      </c>
      <c r="T652" s="269">
        <v>0</v>
      </c>
      <c r="U652" s="269">
        <v>0</v>
      </c>
      <c r="V652" s="269">
        <v>0</v>
      </c>
      <c r="W652" s="269">
        <v>0</v>
      </c>
      <c r="X652" s="269">
        <v>0</v>
      </c>
      <c r="Y652" s="269">
        <v>0</v>
      </c>
      <c r="Z652" s="269">
        <v>0</v>
      </c>
      <c r="AA652" s="269">
        <v>0</v>
      </c>
      <c r="AB652" s="269">
        <v>0</v>
      </c>
      <c r="AC652" s="269">
        <v>0</v>
      </c>
      <c r="AD652" s="269">
        <v>0</v>
      </c>
      <c r="AE652" s="269">
        <v>0</v>
      </c>
      <c r="AF652" s="269">
        <v>0</v>
      </c>
      <c r="AG652" s="269">
        <v>0</v>
      </c>
      <c r="AH652" s="269">
        <v>0</v>
      </c>
      <c r="AI652" s="269">
        <v>0</v>
      </c>
      <c r="AJ652" s="269">
        <v>0</v>
      </c>
      <c r="AK652" s="269">
        <v>0</v>
      </c>
      <c r="AL652" s="269">
        <v>0</v>
      </c>
      <c r="AM652" s="269">
        <v>0</v>
      </c>
      <c r="AN652" s="269">
        <v>0</v>
      </c>
      <c r="AO652" s="269">
        <v>0</v>
      </c>
      <c r="AP652" s="269">
        <v>0</v>
      </c>
      <c r="AQ652" s="269">
        <v>0</v>
      </c>
      <c r="AR652" s="269">
        <v>0</v>
      </c>
      <c r="AS652" s="269">
        <v>0</v>
      </c>
      <c r="AT652" s="269">
        <v>0</v>
      </c>
      <c r="AU652" s="269">
        <v>7711.77</v>
      </c>
      <c r="AV652" s="269">
        <v>0</v>
      </c>
      <c r="AW652" s="269">
        <v>0</v>
      </c>
      <c r="AX652" s="269">
        <v>0</v>
      </c>
      <c r="AY652" s="269">
        <v>0</v>
      </c>
      <c r="AZ652" s="269">
        <v>0</v>
      </c>
      <c r="BA652" s="269">
        <v>0</v>
      </c>
      <c r="BB652" s="269">
        <v>0</v>
      </c>
      <c r="BC652" s="269">
        <v>0</v>
      </c>
      <c r="BD652" s="269">
        <v>0</v>
      </c>
      <c r="BE652" s="269">
        <v>0</v>
      </c>
      <c r="BF652" s="269">
        <v>0</v>
      </c>
      <c r="BG652" s="269">
        <v>0</v>
      </c>
      <c r="BH652" s="269">
        <v>0</v>
      </c>
      <c r="BI652" s="269">
        <v>0</v>
      </c>
      <c r="BJ652" s="269">
        <v>0</v>
      </c>
      <c r="BK652" s="269">
        <v>0</v>
      </c>
      <c r="BL652" s="269">
        <v>0</v>
      </c>
      <c r="BM652" s="269">
        <v>0</v>
      </c>
      <c r="BN652" s="269">
        <v>0</v>
      </c>
      <c r="BO652" s="269">
        <v>0</v>
      </c>
      <c r="BP652" s="269">
        <v>0</v>
      </c>
      <c r="BQ652" s="269">
        <v>0</v>
      </c>
      <c r="BR652" s="269">
        <v>0</v>
      </c>
      <c r="BS652" s="269">
        <v>0</v>
      </c>
      <c r="BT652" s="269">
        <v>35286.28</v>
      </c>
      <c r="BU652" s="269">
        <v>0</v>
      </c>
      <c r="BV652" s="269">
        <v>0</v>
      </c>
      <c r="BW652" s="269">
        <v>0</v>
      </c>
      <c r="BX652" s="269">
        <v>0</v>
      </c>
      <c r="BY652" s="269">
        <v>0</v>
      </c>
      <c r="BZ652" s="269">
        <v>0</v>
      </c>
      <c r="CA652" s="269">
        <v>0</v>
      </c>
      <c r="CB652" s="269">
        <v>0</v>
      </c>
      <c r="CC652" s="270">
        <f t="shared" si="78"/>
        <v>182323.58</v>
      </c>
      <c r="CD652" s="148"/>
      <c r="CE652" s="148"/>
      <c r="CF652" s="148"/>
      <c r="CG652" s="148"/>
      <c r="CH652" s="148"/>
      <c r="CI652" s="148"/>
    </row>
    <row r="653" spans="1:87" s="149" customFormat="1">
      <c r="A653" s="215"/>
      <c r="B653" s="295"/>
      <c r="C653" s="150"/>
      <c r="D653" s="150"/>
      <c r="E653" s="150"/>
      <c r="F653" s="296" t="s">
        <v>1597</v>
      </c>
      <c r="G653" s="297" t="s">
        <v>1598</v>
      </c>
      <c r="H653" s="269">
        <v>0</v>
      </c>
      <c r="I653" s="269">
        <v>0</v>
      </c>
      <c r="J653" s="269">
        <v>352814.3</v>
      </c>
      <c r="K653" s="269">
        <v>339280.77</v>
      </c>
      <c r="L653" s="269">
        <v>311845</v>
      </c>
      <c r="M653" s="269">
        <v>0</v>
      </c>
      <c r="N653" s="269">
        <v>2200000</v>
      </c>
      <c r="O653" s="269">
        <v>5998732</v>
      </c>
      <c r="P653" s="269">
        <v>1207030</v>
      </c>
      <c r="Q653" s="269">
        <v>341030</v>
      </c>
      <c r="R653" s="269">
        <v>0</v>
      </c>
      <c r="S653" s="269">
        <v>2660068</v>
      </c>
      <c r="T653" s="269">
        <v>22838983</v>
      </c>
      <c r="U653" s="269">
        <v>0</v>
      </c>
      <c r="V653" s="269">
        <v>0</v>
      </c>
      <c r="W653" s="269">
        <v>541938</v>
      </c>
      <c r="X653" s="269">
        <v>165504</v>
      </c>
      <c r="Y653" s="269">
        <v>5730724.54</v>
      </c>
      <c r="Z653" s="269">
        <v>0</v>
      </c>
      <c r="AA653" s="269">
        <v>0</v>
      </c>
      <c r="AB653" s="269">
        <v>0</v>
      </c>
      <c r="AC653" s="269">
        <v>0</v>
      </c>
      <c r="AD653" s="269">
        <v>0</v>
      </c>
      <c r="AE653" s="269">
        <v>0</v>
      </c>
      <c r="AF653" s="269">
        <v>1061575</v>
      </c>
      <c r="AG653" s="269">
        <v>0</v>
      </c>
      <c r="AH653" s="269">
        <v>0</v>
      </c>
      <c r="AI653" s="269">
        <v>473240</v>
      </c>
      <c r="AJ653" s="269">
        <v>0</v>
      </c>
      <c r="AK653" s="269">
        <v>87000</v>
      </c>
      <c r="AL653" s="269">
        <v>14100</v>
      </c>
      <c r="AM653" s="269">
        <v>123900</v>
      </c>
      <c r="AN653" s="269">
        <v>0</v>
      </c>
      <c r="AO653" s="269">
        <v>0</v>
      </c>
      <c r="AP653" s="269">
        <v>95080</v>
      </c>
      <c r="AQ653" s="269">
        <v>0</v>
      </c>
      <c r="AR653" s="269">
        <v>0</v>
      </c>
      <c r="AS653" s="269">
        <v>0</v>
      </c>
      <c r="AT653" s="269">
        <v>5600</v>
      </c>
      <c r="AU653" s="269">
        <v>54450</v>
      </c>
      <c r="AV653" s="269">
        <v>0</v>
      </c>
      <c r="AW653" s="269">
        <v>0</v>
      </c>
      <c r="AX653" s="269">
        <v>202105</v>
      </c>
      <c r="AY653" s="269">
        <v>435305</v>
      </c>
      <c r="AZ653" s="269">
        <v>109455.12</v>
      </c>
      <c r="BA653" s="269">
        <v>0</v>
      </c>
      <c r="BB653" s="269">
        <v>0</v>
      </c>
      <c r="BC653" s="269">
        <v>0</v>
      </c>
      <c r="BD653" s="269">
        <v>0</v>
      </c>
      <c r="BE653" s="269">
        <v>0</v>
      </c>
      <c r="BF653" s="269">
        <v>0</v>
      </c>
      <c r="BG653" s="269">
        <v>226960</v>
      </c>
      <c r="BH653" s="269">
        <v>214198</v>
      </c>
      <c r="BI653" s="269">
        <v>282264.45</v>
      </c>
      <c r="BJ653" s="269">
        <v>0</v>
      </c>
      <c r="BK653" s="269">
        <v>11888</v>
      </c>
      <c r="BL653" s="269">
        <v>58060</v>
      </c>
      <c r="BM653" s="269">
        <v>1213681.3700000001</v>
      </c>
      <c r="BN653" s="269">
        <v>0</v>
      </c>
      <c r="BO653" s="269">
        <v>130000</v>
      </c>
      <c r="BP653" s="269">
        <v>0</v>
      </c>
      <c r="BQ653" s="269">
        <v>437746</v>
      </c>
      <c r="BR653" s="269">
        <v>0</v>
      </c>
      <c r="BS653" s="269">
        <v>0</v>
      </c>
      <c r="BT653" s="269">
        <v>2263294.5</v>
      </c>
      <c r="BU653" s="269">
        <v>0</v>
      </c>
      <c r="BV653" s="269">
        <v>97380</v>
      </c>
      <c r="BW653" s="269">
        <v>0</v>
      </c>
      <c r="BX653" s="269">
        <v>0</v>
      </c>
      <c r="BY653" s="269">
        <v>557240</v>
      </c>
      <c r="BZ653" s="269">
        <v>0</v>
      </c>
      <c r="CA653" s="269">
        <v>0</v>
      </c>
      <c r="CB653" s="269">
        <v>50000</v>
      </c>
      <c r="CC653" s="270">
        <f t="shared" si="78"/>
        <v>50892472.049999997</v>
      </c>
      <c r="CD653" s="148"/>
      <c r="CE653" s="148"/>
      <c r="CF653" s="148"/>
      <c r="CG653" s="148"/>
      <c r="CH653" s="148"/>
      <c r="CI653" s="148"/>
    </row>
    <row r="654" spans="1:87" s="149" customFormat="1">
      <c r="A654" s="215"/>
      <c r="B654" s="295"/>
      <c r="C654" s="150"/>
      <c r="D654" s="150"/>
      <c r="E654" s="150"/>
      <c r="F654" s="296" t="s">
        <v>1599</v>
      </c>
      <c r="G654" s="297" t="s">
        <v>1600</v>
      </c>
      <c r="H654" s="269">
        <v>0</v>
      </c>
      <c r="I654" s="269">
        <v>50000</v>
      </c>
      <c r="J654" s="269">
        <v>250000</v>
      </c>
      <c r="K654" s="269">
        <v>1030561</v>
      </c>
      <c r="L654" s="269">
        <v>395200</v>
      </c>
      <c r="M654" s="269">
        <v>20248910.300000001</v>
      </c>
      <c r="N654" s="269">
        <v>1133460</v>
      </c>
      <c r="O654" s="269">
        <v>190000</v>
      </c>
      <c r="P654" s="269">
        <v>0</v>
      </c>
      <c r="Q654" s="269">
        <v>55000</v>
      </c>
      <c r="R654" s="269">
        <v>300000</v>
      </c>
      <c r="S654" s="269">
        <v>315403</v>
      </c>
      <c r="T654" s="269">
        <v>40000</v>
      </c>
      <c r="U654" s="269">
        <v>300906.25</v>
      </c>
      <c r="V654" s="269">
        <v>0</v>
      </c>
      <c r="W654" s="269">
        <v>473600</v>
      </c>
      <c r="X654" s="269">
        <v>0</v>
      </c>
      <c r="Y654" s="269">
        <v>9504909.8499999996</v>
      </c>
      <c r="Z654" s="269">
        <v>2420614</v>
      </c>
      <c r="AA654" s="269">
        <v>323405</v>
      </c>
      <c r="AB654" s="269">
        <v>212500</v>
      </c>
      <c r="AC654" s="269">
        <v>299800</v>
      </c>
      <c r="AD654" s="269">
        <v>170000</v>
      </c>
      <c r="AE654" s="269">
        <v>440000</v>
      </c>
      <c r="AF654" s="269">
        <v>11962920.26</v>
      </c>
      <c r="AG654" s="269">
        <v>100000</v>
      </c>
      <c r="AH654" s="269">
        <v>330000</v>
      </c>
      <c r="AI654" s="269">
        <v>0</v>
      </c>
      <c r="AJ654" s="269">
        <v>100000</v>
      </c>
      <c r="AK654" s="269">
        <v>100000</v>
      </c>
      <c r="AL654" s="269">
        <v>100000</v>
      </c>
      <c r="AM654" s="269">
        <v>100000</v>
      </c>
      <c r="AN654" s="269">
        <v>100000</v>
      </c>
      <c r="AO654" s="269">
        <v>300000</v>
      </c>
      <c r="AP654" s="269">
        <v>201624.83</v>
      </c>
      <c r="AQ654" s="269">
        <v>100000</v>
      </c>
      <c r="AR654" s="269">
        <v>640640</v>
      </c>
      <c r="AS654" s="269">
        <v>202000</v>
      </c>
      <c r="AT654" s="269">
        <v>79350</v>
      </c>
      <c r="AU654" s="269">
        <v>984727.6</v>
      </c>
      <c r="AV654" s="269">
        <v>0</v>
      </c>
      <c r="AW654" s="269">
        <v>406387.6</v>
      </c>
      <c r="AX654" s="269">
        <v>158997.6</v>
      </c>
      <c r="AY654" s="269">
        <v>268457.59999999998</v>
      </c>
      <c r="AZ654" s="269">
        <v>250000</v>
      </c>
      <c r="BA654" s="269">
        <v>54770</v>
      </c>
      <c r="BB654" s="269">
        <v>378890</v>
      </c>
      <c r="BC654" s="269">
        <v>2382424</v>
      </c>
      <c r="BD654" s="269">
        <v>150000</v>
      </c>
      <c r="BE654" s="269">
        <v>0</v>
      </c>
      <c r="BF654" s="269">
        <v>0</v>
      </c>
      <c r="BG654" s="269">
        <v>818949.62</v>
      </c>
      <c r="BH654" s="269">
        <v>0</v>
      </c>
      <c r="BI654" s="269">
        <v>150000</v>
      </c>
      <c r="BJ654" s="269">
        <v>1985560.52</v>
      </c>
      <c r="BK654" s="269">
        <v>488100</v>
      </c>
      <c r="BL654" s="269">
        <v>82950.02</v>
      </c>
      <c r="BM654" s="269">
        <v>1089500</v>
      </c>
      <c r="BN654" s="269">
        <v>316718</v>
      </c>
      <c r="BO654" s="269">
        <v>150000</v>
      </c>
      <c r="BP654" s="269">
        <v>100000</v>
      </c>
      <c r="BQ654" s="269">
        <v>128368</v>
      </c>
      <c r="BR654" s="269">
        <v>4982159.3600000003</v>
      </c>
      <c r="BS654" s="269">
        <v>0</v>
      </c>
      <c r="BT654" s="269">
        <v>987930</v>
      </c>
      <c r="BU654" s="269">
        <v>150000</v>
      </c>
      <c r="BV654" s="269">
        <v>300000</v>
      </c>
      <c r="BW654" s="269">
        <v>794016</v>
      </c>
      <c r="BX654" s="269">
        <v>350000</v>
      </c>
      <c r="BY654" s="269">
        <v>360320</v>
      </c>
      <c r="BZ654" s="269">
        <v>300000</v>
      </c>
      <c r="CA654" s="269">
        <v>300000</v>
      </c>
      <c r="CB654" s="269">
        <v>10491234.34</v>
      </c>
      <c r="CC654" s="270">
        <f t="shared" si="78"/>
        <v>81931264.750000015</v>
      </c>
      <c r="CD654" s="148"/>
      <c r="CE654" s="148"/>
      <c r="CF654" s="148"/>
      <c r="CG654" s="148"/>
      <c r="CH654" s="148"/>
      <c r="CI654" s="148"/>
    </row>
    <row r="655" spans="1:87" s="149" customFormat="1">
      <c r="A655" s="215"/>
      <c r="B655" s="295"/>
      <c r="C655" s="150"/>
      <c r="D655" s="150"/>
      <c r="E655" s="150"/>
      <c r="F655" s="296" t="s">
        <v>1601</v>
      </c>
      <c r="G655" s="297" t="s">
        <v>1602</v>
      </c>
      <c r="H655" s="269">
        <v>0</v>
      </c>
      <c r="I655" s="269">
        <v>254596.09</v>
      </c>
      <c r="J655" s="269">
        <v>459759.53</v>
      </c>
      <c r="K655" s="269">
        <v>756186.61</v>
      </c>
      <c r="L655" s="269">
        <v>198051.5</v>
      </c>
      <c r="M655" s="269">
        <v>0</v>
      </c>
      <c r="N655" s="269">
        <v>241301.81</v>
      </c>
      <c r="O655" s="269">
        <v>354633.21</v>
      </c>
      <c r="P655" s="269">
        <v>143834.99</v>
      </c>
      <c r="Q655" s="269">
        <v>842524.25</v>
      </c>
      <c r="R655" s="269">
        <v>184461.37</v>
      </c>
      <c r="S655" s="269">
        <v>28071.86</v>
      </c>
      <c r="T655" s="269">
        <v>378647.33</v>
      </c>
      <c r="U655" s="269">
        <v>1096576.2</v>
      </c>
      <c r="V655" s="269">
        <v>0</v>
      </c>
      <c r="W655" s="269">
        <v>299962.03999999998</v>
      </c>
      <c r="X655" s="269">
        <v>206600.54</v>
      </c>
      <c r="Y655" s="269">
        <v>112120.68</v>
      </c>
      <c r="Z655" s="269">
        <v>0</v>
      </c>
      <c r="AA655" s="269">
        <v>135989.62</v>
      </c>
      <c r="AB655" s="269">
        <v>412626.78</v>
      </c>
      <c r="AC655" s="269">
        <v>271234.61</v>
      </c>
      <c r="AD655" s="269">
        <v>37573.22</v>
      </c>
      <c r="AE655" s="269">
        <v>47818</v>
      </c>
      <c r="AF655" s="269">
        <v>74464.63</v>
      </c>
      <c r="AG655" s="269">
        <v>354</v>
      </c>
      <c r="AH655" s="269">
        <v>0</v>
      </c>
      <c r="AI655" s="269">
        <v>250294.39</v>
      </c>
      <c r="AJ655" s="269">
        <v>118942.39999999999</v>
      </c>
      <c r="AK655" s="269">
        <v>0</v>
      </c>
      <c r="AL655" s="269">
        <v>13209.33</v>
      </c>
      <c r="AM655" s="269">
        <v>15851.2</v>
      </c>
      <c r="AN655" s="269">
        <v>260640.42</v>
      </c>
      <c r="AO655" s="269">
        <v>0</v>
      </c>
      <c r="AP655" s="269">
        <v>36986.14</v>
      </c>
      <c r="AQ655" s="269">
        <v>198817.69</v>
      </c>
      <c r="AR655" s="269">
        <v>88062.23</v>
      </c>
      <c r="AS655" s="269">
        <v>37803.83</v>
      </c>
      <c r="AT655" s="269">
        <v>0</v>
      </c>
      <c r="AU655" s="269">
        <v>3134778.52</v>
      </c>
      <c r="AV655" s="269">
        <v>6039456.1900000004</v>
      </c>
      <c r="AW655" s="269">
        <v>180527.59</v>
      </c>
      <c r="AX655" s="269">
        <v>978958.49</v>
      </c>
      <c r="AY655" s="269">
        <v>472682.06</v>
      </c>
      <c r="AZ655" s="269">
        <v>0</v>
      </c>
      <c r="BA655" s="269">
        <v>323603.27</v>
      </c>
      <c r="BB655" s="269">
        <v>784408.53</v>
      </c>
      <c r="BC655" s="269">
        <v>152028.13</v>
      </c>
      <c r="BD655" s="269">
        <v>202585.57</v>
      </c>
      <c r="BE655" s="269">
        <v>0</v>
      </c>
      <c r="BF655" s="269">
        <v>0</v>
      </c>
      <c r="BG655" s="269">
        <v>29133.84</v>
      </c>
      <c r="BH655" s="269">
        <v>34300.15</v>
      </c>
      <c r="BI655" s="269">
        <v>0</v>
      </c>
      <c r="BJ655" s="269">
        <v>35811.97</v>
      </c>
      <c r="BK655" s="269">
        <v>4403.1099999999997</v>
      </c>
      <c r="BL655" s="269">
        <v>0</v>
      </c>
      <c r="BM655" s="269">
        <v>284107.24</v>
      </c>
      <c r="BN655" s="269">
        <v>0</v>
      </c>
      <c r="BO655" s="269">
        <v>0</v>
      </c>
      <c r="BP655" s="269">
        <v>0</v>
      </c>
      <c r="BQ655" s="269">
        <v>77.67</v>
      </c>
      <c r="BR655" s="269">
        <v>0</v>
      </c>
      <c r="BS655" s="269">
        <v>0</v>
      </c>
      <c r="BT655" s="269">
        <v>77494.759999999995</v>
      </c>
      <c r="BU655" s="269">
        <v>0</v>
      </c>
      <c r="BV655" s="269">
        <v>172014.89</v>
      </c>
      <c r="BW655" s="269">
        <v>0</v>
      </c>
      <c r="BX655" s="269">
        <v>0</v>
      </c>
      <c r="BY655" s="269">
        <v>2908187.58</v>
      </c>
      <c r="BZ655" s="269">
        <v>0</v>
      </c>
      <c r="CA655" s="269">
        <v>0</v>
      </c>
      <c r="CB655" s="269">
        <v>0</v>
      </c>
      <c r="CC655" s="270">
        <f t="shared" si="78"/>
        <v>23372556.059999995</v>
      </c>
      <c r="CD655" s="148"/>
      <c r="CE655" s="148"/>
      <c r="CF655" s="148"/>
      <c r="CG655" s="148"/>
      <c r="CH655" s="148"/>
      <c r="CI655" s="148"/>
    </row>
    <row r="656" spans="1:87" s="149" customFormat="1">
      <c r="A656" s="215"/>
      <c r="B656" s="295"/>
      <c r="C656" s="150"/>
      <c r="D656" s="150"/>
      <c r="E656" s="150"/>
      <c r="F656" s="296" t="s">
        <v>1603</v>
      </c>
      <c r="G656" s="297" t="s">
        <v>1604</v>
      </c>
      <c r="H656" s="269">
        <v>0</v>
      </c>
      <c r="I656" s="269">
        <v>0</v>
      </c>
      <c r="J656" s="269">
        <v>0</v>
      </c>
      <c r="K656" s="269">
        <v>0</v>
      </c>
      <c r="L656" s="269">
        <v>0</v>
      </c>
      <c r="M656" s="269">
        <v>0</v>
      </c>
      <c r="N656" s="269">
        <v>0</v>
      </c>
      <c r="O656" s="269">
        <v>0</v>
      </c>
      <c r="P656" s="269">
        <v>88908</v>
      </c>
      <c r="Q656" s="269">
        <v>320.93</v>
      </c>
      <c r="R656" s="269">
        <v>0</v>
      </c>
      <c r="S656" s="269">
        <v>0</v>
      </c>
      <c r="T656" s="269">
        <v>0</v>
      </c>
      <c r="U656" s="269">
        <v>0</v>
      </c>
      <c r="V656" s="269">
        <v>0</v>
      </c>
      <c r="W656" s="269">
        <v>0</v>
      </c>
      <c r="X656" s="269">
        <v>0</v>
      </c>
      <c r="Y656" s="269">
        <v>0</v>
      </c>
      <c r="Z656" s="269">
        <v>0</v>
      </c>
      <c r="AA656" s="269">
        <v>2240</v>
      </c>
      <c r="AB656" s="269">
        <v>0</v>
      </c>
      <c r="AC656" s="269">
        <v>29415.15</v>
      </c>
      <c r="AD656" s="269">
        <v>0</v>
      </c>
      <c r="AE656" s="269">
        <v>13390.59</v>
      </c>
      <c r="AF656" s="269">
        <v>0</v>
      </c>
      <c r="AG656" s="269">
        <v>0</v>
      </c>
      <c r="AH656" s="269">
        <v>0</v>
      </c>
      <c r="AI656" s="269">
        <v>0</v>
      </c>
      <c r="AJ656" s="269">
        <v>808.8</v>
      </c>
      <c r="AK656" s="269">
        <v>32.11</v>
      </c>
      <c r="AL656" s="269">
        <v>0</v>
      </c>
      <c r="AM656" s="269">
        <v>0</v>
      </c>
      <c r="AN656" s="269">
        <v>0</v>
      </c>
      <c r="AO656" s="269">
        <v>0</v>
      </c>
      <c r="AP656" s="269">
        <v>0</v>
      </c>
      <c r="AQ656" s="269">
        <v>0</v>
      </c>
      <c r="AR656" s="269">
        <v>2178.5</v>
      </c>
      <c r="AS656" s="269">
        <v>0</v>
      </c>
      <c r="AT656" s="269">
        <v>0</v>
      </c>
      <c r="AU656" s="269">
        <v>0</v>
      </c>
      <c r="AV656" s="269">
        <v>0</v>
      </c>
      <c r="AW656" s="269">
        <v>0</v>
      </c>
      <c r="AX656" s="269">
        <v>3900.03</v>
      </c>
      <c r="AY656" s="269">
        <v>0</v>
      </c>
      <c r="AZ656" s="269">
        <v>2390.87</v>
      </c>
      <c r="BA656" s="269">
        <v>0</v>
      </c>
      <c r="BB656" s="269">
        <v>0</v>
      </c>
      <c r="BC656" s="269">
        <v>0</v>
      </c>
      <c r="BD656" s="269">
        <v>0</v>
      </c>
      <c r="BE656" s="269">
        <v>0</v>
      </c>
      <c r="BF656" s="269">
        <v>0</v>
      </c>
      <c r="BG656" s="269">
        <v>0</v>
      </c>
      <c r="BH656" s="269">
        <v>0</v>
      </c>
      <c r="BI656" s="269">
        <v>0</v>
      </c>
      <c r="BJ656" s="269">
        <v>9298.42</v>
      </c>
      <c r="BK656" s="269">
        <v>0</v>
      </c>
      <c r="BL656" s="269">
        <v>0</v>
      </c>
      <c r="BM656" s="269">
        <v>0</v>
      </c>
      <c r="BN656" s="269">
        <v>26942.720000000001</v>
      </c>
      <c r="BO656" s="269">
        <v>0</v>
      </c>
      <c r="BP656" s="269">
        <v>0</v>
      </c>
      <c r="BQ656" s="269">
        <v>0</v>
      </c>
      <c r="BR656" s="269">
        <v>0</v>
      </c>
      <c r="BS656" s="269">
        <v>0</v>
      </c>
      <c r="BT656" s="269">
        <v>0</v>
      </c>
      <c r="BU656" s="269">
        <v>0</v>
      </c>
      <c r="BV656" s="269">
        <v>0</v>
      </c>
      <c r="BW656" s="269">
        <v>0</v>
      </c>
      <c r="BX656" s="269">
        <v>0</v>
      </c>
      <c r="BY656" s="269">
        <v>100535.21</v>
      </c>
      <c r="BZ656" s="269">
        <v>0</v>
      </c>
      <c r="CA656" s="269">
        <v>0</v>
      </c>
      <c r="CB656" s="269">
        <v>0</v>
      </c>
      <c r="CC656" s="270">
        <f t="shared" si="78"/>
        <v>280361.32999999996</v>
      </c>
      <c r="CD656" s="148"/>
      <c r="CE656" s="148"/>
      <c r="CF656" s="148"/>
      <c r="CG656" s="148"/>
      <c r="CH656" s="148"/>
      <c r="CI656" s="148"/>
    </row>
    <row r="657" spans="1:87" s="149" customFormat="1">
      <c r="A657" s="215"/>
      <c r="B657" s="295"/>
      <c r="C657" s="150"/>
      <c r="D657" s="150"/>
      <c r="E657" s="150"/>
      <c r="F657" s="296" t="s">
        <v>1605</v>
      </c>
      <c r="G657" s="297" t="s">
        <v>1606</v>
      </c>
      <c r="H657" s="269">
        <v>0</v>
      </c>
      <c r="I657" s="269">
        <v>51310</v>
      </c>
      <c r="J657" s="269">
        <v>1500</v>
      </c>
      <c r="K657" s="269">
        <v>0</v>
      </c>
      <c r="L657" s="269">
        <v>0</v>
      </c>
      <c r="M657" s="269">
        <v>0</v>
      </c>
      <c r="N657" s="269">
        <v>21380452.120000001</v>
      </c>
      <c r="O657" s="269">
        <v>0</v>
      </c>
      <c r="P657" s="269">
        <v>0</v>
      </c>
      <c r="Q657" s="269">
        <v>2000</v>
      </c>
      <c r="R657" s="269">
        <v>0</v>
      </c>
      <c r="S657" s="269">
        <v>0</v>
      </c>
      <c r="T657" s="269">
        <v>38906.39</v>
      </c>
      <c r="U657" s="269">
        <v>0</v>
      </c>
      <c r="V657" s="269">
        <v>101800</v>
      </c>
      <c r="W657" s="269">
        <v>141814.04999999999</v>
      </c>
      <c r="X657" s="269">
        <v>685700</v>
      </c>
      <c r="Y657" s="269">
        <v>0</v>
      </c>
      <c r="Z657" s="269">
        <v>12261535</v>
      </c>
      <c r="AA657" s="269">
        <v>644531.75</v>
      </c>
      <c r="AB657" s="269">
        <v>39304.15</v>
      </c>
      <c r="AC657" s="269">
        <v>104204.5</v>
      </c>
      <c r="AD657" s="269">
        <v>0</v>
      </c>
      <c r="AE657" s="269">
        <v>3525748.12</v>
      </c>
      <c r="AF657" s="269">
        <v>365861.5</v>
      </c>
      <c r="AG657" s="269">
        <v>0</v>
      </c>
      <c r="AH657" s="269">
        <v>88182.56</v>
      </c>
      <c r="AI657" s="269">
        <v>44149777.549999997</v>
      </c>
      <c r="AJ657" s="269">
        <v>224051.02</v>
      </c>
      <c r="AK657" s="269">
        <v>195031.8</v>
      </c>
      <c r="AL657" s="269">
        <v>403318</v>
      </c>
      <c r="AM657" s="269">
        <v>275096.3</v>
      </c>
      <c r="AN657" s="269">
        <v>0</v>
      </c>
      <c r="AO657" s="269">
        <v>0</v>
      </c>
      <c r="AP657" s="269">
        <v>14766.08</v>
      </c>
      <c r="AQ657" s="269">
        <v>334779</v>
      </c>
      <c r="AR657" s="269">
        <v>517795.21</v>
      </c>
      <c r="AS657" s="269">
        <v>289201.03000000003</v>
      </c>
      <c r="AT657" s="269">
        <v>0</v>
      </c>
      <c r="AU657" s="269">
        <v>46991</v>
      </c>
      <c r="AV657" s="269">
        <v>4710.16</v>
      </c>
      <c r="AW657" s="269">
        <v>0</v>
      </c>
      <c r="AX657" s="269">
        <v>19340</v>
      </c>
      <c r="AY657" s="269">
        <v>117087.05</v>
      </c>
      <c r="AZ657" s="269">
        <v>0</v>
      </c>
      <c r="BA657" s="269">
        <v>84656.67</v>
      </c>
      <c r="BB657" s="269">
        <v>58378090.350000001</v>
      </c>
      <c r="BC657" s="269">
        <v>0</v>
      </c>
      <c r="BD657" s="269">
        <v>0</v>
      </c>
      <c r="BE657" s="269">
        <v>0</v>
      </c>
      <c r="BF657" s="269">
        <v>186633</v>
      </c>
      <c r="BG657" s="269">
        <v>560395.69999999995</v>
      </c>
      <c r="BH657" s="269">
        <v>1484702.0001000001</v>
      </c>
      <c r="BI657" s="269">
        <v>0</v>
      </c>
      <c r="BJ657" s="269">
        <v>35733.370000000003</v>
      </c>
      <c r="BK657" s="269">
        <v>0</v>
      </c>
      <c r="BL657" s="269">
        <v>250972</v>
      </c>
      <c r="BM657" s="269">
        <v>16563120.75</v>
      </c>
      <c r="BN657" s="269">
        <v>3976066.68</v>
      </c>
      <c r="BO657" s="269">
        <v>628352.51</v>
      </c>
      <c r="BP657" s="269">
        <v>1671906.8</v>
      </c>
      <c r="BQ657" s="269">
        <v>3200</v>
      </c>
      <c r="BR657" s="269">
        <v>1355498</v>
      </c>
      <c r="BS657" s="269">
        <v>179975</v>
      </c>
      <c r="BT657" s="269">
        <v>245066.54</v>
      </c>
      <c r="BU657" s="269">
        <v>1734690.58</v>
      </c>
      <c r="BV657" s="269">
        <v>1587436.18</v>
      </c>
      <c r="BW657" s="269">
        <v>2042385</v>
      </c>
      <c r="BX657" s="269">
        <v>308350</v>
      </c>
      <c r="BY657" s="269">
        <v>219822.97</v>
      </c>
      <c r="BZ657" s="269">
        <v>2328815.39</v>
      </c>
      <c r="CA657" s="269">
        <v>46750</v>
      </c>
      <c r="CB657" s="269">
        <v>298650</v>
      </c>
      <c r="CC657" s="270">
        <f t="shared" si="78"/>
        <v>180196063.83009997</v>
      </c>
      <c r="CD657" s="148"/>
      <c r="CE657" s="148"/>
      <c r="CF657" s="148"/>
      <c r="CG657" s="148"/>
      <c r="CH657" s="148"/>
      <c r="CI657" s="148"/>
    </row>
    <row r="658" spans="1:87" s="149" customFormat="1">
      <c r="A658" s="215"/>
      <c r="B658" s="295"/>
      <c r="C658" s="150"/>
      <c r="D658" s="150"/>
      <c r="E658" s="150"/>
      <c r="F658" s="296" t="s">
        <v>1607</v>
      </c>
      <c r="G658" s="297" t="s">
        <v>1608</v>
      </c>
      <c r="H658" s="269">
        <v>0</v>
      </c>
      <c r="I658" s="269">
        <v>7921</v>
      </c>
      <c r="J658" s="269">
        <v>0</v>
      </c>
      <c r="K658" s="269">
        <v>0</v>
      </c>
      <c r="L658" s="269">
        <v>0</v>
      </c>
      <c r="M658" s="269">
        <v>0</v>
      </c>
      <c r="N658" s="269">
        <v>37500</v>
      </c>
      <c r="O658" s="269">
        <v>0</v>
      </c>
      <c r="P658" s="269">
        <v>0</v>
      </c>
      <c r="Q658" s="269">
        <v>0</v>
      </c>
      <c r="R658" s="269">
        <v>49475</v>
      </c>
      <c r="S658" s="269">
        <v>0</v>
      </c>
      <c r="T658" s="269">
        <v>49758</v>
      </c>
      <c r="U658" s="269">
        <v>0</v>
      </c>
      <c r="V658" s="269">
        <v>0</v>
      </c>
      <c r="W658" s="269">
        <v>0</v>
      </c>
      <c r="X658" s="269">
        <v>0</v>
      </c>
      <c r="Y658" s="269">
        <v>0</v>
      </c>
      <c r="Z658" s="269">
        <v>0</v>
      </c>
      <c r="AA658" s="269">
        <v>257613.13</v>
      </c>
      <c r="AB658" s="269">
        <v>2798.75</v>
      </c>
      <c r="AC658" s="269">
        <v>655740.05000000005</v>
      </c>
      <c r="AD658" s="269">
        <v>58245.5</v>
      </c>
      <c r="AE658" s="269">
        <v>4583</v>
      </c>
      <c r="AF658" s="269">
        <v>169091.67</v>
      </c>
      <c r="AG658" s="269">
        <v>0</v>
      </c>
      <c r="AH658" s="269">
        <v>0</v>
      </c>
      <c r="AI658" s="269">
        <v>0</v>
      </c>
      <c r="AJ658" s="269">
        <v>0</v>
      </c>
      <c r="AK658" s="269">
        <v>3903</v>
      </c>
      <c r="AL658" s="269">
        <v>0</v>
      </c>
      <c r="AM658" s="269">
        <v>0</v>
      </c>
      <c r="AN658" s="269">
        <v>0</v>
      </c>
      <c r="AO658" s="269">
        <v>0</v>
      </c>
      <c r="AP658" s="269">
        <v>4619</v>
      </c>
      <c r="AQ658" s="269">
        <v>0</v>
      </c>
      <c r="AR658" s="269">
        <v>0</v>
      </c>
      <c r="AS658" s="269">
        <v>234276</v>
      </c>
      <c r="AT658" s="269">
        <v>12953</v>
      </c>
      <c r="AU658" s="269">
        <v>65386.75</v>
      </c>
      <c r="AV658" s="269">
        <v>38678</v>
      </c>
      <c r="AW658" s="269">
        <v>38576</v>
      </c>
      <c r="AX658" s="269">
        <v>0</v>
      </c>
      <c r="AY658" s="269">
        <v>280461.13</v>
      </c>
      <c r="AZ658" s="269">
        <v>0</v>
      </c>
      <c r="BA658" s="269">
        <v>0</v>
      </c>
      <c r="BB658" s="269">
        <v>209363</v>
      </c>
      <c r="BC658" s="269">
        <v>0</v>
      </c>
      <c r="BD658" s="269">
        <v>0</v>
      </c>
      <c r="BE658" s="269">
        <v>203429</v>
      </c>
      <c r="BF658" s="269">
        <v>0</v>
      </c>
      <c r="BG658" s="269">
        <v>0</v>
      </c>
      <c r="BH658" s="269">
        <v>5000</v>
      </c>
      <c r="BI658" s="269">
        <v>0</v>
      </c>
      <c r="BJ658" s="269">
        <v>0</v>
      </c>
      <c r="BK658" s="269">
        <v>0</v>
      </c>
      <c r="BL658" s="269">
        <v>0</v>
      </c>
      <c r="BM658" s="269">
        <v>53934</v>
      </c>
      <c r="BN658" s="269">
        <v>0</v>
      </c>
      <c r="BO658" s="269">
        <v>122196</v>
      </c>
      <c r="BP658" s="269">
        <v>0</v>
      </c>
      <c r="BQ658" s="269">
        <v>575</v>
      </c>
      <c r="BR658" s="269">
        <v>0</v>
      </c>
      <c r="BS658" s="269">
        <v>0</v>
      </c>
      <c r="BT658" s="269">
        <v>11000</v>
      </c>
      <c r="BU658" s="269">
        <v>4998</v>
      </c>
      <c r="BV658" s="269">
        <v>0</v>
      </c>
      <c r="BW658" s="269">
        <v>24956</v>
      </c>
      <c r="BX658" s="269">
        <v>2048</v>
      </c>
      <c r="BY658" s="269">
        <v>0</v>
      </c>
      <c r="BZ658" s="269">
        <v>0</v>
      </c>
      <c r="CA658" s="269">
        <v>47039</v>
      </c>
      <c r="CB658" s="269">
        <v>0</v>
      </c>
      <c r="CC658" s="270">
        <f t="shared" si="78"/>
        <v>2656116.98</v>
      </c>
      <c r="CD658" s="148"/>
      <c r="CE658" s="148"/>
      <c r="CF658" s="148"/>
      <c r="CG658" s="148"/>
      <c r="CH658" s="148"/>
      <c r="CI658" s="148"/>
    </row>
    <row r="659" spans="1:87" s="149" customFormat="1">
      <c r="A659" s="215"/>
      <c r="B659" s="295"/>
      <c r="C659" s="150"/>
      <c r="D659" s="150"/>
      <c r="E659" s="150"/>
      <c r="F659" s="296" t="s">
        <v>1609</v>
      </c>
      <c r="G659" s="297" t="s">
        <v>1610</v>
      </c>
      <c r="H659" s="269">
        <v>313626.89</v>
      </c>
      <c r="I659" s="269">
        <v>126977.75</v>
      </c>
      <c r="J659" s="269">
        <v>209105.23</v>
      </c>
      <c r="K659" s="269">
        <v>97047.96</v>
      </c>
      <c r="L659" s="269">
        <v>93039.74</v>
      </c>
      <c r="M659" s="269">
        <v>22216.07</v>
      </c>
      <c r="N659" s="269">
        <v>179718.86</v>
      </c>
      <c r="O659" s="269">
        <v>0</v>
      </c>
      <c r="P659" s="269">
        <v>25124.04</v>
      </c>
      <c r="Q659" s="269">
        <v>267618.69</v>
      </c>
      <c r="R659" s="269">
        <v>15240.97</v>
      </c>
      <c r="S659" s="269">
        <v>45309.68</v>
      </c>
      <c r="T659" s="269">
        <v>96359.5</v>
      </c>
      <c r="U659" s="269">
        <v>204947.29</v>
      </c>
      <c r="V659" s="269">
        <v>3355.58</v>
      </c>
      <c r="W659" s="269">
        <v>30190.74</v>
      </c>
      <c r="X659" s="269">
        <v>0</v>
      </c>
      <c r="Y659" s="269">
        <v>19382.919999999998</v>
      </c>
      <c r="Z659" s="269">
        <v>333539.86</v>
      </c>
      <c r="AA659" s="269">
        <v>129234.47</v>
      </c>
      <c r="AB659" s="269">
        <v>0</v>
      </c>
      <c r="AC659" s="269">
        <v>88068.3</v>
      </c>
      <c r="AD659" s="269">
        <v>36078.81</v>
      </c>
      <c r="AE659" s="269">
        <v>31619.77</v>
      </c>
      <c r="AF659" s="269">
        <v>6498.09</v>
      </c>
      <c r="AG659" s="269">
        <v>21551.03</v>
      </c>
      <c r="AH659" s="269">
        <v>137715.63</v>
      </c>
      <c r="AI659" s="269">
        <v>536062.96</v>
      </c>
      <c r="AJ659" s="269">
        <v>19366.27</v>
      </c>
      <c r="AK659" s="269">
        <v>10575.74</v>
      </c>
      <c r="AL659" s="269">
        <v>12752.99</v>
      </c>
      <c r="AM659" s="269">
        <v>5528.32</v>
      </c>
      <c r="AN659" s="269">
        <v>12206.71</v>
      </c>
      <c r="AO659" s="269">
        <v>0</v>
      </c>
      <c r="AP659" s="269">
        <v>17751.12</v>
      </c>
      <c r="AQ659" s="269">
        <v>39355.199999999997</v>
      </c>
      <c r="AR659" s="269">
        <v>17577.189999999999</v>
      </c>
      <c r="AS659" s="269">
        <v>14286.74</v>
      </c>
      <c r="AT659" s="269">
        <v>8360.83</v>
      </c>
      <c r="AU659" s="269">
        <v>0</v>
      </c>
      <c r="AV659" s="269">
        <v>15298.63</v>
      </c>
      <c r="AW659" s="269">
        <v>23663.18</v>
      </c>
      <c r="AX659" s="269">
        <v>10657.4</v>
      </c>
      <c r="AY659" s="269">
        <v>34820.639999999999</v>
      </c>
      <c r="AZ659" s="269">
        <v>3024.07</v>
      </c>
      <c r="BA659" s="269">
        <v>19428.86</v>
      </c>
      <c r="BB659" s="269">
        <v>18745.71</v>
      </c>
      <c r="BC659" s="269">
        <v>19179.95</v>
      </c>
      <c r="BD659" s="269">
        <v>44655.839999999997</v>
      </c>
      <c r="BE659" s="269">
        <v>0</v>
      </c>
      <c r="BF659" s="269">
        <v>81103.83</v>
      </c>
      <c r="BG659" s="269">
        <v>51968.06</v>
      </c>
      <c r="BH659" s="269">
        <v>86311.58</v>
      </c>
      <c r="BI659" s="269">
        <v>0</v>
      </c>
      <c r="BJ659" s="269">
        <v>0</v>
      </c>
      <c r="BK659" s="269">
        <v>24925.37</v>
      </c>
      <c r="BL659" s="269">
        <v>5474.26</v>
      </c>
      <c r="BM659" s="269">
        <v>33094.86</v>
      </c>
      <c r="BN659" s="269">
        <v>182542.01</v>
      </c>
      <c r="BO659" s="269">
        <v>20130.43</v>
      </c>
      <c r="BP659" s="269">
        <v>42273.54</v>
      </c>
      <c r="BQ659" s="269">
        <v>41752.18</v>
      </c>
      <c r="BR659" s="269">
        <v>29035.97</v>
      </c>
      <c r="BS659" s="269">
        <v>27049.32</v>
      </c>
      <c r="BT659" s="269">
        <v>0</v>
      </c>
      <c r="BU659" s="269">
        <v>10620.8</v>
      </c>
      <c r="BV659" s="269">
        <v>17485.310000000001</v>
      </c>
      <c r="BW659" s="269">
        <v>116620.27</v>
      </c>
      <c r="BX659" s="269">
        <v>22822.89</v>
      </c>
      <c r="BY659" s="269">
        <v>43954.32</v>
      </c>
      <c r="BZ659" s="269">
        <v>14316.72</v>
      </c>
      <c r="CA659" s="269">
        <v>8078.06</v>
      </c>
      <c r="CB659" s="269">
        <v>5525</v>
      </c>
      <c r="CC659" s="270">
        <f t="shared" si="78"/>
        <v>4281950.9999999991</v>
      </c>
      <c r="CD659" s="148"/>
      <c r="CE659" s="148"/>
      <c r="CF659" s="148"/>
      <c r="CG659" s="148"/>
      <c r="CH659" s="148"/>
      <c r="CI659" s="148"/>
    </row>
    <row r="660" spans="1:87" s="149" customFormat="1">
      <c r="A660" s="215"/>
      <c r="B660" s="295"/>
      <c r="C660" s="150"/>
      <c r="D660" s="150"/>
      <c r="E660" s="150"/>
      <c r="F660" s="296" t="s">
        <v>1611</v>
      </c>
      <c r="G660" s="297" t="s">
        <v>1612</v>
      </c>
      <c r="H660" s="269">
        <v>0</v>
      </c>
      <c r="I660" s="269">
        <v>0</v>
      </c>
      <c r="J660" s="269">
        <v>0</v>
      </c>
      <c r="K660" s="269">
        <v>0</v>
      </c>
      <c r="L660" s="269">
        <v>0</v>
      </c>
      <c r="M660" s="269">
        <v>2311.4</v>
      </c>
      <c r="N660" s="269">
        <v>3000</v>
      </c>
      <c r="O660" s="269">
        <v>0</v>
      </c>
      <c r="P660" s="269">
        <v>0</v>
      </c>
      <c r="Q660" s="269">
        <v>0</v>
      </c>
      <c r="R660" s="269">
        <v>0</v>
      </c>
      <c r="S660" s="269">
        <v>0</v>
      </c>
      <c r="T660" s="269">
        <v>0</v>
      </c>
      <c r="U660" s="269">
        <v>0</v>
      </c>
      <c r="V660" s="269">
        <v>0</v>
      </c>
      <c r="W660" s="269">
        <v>0</v>
      </c>
      <c r="X660" s="269">
        <v>0</v>
      </c>
      <c r="Y660" s="269">
        <v>0</v>
      </c>
      <c r="Z660" s="269">
        <v>0</v>
      </c>
      <c r="AA660" s="269">
        <v>0</v>
      </c>
      <c r="AB660" s="269">
        <v>0</v>
      </c>
      <c r="AC660" s="269">
        <v>0</v>
      </c>
      <c r="AD660" s="269">
        <v>0</v>
      </c>
      <c r="AE660" s="269">
        <v>0</v>
      </c>
      <c r="AF660" s="269">
        <v>0</v>
      </c>
      <c r="AG660" s="269">
        <v>7377</v>
      </c>
      <c r="AH660" s="269">
        <v>0</v>
      </c>
      <c r="AI660" s="269">
        <v>0</v>
      </c>
      <c r="AJ660" s="269">
        <v>0</v>
      </c>
      <c r="AK660" s="269">
        <v>0</v>
      </c>
      <c r="AL660" s="269">
        <v>0</v>
      </c>
      <c r="AM660" s="269">
        <v>0</v>
      </c>
      <c r="AN660" s="269">
        <v>0</v>
      </c>
      <c r="AO660" s="269">
        <v>1180</v>
      </c>
      <c r="AP660" s="269">
        <v>0</v>
      </c>
      <c r="AQ660" s="269">
        <v>0</v>
      </c>
      <c r="AR660" s="269">
        <v>0</v>
      </c>
      <c r="AS660" s="269">
        <v>0</v>
      </c>
      <c r="AT660" s="269">
        <v>0</v>
      </c>
      <c r="AU660" s="269">
        <v>0</v>
      </c>
      <c r="AV660" s="269">
        <v>0</v>
      </c>
      <c r="AW660" s="269">
        <v>0</v>
      </c>
      <c r="AX660" s="269">
        <v>0</v>
      </c>
      <c r="AY660" s="269">
        <v>0</v>
      </c>
      <c r="AZ660" s="269">
        <v>0</v>
      </c>
      <c r="BA660" s="269">
        <v>0</v>
      </c>
      <c r="BB660" s="269">
        <v>0</v>
      </c>
      <c r="BC660" s="269">
        <v>0</v>
      </c>
      <c r="BD660" s="269">
        <v>0</v>
      </c>
      <c r="BE660" s="269">
        <v>0</v>
      </c>
      <c r="BF660" s="269">
        <v>0</v>
      </c>
      <c r="BG660" s="269">
        <v>71336.600000000006</v>
      </c>
      <c r="BH660" s="269">
        <v>0</v>
      </c>
      <c r="BI660" s="269">
        <v>0</v>
      </c>
      <c r="BJ660" s="269">
        <v>0</v>
      </c>
      <c r="BK660" s="269">
        <v>0</v>
      </c>
      <c r="BL660" s="269">
        <v>0</v>
      </c>
      <c r="BM660" s="269">
        <v>0</v>
      </c>
      <c r="BN660" s="269">
        <v>0</v>
      </c>
      <c r="BO660" s="269">
        <v>157790</v>
      </c>
      <c r="BP660" s="269">
        <v>0</v>
      </c>
      <c r="BQ660" s="269">
        <v>31000</v>
      </c>
      <c r="BR660" s="269">
        <v>0</v>
      </c>
      <c r="BS660" s="269">
        <v>0</v>
      </c>
      <c r="BT660" s="269">
        <v>1719.98</v>
      </c>
      <c r="BU660" s="269">
        <v>0</v>
      </c>
      <c r="BV660" s="269">
        <v>0</v>
      </c>
      <c r="BW660" s="269">
        <v>0</v>
      </c>
      <c r="BX660" s="269">
        <v>0</v>
      </c>
      <c r="BY660" s="269">
        <v>0</v>
      </c>
      <c r="BZ660" s="269">
        <v>0</v>
      </c>
      <c r="CA660" s="269">
        <v>0</v>
      </c>
      <c r="CB660" s="269">
        <v>0</v>
      </c>
      <c r="CC660" s="270">
        <f t="shared" si="78"/>
        <v>275714.98</v>
      </c>
      <c r="CD660" s="148"/>
      <c r="CE660" s="148"/>
      <c r="CF660" s="148"/>
      <c r="CG660" s="148"/>
      <c r="CH660" s="148"/>
      <c r="CI660" s="148"/>
    </row>
    <row r="661" spans="1:87" s="149" customFormat="1">
      <c r="A661" s="215"/>
      <c r="B661" s="295"/>
      <c r="C661" s="150"/>
      <c r="D661" s="150"/>
      <c r="E661" s="150"/>
      <c r="F661" s="296" t="s">
        <v>1783</v>
      </c>
      <c r="G661" s="297" t="s">
        <v>1784</v>
      </c>
      <c r="H661" s="269">
        <v>0</v>
      </c>
      <c r="I661" s="269">
        <v>0</v>
      </c>
      <c r="J661" s="269">
        <v>143907</v>
      </c>
      <c r="K661" s="269">
        <v>0</v>
      </c>
      <c r="L661" s="269">
        <v>0</v>
      </c>
      <c r="M661" s="269">
        <v>0</v>
      </c>
      <c r="N661" s="269">
        <v>0</v>
      </c>
      <c r="O661" s="269">
        <v>0</v>
      </c>
      <c r="P661" s="269">
        <v>0</v>
      </c>
      <c r="Q661" s="269">
        <v>0</v>
      </c>
      <c r="R661" s="269">
        <v>0</v>
      </c>
      <c r="S661" s="269">
        <v>0</v>
      </c>
      <c r="T661" s="269">
        <v>0</v>
      </c>
      <c r="U661" s="269">
        <v>0</v>
      </c>
      <c r="V661" s="269">
        <v>0</v>
      </c>
      <c r="W661" s="269">
        <v>0</v>
      </c>
      <c r="X661" s="269">
        <v>0</v>
      </c>
      <c r="Y661" s="269">
        <v>0</v>
      </c>
      <c r="Z661" s="269">
        <v>0</v>
      </c>
      <c r="AA661" s="269">
        <v>0</v>
      </c>
      <c r="AB661" s="269">
        <v>0</v>
      </c>
      <c r="AC661" s="269">
        <v>0</v>
      </c>
      <c r="AD661" s="269">
        <v>0</v>
      </c>
      <c r="AE661" s="269">
        <v>0</v>
      </c>
      <c r="AF661" s="269">
        <v>0</v>
      </c>
      <c r="AG661" s="269">
        <v>0</v>
      </c>
      <c r="AH661" s="269">
        <v>0</v>
      </c>
      <c r="AI661" s="269">
        <v>0</v>
      </c>
      <c r="AJ661" s="269">
        <v>0</v>
      </c>
      <c r="AK661" s="269">
        <v>0</v>
      </c>
      <c r="AL661" s="269">
        <v>0</v>
      </c>
      <c r="AM661" s="269">
        <v>0</v>
      </c>
      <c r="AN661" s="269">
        <v>0</v>
      </c>
      <c r="AO661" s="269">
        <v>0</v>
      </c>
      <c r="AP661" s="269">
        <v>0</v>
      </c>
      <c r="AQ661" s="269">
        <v>0</v>
      </c>
      <c r="AR661" s="269">
        <v>0</v>
      </c>
      <c r="AS661" s="269">
        <v>0</v>
      </c>
      <c r="AT661" s="269">
        <v>0</v>
      </c>
      <c r="AU661" s="269">
        <v>0</v>
      </c>
      <c r="AV661" s="269">
        <v>0</v>
      </c>
      <c r="AW661" s="269">
        <v>0</v>
      </c>
      <c r="AX661" s="269">
        <v>0</v>
      </c>
      <c r="AY661" s="269">
        <v>0</v>
      </c>
      <c r="AZ661" s="269">
        <v>0</v>
      </c>
      <c r="BA661" s="269">
        <v>0</v>
      </c>
      <c r="BB661" s="269">
        <v>0</v>
      </c>
      <c r="BC661" s="269">
        <v>0</v>
      </c>
      <c r="BD661" s="269">
        <v>3000</v>
      </c>
      <c r="BE661" s="269">
        <v>0</v>
      </c>
      <c r="BF661" s="269">
        <v>0</v>
      </c>
      <c r="BG661" s="269">
        <v>0</v>
      </c>
      <c r="BH661" s="269">
        <v>0</v>
      </c>
      <c r="BI661" s="269">
        <v>0</v>
      </c>
      <c r="BJ661" s="269">
        <v>0</v>
      </c>
      <c r="BK661" s="269">
        <v>0</v>
      </c>
      <c r="BL661" s="269">
        <v>0</v>
      </c>
      <c r="BM661" s="269">
        <v>0</v>
      </c>
      <c r="BN661" s="269">
        <v>0</v>
      </c>
      <c r="BO661" s="269">
        <v>0</v>
      </c>
      <c r="BP661" s="269">
        <v>0</v>
      </c>
      <c r="BQ661" s="269">
        <v>0</v>
      </c>
      <c r="BR661" s="269">
        <v>0</v>
      </c>
      <c r="BS661" s="269">
        <v>0</v>
      </c>
      <c r="BT661" s="269">
        <v>0</v>
      </c>
      <c r="BU661" s="269">
        <v>0</v>
      </c>
      <c r="BV661" s="269">
        <v>0</v>
      </c>
      <c r="BW661" s="269">
        <v>0</v>
      </c>
      <c r="BX661" s="269">
        <v>0</v>
      </c>
      <c r="BY661" s="269">
        <v>0</v>
      </c>
      <c r="BZ661" s="269">
        <v>0</v>
      </c>
      <c r="CA661" s="269">
        <v>0</v>
      </c>
      <c r="CB661" s="269">
        <v>0</v>
      </c>
      <c r="CC661" s="270">
        <f t="shared" si="78"/>
        <v>146907</v>
      </c>
      <c r="CD661" s="148"/>
      <c r="CE661" s="148"/>
      <c r="CF661" s="148"/>
      <c r="CG661" s="148"/>
      <c r="CH661" s="148"/>
      <c r="CI661" s="148"/>
    </row>
    <row r="662" spans="1:87" s="149" customFormat="1">
      <c r="A662" s="215"/>
      <c r="B662" s="295"/>
      <c r="C662" s="150"/>
      <c r="D662" s="150"/>
      <c r="E662" s="150"/>
      <c r="F662" s="296" t="s">
        <v>1785</v>
      </c>
      <c r="G662" s="297" t="s">
        <v>1786</v>
      </c>
      <c r="H662" s="269">
        <v>0</v>
      </c>
      <c r="I662" s="269">
        <v>0</v>
      </c>
      <c r="J662" s="269">
        <v>0</v>
      </c>
      <c r="K662" s="269">
        <v>0</v>
      </c>
      <c r="L662" s="269">
        <v>44168</v>
      </c>
      <c r="M662" s="269">
        <v>9094</v>
      </c>
      <c r="N662" s="269">
        <v>864288</v>
      </c>
      <c r="O662" s="269">
        <v>0</v>
      </c>
      <c r="P662" s="269">
        <v>0</v>
      </c>
      <c r="Q662" s="269">
        <v>0</v>
      </c>
      <c r="R662" s="269">
        <v>27125</v>
      </c>
      <c r="S662" s="269">
        <v>0</v>
      </c>
      <c r="T662" s="269">
        <v>0</v>
      </c>
      <c r="U662" s="269">
        <v>132654</v>
      </c>
      <c r="V662" s="269">
        <v>10760</v>
      </c>
      <c r="W662" s="269">
        <v>32325</v>
      </c>
      <c r="X662" s="269">
        <v>34420</v>
      </c>
      <c r="Y662" s="269">
        <v>7106</v>
      </c>
      <c r="Z662" s="269">
        <v>0</v>
      </c>
      <c r="AA662" s="269">
        <v>111522</v>
      </c>
      <c r="AB662" s="269">
        <v>40896</v>
      </c>
      <c r="AC662" s="269">
        <v>135161</v>
      </c>
      <c r="AD662" s="269">
        <v>0</v>
      </c>
      <c r="AE662" s="269">
        <v>91139</v>
      </c>
      <c r="AF662" s="269">
        <v>68858</v>
      </c>
      <c r="AG662" s="269">
        <v>10011</v>
      </c>
      <c r="AH662" s="269">
        <v>0</v>
      </c>
      <c r="AI662" s="269">
        <v>0</v>
      </c>
      <c r="AJ662" s="269">
        <v>34145</v>
      </c>
      <c r="AK662" s="269">
        <v>23530</v>
      </c>
      <c r="AL662" s="269">
        <v>27691</v>
      </c>
      <c r="AM662" s="269">
        <v>0</v>
      </c>
      <c r="AN662" s="269">
        <v>0</v>
      </c>
      <c r="AO662" s="269">
        <v>19030</v>
      </c>
      <c r="AP662" s="269">
        <v>0</v>
      </c>
      <c r="AQ662" s="269">
        <v>0</v>
      </c>
      <c r="AR662" s="269">
        <v>0</v>
      </c>
      <c r="AS662" s="269">
        <v>0</v>
      </c>
      <c r="AT662" s="269">
        <v>26661</v>
      </c>
      <c r="AU662" s="269">
        <v>0</v>
      </c>
      <c r="AV662" s="269">
        <v>0</v>
      </c>
      <c r="AW662" s="269">
        <v>35444</v>
      </c>
      <c r="AX662" s="269">
        <v>0</v>
      </c>
      <c r="AY662" s="269">
        <v>58395</v>
      </c>
      <c r="AZ662" s="269">
        <v>0</v>
      </c>
      <c r="BA662" s="269">
        <v>25788</v>
      </c>
      <c r="BB662" s="269">
        <v>0</v>
      </c>
      <c r="BC662" s="269">
        <v>0</v>
      </c>
      <c r="BD662" s="269">
        <v>30175</v>
      </c>
      <c r="BE662" s="269">
        <v>0</v>
      </c>
      <c r="BF662" s="269">
        <v>0</v>
      </c>
      <c r="BG662" s="269">
        <v>510</v>
      </c>
      <c r="BH662" s="269">
        <v>0</v>
      </c>
      <c r="BI662" s="269">
        <v>0</v>
      </c>
      <c r="BJ662" s="269">
        <v>711</v>
      </c>
      <c r="BK662" s="269">
        <v>0</v>
      </c>
      <c r="BL662" s="269">
        <v>0</v>
      </c>
      <c r="BM662" s="269">
        <v>0</v>
      </c>
      <c r="BN662" s="269">
        <v>0</v>
      </c>
      <c r="BO662" s="269">
        <v>0</v>
      </c>
      <c r="BP662" s="269">
        <v>0</v>
      </c>
      <c r="BQ662" s="269">
        <v>0</v>
      </c>
      <c r="BR662" s="269">
        <v>0</v>
      </c>
      <c r="BS662" s="269">
        <v>0</v>
      </c>
      <c r="BT662" s="269">
        <v>500</v>
      </c>
      <c r="BU662" s="269">
        <v>0</v>
      </c>
      <c r="BV662" s="269">
        <v>31654</v>
      </c>
      <c r="BW662" s="269">
        <v>121713.35</v>
      </c>
      <c r="BX662" s="269">
        <v>0</v>
      </c>
      <c r="BY662" s="269">
        <v>0</v>
      </c>
      <c r="BZ662" s="269">
        <v>38458</v>
      </c>
      <c r="CA662" s="269">
        <v>0</v>
      </c>
      <c r="CB662" s="269">
        <v>24861</v>
      </c>
      <c r="CC662" s="270">
        <f t="shared" ref="CC662:CC680" si="79">SUM(H662:CB662)</f>
        <v>2118793.35</v>
      </c>
      <c r="CD662" s="148"/>
      <c r="CE662" s="148"/>
      <c r="CF662" s="148"/>
      <c r="CG662" s="148"/>
      <c r="CH662" s="148"/>
      <c r="CI662" s="148"/>
    </row>
    <row r="663" spans="1:87" s="149" customFormat="1">
      <c r="A663" s="215"/>
      <c r="B663" s="295"/>
      <c r="C663" s="150"/>
      <c r="D663" s="150"/>
      <c r="E663" s="150"/>
      <c r="F663" s="296" t="s">
        <v>1613</v>
      </c>
      <c r="G663" s="297" t="s">
        <v>1614</v>
      </c>
      <c r="H663" s="269">
        <v>0</v>
      </c>
      <c r="I663" s="269">
        <v>2409580.7599999998</v>
      </c>
      <c r="J663" s="269">
        <v>0</v>
      </c>
      <c r="K663" s="269">
        <v>0</v>
      </c>
      <c r="L663" s="269">
        <v>0</v>
      </c>
      <c r="M663" s="269">
        <v>11263525.880000001</v>
      </c>
      <c r="N663" s="269">
        <v>0</v>
      </c>
      <c r="O663" s="269">
        <v>0</v>
      </c>
      <c r="P663" s="269">
        <v>0</v>
      </c>
      <c r="Q663" s="269">
        <v>0</v>
      </c>
      <c r="R663" s="269">
        <v>0</v>
      </c>
      <c r="S663" s="269">
        <v>0</v>
      </c>
      <c r="T663" s="269">
        <v>0</v>
      </c>
      <c r="U663" s="269">
        <v>0</v>
      </c>
      <c r="V663" s="269">
        <v>0</v>
      </c>
      <c r="W663" s="269">
        <v>242150</v>
      </c>
      <c r="X663" s="269">
        <v>515900</v>
      </c>
      <c r="Y663" s="269">
        <v>2285653.0099999998</v>
      </c>
      <c r="Z663" s="269">
        <v>0</v>
      </c>
      <c r="AA663" s="269">
        <v>9687.0400000000009</v>
      </c>
      <c r="AB663" s="269">
        <v>25000</v>
      </c>
      <c r="AC663" s="269">
        <v>0</v>
      </c>
      <c r="AD663" s="269">
        <v>0</v>
      </c>
      <c r="AE663" s="269">
        <v>500150.83</v>
      </c>
      <c r="AF663" s="269">
        <v>110000</v>
      </c>
      <c r="AG663" s="269">
        <v>63066.85</v>
      </c>
      <c r="AH663" s="269">
        <v>0</v>
      </c>
      <c r="AI663" s="269">
        <v>0</v>
      </c>
      <c r="AJ663" s="269">
        <v>0</v>
      </c>
      <c r="AK663" s="269">
        <v>0</v>
      </c>
      <c r="AL663" s="269">
        <v>261878</v>
      </c>
      <c r="AM663" s="269">
        <v>0</v>
      </c>
      <c r="AN663" s="269">
        <v>0</v>
      </c>
      <c r="AO663" s="269">
        <v>0</v>
      </c>
      <c r="AP663" s="269">
        <v>0</v>
      </c>
      <c r="AQ663" s="269">
        <v>0</v>
      </c>
      <c r="AR663" s="269">
        <v>110000</v>
      </c>
      <c r="AS663" s="269">
        <v>0</v>
      </c>
      <c r="AT663" s="269">
        <v>0</v>
      </c>
      <c r="AU663" s="269">
        <v>0</v>
      </c>
      <c r="AV663" s="269">
        <v>0</v>
      </c>
      <c r="AW663" s="269">
        <v>794748.74</v>
      </c>
      <c r="AX663" s="269">
        <v>15275</v>
      </c>
      <c r="AY663" s="269">
        <v>450220.04</v>
      </c>
      <c r="AZ663" s="269">
        <v>0</v>
      </c>
      <c r="BA663" s="269">
        <v>0</v>
      </c>
      <c r="BB663" s="269">
        <v>20000</v>
      </c>
      <c r="BC663" s="269">
        <v>0</v>
      </c>
      <c r="BD663" s="269">
        <v>0</v>
      </c>
      <c r="BE663" s="269">
        <v>0</v>
      </c>
      <c r="BF663" s="269">
        <v>1285512.8999999999</v>
      </c>
      <c r="BG663" s="269">
        <v>100001</v>
      </c>
      <c r="BH663" s="269">
        <v>100000</v>
      </c>
      <c r="BI663" s="269">
        <v>17000</v>
      </c>
      <c r="BJ663" s="269">
        <v>851400.52</v>
      </c>
      <c r="BK663" s="269">
        <v>0</v>
      </c>
      <c r="BL663" s="269">
        <v>1623672.23</v>
      </c>
      <c r="BM663" s="269">
        <v>10938273.289999999</v>
      </c>
      <c r="BN663" s="269">
        <v>0</v>
      </c>
      <c r="BO663" s="269">
        <v>684052.87</v>
      </c>
      <c r="BP663" s="269">
        <v>797611.48</v>
      </c>
      <c r="BQ663" s="269">
        <v>0</v>
      </c>
      <c r="BR663" s="269">
        <v>0</v>
      </c>
      <c r="BS663" s="269">
        <v>0</v>
      </c>
      <c r="BT663" s="269">
        <v>40000</v>
      </c>
      <c r="BU663" s="269">
        <v>0</v>
      </c>
      <c r="BV663" s="269">
        <v>0</v>
      </c>
      <c r="BW663" s="269">
        <v>0</v>
      </c>
      <c r="BX663" s="269">
        <v>0</v>
      </c>
      <c r="BY663" s="269">
        <v>0</v>
      </c>
      <c r="BZ663" s="269">
        <v>0</v>
      </c>
      <c r="CA663" s="269">
        <v>0</v>
      </c>
      <c r="CB663" s="269">
        <v>98000.39</v>
      </c>
      <c r="CC663" s="270">
        <f t="shared" si="79"/>
        <v>35612360.829999991</v>
      </c>
      <c r="CD663" s="148"/>
      <c r="CE663" s="148"/>
      <c r="CF663" s="148"/>
      <c r="CG663" s="148"/>
      <c r="CH663" s="148"/>
      <c r="CI663" s="148"/>
    </row>
    <row r="664" spans="1:87" s="149" customFormat="1">
      <c r="A664" s="215"/>
      <c r="B664" s="295"/>
      <c r="C664" s="150"/>
      <c r="D664" s="150"/>
      <c r="E664" s="150"/>
      <c r="F664" s="296" t="s">
        <v>1615</v>
      </c>
      <c r="G664" s="297" t="s">
        <v>1616</v>
      </c>
      <c r="H664" s="269">
        <v>11446939.380000001</v>
      </c>
      <c r="I664" s="269">
        <v>1572514.67</v>
      </c>
      <c r="J664" s="269">
        <v>1426377.75</v>
      </c>
      <c r="K664" s="269">
        <v>2105047.65</v>
      </c>
      <c r="L664" s="269">
        <v>1315017.8600000001</v>
      </c>
      <c r="M664" s="269">
        <v>1100500</v>
      </c>
      <c r="N664" s="269">
        <v>2319712.91</v>
      </c>
      <c r="O664" s="269">
        <v>670571.31000000006</v>
      </c>
      <c r="P664" s="269">
        <v>305707.28000000003</v>
      </c>
      <c r="Q664" s="269">
        <v>2292452.38</v>
      </c>
      <c r="R664" s="269">
        <v>537757.31999999995</v>
      </c>
      <c r="S664" s="269">
        <v>589679.31000000006</v>
      </c>
      <c r="T664" s="269">
        <v>2617477.5099999998</v>
      </c>
      <c r="U664" s="269">
        <v>3710161.63</v>
      </c>
      <c r="V664" s="269">
        <v>0</v>
      </c>
      <c r="W664" s="269">
        <v>366761.7</v>
      </c>
      <c r="X664" s="269">
        <v>1152697.76</v>
      </c>
      <c r="Y664" s="269">
        <v>0</v>
      </c>
      <c r="Z664" s="269">
        <v>2445133.4700000002</v>
      </c>
      <c r="AA664" s="269">
        <v>1304161.95</v>
      </c>
      <c r="AB664" s="269">
        <v>2440689.75</v>
      </c>
      <c r="AC664" s="269">
        <v>1567347.97</v>
      </c>
      <c r="AD664" s="269">
        <v>671038.09</v>
      </c>
      <c r="AE664" s="269">
        <v>496838.49</v>
      </c>
      <c r="AF664" s="269">
        <v>93361.12</v>
      </c>
      <c r="AG664" s="269">
        <v>442487.62</v>
      </c>
      <c r="AH664" s="269">
        <v>265057.15999999997</v>
      </c>
      <c r="AI664" s="269">
        <v>1840721.55</v>
      </c>
      <c r="AJ664" s="269">
        <v>574983.42000000004</v>
      </c>
      <c r="AK664" s="269">
        <v>0</v>
      </c>
      <c r="AL664" s="269">
        <v>292049.74</v>
      </c>
      <c r="AM664" s="269">
        <v>149178.04</v>
      </c>
      <c r="AN664" s="269">
        <v>681158.44</v>
      </c>
      <c r="AO664" s="269">
        <v>337123.95</v>
      </c>
      <c r="AP664" s="269">
        <v>343749.99</v>
      </c>
      <c r="AQ664" s="269">
        <v>662104.68000000005</v>
      </c>
      <c r="AR664" s="269">
        <v>65459.43</v>
      </c>
      <c r="AS664" s="269">
        <v>689729.62</v>
      </c>
      <c r="AT664" s="269">
        <v>355827.05</v>
      </c>
      <c r="AU664" s="269">
        <v>923157.12</v>
      </c>
      <c r="AV664" s="269">
        <v>434446.65</v>
      </c>
      <c r="AW664" s="269">
        <v>676160.28</v>
      </c>
      <c r="AX664" s="269">
        <v>370740.57</v>
      </c>
      <c r="AY664" s="269">
        <v>609414.5</v>
      </c>
      <c r="AZ664" s="269">
        <v>86519.75</v>
      </c>
      <c r="BA664" s="269">
        <v>213587.36</v>
      </c>
      <c r="BB664" s="269">
        <v>3398638.95</v>
      </c>
      <c r="BC664" s="269">
        <v>212134.88</v>
      </c>
      <c r="BD664" s="269">
        <v>787382.12</v>
      </c>
      <c r="BE664" s="269">
        <v>257867.12</v>
      </c>
      <c r="BF664" s="269">
        <v>750000</v>
      </c>
      <c r="BG664" s="269">
        <v>893222.68</v>
      </c>
      <c r="BH664" s="269">
        <v>2400141.86</v>
      </c>
      <c r="BI664" s="269">
        <v>1586922.49</v>
      </c>
      <c r="BJ664" s="269">
        <v>0</v>
      </c>
      <c r="BK664" s="269">
        <v>93537.54</v>
      </c>
      <c r="BL664" s="269">
        <v>535657.51</v>
      </c>
      <c r="BM664" s="269">
        <v>2082489.45</v>
      </c>
      <c r="BN664" s="269">
        <v>1981906.04</v>
      </c>
      <c r="BO664" s="269">
        <v>267966.78000000003</v>
      </c>
      <c r="BP664" s="269">
        <v>534702.24</v>
      </c>
      <c r="BQ664" s="269">
        <v>363752.13</v>
      </c>
      <c r="BR664" s="269">
        <v>800142.4</v>
      </c>
      <c r="BS664" s="269">
        <v>328094.03000000003</v>
      </c>
      <c r="BT664" s="269">
        <v>2753348.59</v>
      </c>
      <c r="BU664" s="269">
        <v>584285.89</v>
      </c>
      <c r="BV664" s="269">
        <v>1728854.97</v>
      </c>
      <c r="BW664" s="269">
        <v>3429218.47</v>
      </c>
      <c r="BX664" s="269">
        <v>701026.31</v>
      </c>
      <c r="BY664" s="269">
        <v>1163090.72</v>
      </c>
      <c r="BZ664" s="269">
        <v>1061617.6000000001</v>
      </c>
      <c r="CA664" s="269">
        <v>769013.73</v>
      </c>
      <c r="CB664" s="269">
        <v>627451.48</v>
      </c>
      <c r="CC664" s="270">
        <f t="shared" si="79"/>
        <v>82654070.159999996</v>
      </c>
      <c r="CD664" s="148"/>
      <c r="CE664" s="148"/>
      <c r="CF664" s="148"/>
      <c r="CG664" s="148"/>
      <c r="CH664" s="148"/>
      <c r="CI664" s="148"/>
    </row>
    <row r="665" spans="1:87" s="149" customFormat="1">
      <c r="A665" s="215"/>
      <c r="B665" s="295"/>
      <c r="C665" s="150"/>
      <c r="D665" s="150"/>
      <c r="E665" s="150"/>
      <c r="F665" s="296" t="s">
        <v>1617</v>
      </c>
      <c r="G665" s="297" t="s">
        <v>1618</v>
      </c>
      <c r="H665" s="269">
        <v>12959178.34</v>
      </c>
      <c r="I665" s="269">
        <v>503970</v>
      </c>
      <c r="J665" s="269">
        <v>4117100</v>
      </c>
      <c r="K665" s="269">
        <v>0</v>
      </c>
      <c r="L665" s="269">
        <v>0</v>
      </c>
      <c r="M665" s="269">
        <v>242415.6</v>
      </c>
      <c r="N665" s="269">
        <v>0</v>
      </c>
      <c r="O665" s="269">
        <v>3819225.82</v>
      </c>
      <c r="P665" s="269">
        <v>2125720</v>
      </c>
      <c r="Q665" s="269">
        <v>5995191</v>
      </c>
      <c r="R665" s="269">
        <v>0</v>
      </c>
      <c r="S665" s="269">
        <v>4420405.12</v>
      </c>
      <c r="T665" s="269">
        <v>0</v>
      </c>
      <c r="U665" s="269">
        <v>9095378</v>
      </c>
      <c r="V665" s="269">
        <v>0</v>
      </c>
      <c r="W665" s="269">
        <v>0</v>
      </c>
      <c r="X665" s="269">
        <v>3200000</v>
      </c>
      <c r="Y665" s="269">
        <v>0</v>
      </c>
      <c r="Z665" s="269">
        <v>4609255</v>
      </c>
      <c r="AA665" s="269">
        <v>0</v>
      </c>
      <c r="AB665" s="269">
        <v>450000</v>
      </c>
      <c r="AC665" s="269">
        <v>0</v>
      </c>
      <c r="AD665" s="269">
        <v>576901.68999999994</v>
      </c>
      <c r="AE665" s="269">
        <v>2700000</v>
      </c>
      <c r="AF665" s="269">
        <v>960000</v>
      </c>
      <c r="AG665" s="269">
        <v>0</v>
      </c>
      <c r="AH665" s="269">
        <v>399000</v>
      </c>
      <c r="AI665" s="269">
        <v>0</v>
      </c>
      <c r="AJ665" s="269">
        <v>999999.99</v>
      </c>
      <c r="AK665" s="269">
        <v>547500</v>
      </c>
      <c r="AL665" s="269">
        <v>0</v>
      </c>
      <c r="AM665" s="269">
        <v>645000</v>
      </c>
      <c r="AN665" s="269">
        <v>1684221.03</v>
      </c>
      <c r="AO665" s="269">
        <v>606160</v>
      </c>
      <c r="AP665" s="269">
        <v>0</v>
      </c>
      <c r="AQ665" s="269">
        <v>2418079.9900000002</v>
      </c>
      <c r="AR665" s="269">
        <v>0</v>
      </c>
      <c r="AS665" s="269">
        <v>577500</v>
      </c>
      <c r="AT665" s="269">
        <v>0</v>
      </c>
      <c r="AU665" s="269">
        <v>295978</v>
      </c>
      <c r="AV665" s="269">
        <v>305421.18</v>
      </c>
      <c r="AW665" s="269">
        <v>1800000</v>
      </c>
      <c r="AX665" s="269">
        <v>0</v>
      </c>
      <c r="AY665" s="269">
        <v>852850</v>
      </c>
      <c r="AZ665" s="269">
        <v>0</v>
      </c>
      <c r="BA665" s="269">
        <v>375000</v>
      </c>
      <c r="BB665" s="269">
        <v>1642200</v>
      </c>
      <c r="BC665" s="269">
        <v>0</v>
      </c>
      <c r="BD665" s="269">
        <v>0</v>
      </c>
      <c r="BE665" s="269">
        <v>0</v>
      </c>
      <c r="BF665" s="269">
        <v>1860000</v>
      </c>
      <c r="BG665" s="269">
        <v>1629145</v>
      </c>
      <c r="BH665" s="269">
        <v>0</v>
      </c>
      <c r="BI665" s="269">
        <v>982060</v>
      </c>
      <c r="BJ665" s="269">
        <v>0</v>
      </c>
      <c r="BK665" s="269">
        <v>375000</v>
      </c>
      <c r="BL665" s="269">
        <v>1560000</v>
      </c>
      <c r="BM665" s="269">
        <v>3128663.97</v>
      </c>
      <c r="BN665" s="269">
        <v>3375000</v>
      </c>
      <c r="BO665" s="269">
        <v>0</v>
      </c>
      <c r="BP665" s="269">
        <v>695250</v>
      </c>
      <c r="BQ665" s="269">
        <v>0</v>
      </c>
      <c r="BR665" s="269">
        <v>1819247.95</v>
      </c>
      <c r="BS665" s="269">
        <v>125000</v>
      </c>
      <c r="BT665" s="269">
        <v>5236316</v>
      </c>
      <c r="BU665" s="269">
        <v>2391006.91</v>
      </c>
      <c r="BV665" s="269">
        <v>5600856.2000000002</v>
      </c>
      <c r="BW665" s="269">
        <v>2000126</v>
      </c>
      <c r="BX665" s="269">
        <v>3297450</v>
      </c>
      <c r="BY665" s="269">
        <v>6451624.46</v>
      </c>
      <c r="BZ665" s="269">
        <v>127228.35</v>
      </c>
      <c r="CA665" s="269">
        <v>1983164</v>
      </c>
      <c r="CB665" s="269">
        <v>8619.2000000000007</v>
      </c>
      <c r="CC665" s="270">
        <f t="shared" si="79"/>
        <v>111569408.8</v>
      </c>
      <c r="CD665" s="148"/>
      <c r="CE665" s="148"/>
      <c r="CF665" s="148"/>
      <c r="CG665" s="148"/>
      <c r="CH665" s="148"/>
      <c r="CI665" s="148"/>
    </row>
    <row r="666" spans="1:87" s="149" customFormat="1">
      <c r="A666" s="215"/>
      <c r="B666" s="295"/>
      <c r="C666" s="150"/>
      <c r="D666" s="150"/>
      <c r="E666" s="150"/>
      <c r="F666" s="296" t="s">
        <v>1619</v>
      </c>
      <c r="G666" s="297" t="s">
        <v>1620</v>
      </c>
      <c r="H666" s="269">
        <v>6546729.6900000004</v>
      </c>
      <c r="I666" s="269">
        <v>0</v>
      </c>
      <c r="J666" s="269">
        <v>17666532.93</v>
      </c>
      <c r="K666" s="269">
        <v>744935.84</v>
      </c>
      <c r="L666" s="269">
        <v>2590870.12</v>
      </c>
      <c r="M666" s="269">
        <v>0</v>
      </c>
      <c r="N666" s="269">
        <v>0</v>
      </c>
      <c r="O666" s="269">
        <v>0</v>
      </c>
      <c r="P666" s="269">
        <v>100000</v>
      </c>
      <c r="Q666" s="269">
        <v>570000</v>
      </c>
      <c r="R666" s="269">
        <v>0</v>
      </c>
      <c r="S666" s="269">
        <v>2592641.7200000002</v>
      </c>
      <c r="T666" s="269">
        <v>7500120</v>
      </c>
      <c r="U666" s="269">
        <v>2228965</v>
      </c>
      <c r="V666" s="269">
        <v>0</v>
      </c>
      <c r="W666" s="269">
        <v>60000</v>
      </c>
      <c r="X666" s="269">
        <v>0</v>
      </c>
      <c r="Y666" s="269">
        <v>0</v>
      </c>
      <c r="Z666" s="269">
        <v>0</v>
      </c>
      <c r="AA666" s="269">
        <v>0</v>
      </c>
      <c r="AB666" s="269">
        <v>1061614</v>
      </c>
      <c r="AC666" s="269">
        <v>1724000</v>
      </c>
      <c r="AD666" s="269">
        <v>0</v>
      </c>
      <c r="AE666" s="269">
        <v>0</v>
      </c>
      <c r="AF666" s="269">
        <v>298400</v>
      </c>
      <c r="AG666" s="269">
        <v>0</v>
      </c>
      <c r="AH666" s="269">
        <v>0</v>
      </c>
      <c r="AI666" s="269">
        <v>0</v>
      </c>
      <c r="AJ666" s="269">
        <v>902894.49</v>
      </c>
      <c r="AK666" s="269">
        <v>0</v>
      </c>
      <c r="AL666" s="269">
        <v>0</v>
      </c>
      <c r="AM666" s="269">
        <v>0</v>
      </c>
      <c r="AN666" s="269">
        <v>721920.88</v>
      </c>
      <c r="AO666" s="269">
        <v>270000</v>
      </c>
      <c r="AP666" s="269">
        <v>0</v>
      </c>
      <c r="AQ666" s="269">
        <v>240000</v>
      </c>
      <c r="AR666" s="269">
        <v>0</v>
      </c>
      <c r="AS666" s="269">
        <v>852159.68</v>
      </c>
      <c r="AT666" s="269">
        <v>0</v>
      </c>
      <c r="AU666" s="269">
        <v>0</v>
      </c>
      <c r="AV666" s="269">
        <v>0</v>
      </c>
      <c r="AW666" s="269">
        <v>0</v>
      </c>
      <c r="AX666" s="269">
        <v>0</v>
      </c>
      <c r="AY666" s="269">
        <v>19516</v>
      </c>
      <c r="AZ666" s="269">
        <v>0</v>
      </c>
      <c r="BA666" s="269">
        <v>56360</v>
      </c>
      <c r="BB666" s="269">
        <v>0</v>
      </c>
      <c r="BC666" s="269">
        <v>100000</v>
      </c>
      <c r="BD666" s="269">
        <v>0</v>
      </c>
      <c r="BE666" s="269">
        <v>0</v>
      </c>
      <c r="BF666" s="269">
        <v>0</v>
      </c>
      <c r="BG666" s="269">
        <v>0</v>
      </c>
      <c r="BH666" s="269">
        <v>4545112.0399000002</v>
      </c>
      <c r="BI666" s="269">
        <v>0</v>
      </c>
      <c r="BJ666" s="269">
        <v>0</v>
      </c>
      <c r="BK666" s="269">
        <v>0</v>
      </c>
      <c r="BL666" s="269">
        <v>2151404.48</v>
      </c>
      <c r="BM666" s="269">
        <v>0</v>
      </c>
      <c r="BN666" s="269">
        <v>5854166.4199999999</v>
      </c>
      <c r="BO666" s="269">
        <v>277800</v>
      </c>
      <c r="BP666" s="269">
        <v>0</v>
      </c>
      <c r="BQ666" s="269">
        <v>0</v>
      </c>
      <c r="BR666" s="269">
        <v>0</v>
      </c>
      <c r="BS666" s="269">
        <v>0</v>
      </c>
      <c r="BT666" s="269">
        <v>1840717</v>
      </c>
      <c r="BU666" s="269">
        <v>0</v>
      </c>
      <c r="BV666" s="269">
        <v>963243.73</v>
      </c>
      <c r="BW666" s="269">
        <v>0</v>
      </c>
      <c r="BX666" s="269">
        <v>4418250.25</v>
      </c>
      <c r="BY666" s="269">
        <v>393042.7</v>
      </c>
      <c r="BZ666" s="269">
        <v>1638262.5</v>
      </c>
      <c r="CA666" s="269">
        <v>911691.5</v>
      </c>
      <c r="CB666" s="269">
        <v>324819.90999999997</v>
      </c>
      <c r="CC666" s="270">
        <f t="shared" si="79"/>
        <v>70166170.879899994</v>
      </c>
      <c r="CD666" s="148"/>
      <c r="CE666" s="148"/>
      <c r="CF666" s="148"/>
      <c r="CG666" s="148"/>
      <c r="CH666" s="148"/>
      <c r="CI666" s="148"/>
    </row>
    <row r="667" spans="1:87" s="149" customFormat="1">
      <c r="A667" s="215"/>
      <c r="B667" s="295"/>
      <c r="C667" s="150"/>
      <c r="D667" s="150"/>
      <c r="E667" s="150"/>
      <c r="F667" s="296" t="s">
        <v>1621</v>
      </c>
      <c r="G667" s="297" t="s">
        <v>1622</v>
      </c>
      <c r="H667" s="269">
        <v>4193941.19</v>
      </c>
      <c r="I667" s="269">
        <v>18306795.25</v>
      </c>
      <c r="J667" s="269">
        <v>5981825.0499999998</v>
      </c>
      <c r="K667" s="269">
        <v>0</v>
      </c>
      <c r="L667" s="269">
        <v>0</v>
      </c>
      <c r="M667" s="269">
        <v>0</v>
      </c>
      <c r="N667" s="269">
        <v>188663263.75</v>
      </c>
      <c r="O667" s="269">
        <v>0</v>
      </c>
      <c r="P667" s="269">
        <v>0</v>
      </c>
      <c r="Q667" s="269">
        <v>0</v>
      </c>
      <c r="R667" s="269">
        <v>0</v>
      </c>
      <c r="S667" s="269">
        <v>0</v>
      </c>
      <c r="T667" s="269">
        <v>41739620.850000001</v>
      </c>
      <c r="U667" s="269">
        <v>3655157.41</v>
      </c>
      <c r="V667" s="269">
        <v>0</v>
      </c>
      <c r="W667" s="269">
        <v>0</v>
      </c>
      <c r="X667" s="269">
        <v>0</v>
      </c>
      <c r="Y667" s="269">
        <v>0</v>
      </c>
      <c r="Z667" s="269">
        <v>87185820.700000003</v>
      </c>
      <c r="AA667" s="269">
        <v>0</v>
      </c>
      <c r="AB667" s="269">
        <v>0</v>
      </c>
      <c r="AC667" s="269">
        <v>0</v>
      </c>
      <c r="AD667" s="269">
        <v>0</v>
      </c>
      <c r="AE667" s="269">
        <v>0</v>
      </c>
      <c r="AF667" s="269">
        <v>0</v>
      </c>
      <c r="AG667" s="269">
        <v>0</v>
      </c>
      <c r="AH667" s="269">
        <v>0</v>
      </c>
      <c r="AI667" s="269">
        <v>26591709.41</v>
      </c>
      <c r="AJ667" s="269">
        <v>0</v>
      </c>
      <c r="AK667" s="269">
        <v>0</v>
      </c>
      <c r="AL667" s="269">
        <v>0</v>
      </c>
      <c r="AM667" s="269">
        <v>0</v>
      </c>
      <c r="AN667" s="269">
        <v>0</v>
      </c>
      <c r="AO667" s="269">
        <v>0</v>
      </c>
      <c r="AP667" s="269">
        <v>0</v>
      </c>
      <c r="AQ667" s="269">
        <v>0</v>
      </c>
      <c r="AR667" s="269">
        <v>0</v>
      </c>
      <c r="AS667" s="269">
        <v>0</v>
      </c>
      <c r="AT667" s="269">
        <v>0</v>
      </c>
      <c r="AU667" s="269">
        <v>13260222.279999999</v>
      </c>
      <c r="AV667" s="269">
        <v>0</v>
      </c>
      <c r="AW667" s="269">
        <v>0</v>
      </c>
      <c r="AX667" s="269">
        <v>0</v>
      </c>
      <c r="AY667" s="269">
        <v>0</v>
      </c>
      <c r="AZ667" s="269">
        <v>0</v>
      </c>
      <c r="BA667" s="269">
        <v>0</v>
      </c>
      <c r="BB667" s="269">
        <v>115948382</v>
      </c>
      <c r="BC667" s="269">
        <v>0</v>
      </c>
      <c r="BD667" s="269">
        <v>0</v>
      </c>
      <c r="BE667" s="269">
        <v>0</v>
      </c>
      <c r="BF667" s="269">
        <v>0</v>
      </c>
      <c r="BG667" s="269">
        <v>0</v>
      </c>
      <c r="BH667" s="269">
        <v>0</v>
      </c>
      <c r="BI667" s="269">
        <v>0</v>
      </c>
      <c r="BJ667" s="269">
        <v>0</v>
      </c>
      <c r="BK667" s="269">
        <v>0</v>
      </c>
      <c r="BL667" s="269">
        <v>0</v>
      </c>
      <c r="BM667" s="269">
        <v>54224303.43</v>
      </c>
      <c r="BN667" s="269">
        <v>37414325.539999999</v>
      </c>
      <c r="BO667" s="269">
        <v>0</v>
      </c>
      <c r="BP667" s="269">
        <v>0</v>
      </c>
      <c r="BQ667" s="269">
        <v>0</v>
      </c>
      <c r="BR667" s="269">
        <v>0</v>
      </c>
      <c r="BS667" s="269">
        <v>0</v>
      </c>
      <c r="BT667" s="269">
        <v>14489178.369999999</v>
      </c>
      <c r="BU667" s="269">
        <v>0</v>
      </c>
      <c r="BV667" s="269">
        <v>0</v>
      </c>
      <c r="BW667" s="269">
        <v>0</v>
      </c>
      <c r="BX667" s="269">
        <v>0</v>
      </c>
      <c r="BY667" s="269">
        <v>0</v>
      </c>
      <c r="BZ667" s="269">
        <v>0</v>
      </c>
      <c r="CA667" s="269">
        <v>0</v>
      </c>
      <c r="CB667" s="269">
        <v>0</v>
      </c>
      <c r="CC667" s="270">
        <f t="shared" si="79"/>
        <v>611654545.2299999</v>
      </c>
      <c r="CD667" s="148"/>
      <c r="CE667" s="148"/>
      <c r="CF667" s="148"/>
      <c r="CG667" s="148"/>
      <c r="CH667" s="148"/>
      <c r="CI667" s="148"/>
    </row>
    <row r="668" spans="1:87" s="149" customFormat="1">
      <c r="A668" s="215"/>
      <c r="B668" s="295"/>
      <c r="C668" s="150"/>
      <c r="D668" s="150"/>
      <c r="E668" s="150"/>
      <c r="F668" s="296" t="s">
        <v>1623</v>
      </c>
      <c r="G668" s="297" t="s">
        <v>1624</v>
      </c>
      <c r="H668" s="269">
        <v>8826759.6300000008</v>
      </c>
      <c r="I668" s="269">
        <v>5122707.63</v>
      </c>
      <c r="J668" s="269">
        <v>4790372.03</v>
      </c>
      <c r="K668" s="269">
        <v>0</v>
      </c>
      <c r="L668" s="269">
        <v>0</v>
      </c>
      <c r="M668" s="269">
        <v>0</v>
      </c>
      <c r="N668" s="269">
        <v>51371881.030000001</v>
      </c>
      <c r="O668" s="269">
        <v>0</v>
      </c>
      <c r="P668" s="269">
        <v>0</v>
      </c>
      <c r="Q668" s="269">
        <v>0</v>
      </c>
      <c r="R668" s="269">
        <v>0</v>
      </c>
      <c r="S668" s="269">
        <v>0</v>
      </c>
      <c r="T668" s="269">
        <v>10644521.6</v>
      </c>
      <c r="U668" s="269">
        <v>4169367.47</v>
      </c>
      <c r="V668" s="269">
        <v>0</v>
      </c>
      <c r="W668" s="269">
        <v>0</v>
      </c>
      <c r="X668" s="269">
        <v>0</v>
      </c>
      <c r="Y668" s="269">
        <v>0</v>
      </c>
      <c r="Z668" s="269">
        <v>0</v>
      </c>
      <c r="AA668" s="269">
        <v>0</v>
      </c>
      <c r="AB668" s="269">
        <v>0</v>
      </c>
      <c r="AC668" s="269">
        <v>0</v>
      </c>
      <c r="AD668" s="269">
        <v>0</v>
      </c>
      <c r="AE668" s="269">
        <v>0</v>
      </c>
      <c r="AF668" s="269">
        <v>0</v>
      </c>
      <c r="AG668" s="269">
        <v>0</v>
      </c>
      <c r="AH668" s="269">
        <v>0</v>
      </c>
      <c r="AI668" s="269">
        <v>2635713.73</v>
      </c>
      <c r="AJ668" s="269">
        <v>0</v>
      </c>
      <c r="AK668" s="269">
        <v>0</v>
      </c>
      <c r="AL668" s="269">
        <v>0</v>
      </c>
      <c r="AM668" s="269">
        <v>0</v>
      </c>
      <c r="AN668" s="269">
        <v>0</v>
      </c>
      <c r="AO668" s="269">
        <v>0</v>
      </c>
      <c r="AP668" s="269">
        <v>0</v>
      </c>
      <c r="AQ668" s="269">
        <v>0</v>
      </c>
      <c r="AR668" s="269">
        <v>0</v>
      </c>
      <c r="AS668" s="269">
        <v>0</v>
      </c>
      <c r="AT668" s="269">
        <v>0</v>
      </c>
      <c r="AU668" s="269">
        <v>2167489.84</v>
      </c>
      <c r="AV668" s="269">
        <v>0</v>
      </c>
      <c r="AW668" s="269">
        <v>0</v>
      </c>
      <c r="AX668" s="269">
        <v>0</v>
      </c>
      <c r="AY668" s="269">
        <v>0</v>
      </c>
      <c r="AZ668" s="269">
        <v>0</v>
      </c>
      <c r="BA668" s="269">
        <v>0</v>
      </c>
      <c r="BB668" s="269">
        <v>35171830.899999999</v>
      </c>
      <c r="BC668" s="269">
        <v>0</v>
      </c>
      <c r="BD668" s="269">
        <v>0</v>
      </c>
      <c r="BE668" s="269">
        <v>0</v>
      </c>
      <c r="BF668" s="269">
        <v>0</v>
      </c>
      <c r="BG668" s="269">
        <v>4976</v>
      </c>
      <c r="BH668" s="269">
        <v>0</v>
      </c>
      <c r="BI668" s="269">
        <v>0</v>
      </c>
      <c r="BJ668" s="269">
        <v>0</v>
      </c>
      <c r="BK668" s="269">
        <v>0</v>
      </c>
      <c r="BL668" s="269">
        <v>0</v>
      </c>
      <c r="BM668" s="269">
        <v>6588675.21</v>
      </c>
      <c r="BN668" s="269">
        <v>3624355.52</v>
      </c>
      <c r="BO668" s="269">
        <v>75000</v>
      </c>
      <c r="BP668" s="269">
        <v>0</v>
      </c>
      <c r="BQ668" s="269">
        <v>0</v>
      </c>
      <c r="BR668" s="269">
        <v>0</v>
      </c>
      <c r="BS668" s="269">
        <v>0</v>
      </c>
      <c r="BT668" s="269">
        <v>10711904.529999999</v>
      </c>
      <c r="BU668" s="269">
        <v>0</v>
      </c>
      <c r="BV668" s="269">
        <v>0</v>
      </c>
      <c r="BW668" s="269">
        <v>0</v>
      </c>
      <c r="BX668" s="269">
        <v>0</v>
      </c>
      <c r="BY668" s="269">
        <v>0</v>
      </c>
      <c r="BZ668" s="269">
        <v>0</v>
      </c>
      <c r="CA668" s="269">
        <v>0</v>
      </c>
      <c r="CB668" s="269">
        <v>0</v>
      </c>
      <c r="CC668" s="270">
        <f t="shared" si="79"/>
        <v>145905555.12</v>
      </c>
      <c r="CD668" s="148"/>
      <c r="CE668" s="148"/>
      <c r="CF668" s="148"/>
      <c r="CG668" s="148"/>
      <c r="CH668" s="148"/>
      <c r="CI668" s="148"/>
    </row>
    <row r="669" spans="1:87" s="149" customFormat="1">
      <c r="A669" s="215"/>
      <c r="B669" s="295"/>
      <c r="C669" s="150"/>
      <c r="D669" s="150"/>
      <c r="E669" s="150"/>
      <c r="F669" s="296" t="s">
        <v>1625</v>
      </c>
      <c r="G669" s="297" t="s">
        <v>1626</v>
      </c>
      <c r="H669" s="269">
        <v>6446213.9400000004</v>
      </c>
      <c r="I669" s="269">
        <v>6262849.1799999997</v>
      </c>
      <c r="J669" s="269">
        <v>10248395</v>
      </c>
      <c r="K669" s="269">
        <v>1090700</v>
      </c>
      <c r="L669" s="269">
        <v>512768</v>
      </c>
      <c r="M669" s="269">
        <v>0</v>
      </c>
      <c r="N669" s="269">
        <v>812174.74</v>
      </c>
      <c r="O669" s="269">
        <v>278094</v>
      </c>
      <c r="P669" s="269">
        <v>1011138.91</v>
      </c>
      <c r="Q669" s="269">
        <v>262129</v>
      </c>
      <c r="R669" s="269">
        <v>70622</v>
      </c>
      <c r="S669" s="269">
        <v>22209</v>
      </c>
      <c r="T669" s="269">
        <v>142239</v>
      </c>
      <c r="U669" s="269">
        <v>40069</v>
      </c>
      <c r="V669" s="269">
        <v>69305</v>
      </c>
      <c r="W669" s="269">
        <v>160634</v>
      </c>
      <c r="X669" s="269">
        <v>3248171.86</v>
      </c>
      <c r="Y669" s="269">
        <v>2924048.5</v>
      </c>
      <c r="Z669" s="269">
        <v>7453813.7999999998</v>
      </c>
      <c r="AA669" s="269">
        <v>778794.9</v>
      </c>
      <c r="AB669" s="269">
        <v>2458</v>
      </c>
      <c r="AC669" s="269">
        <v>10698103.34</v>
      </c>
      <c r="AD669" s="269">
        <v>151998.95000000001</v>
      </c>
      <c r="AE669" s="269">
        <v>89164.6</v>
      </c>
      <c r="AF669" s="269">
        <v>8184995.8399999999</v>
      </c>
      <c r="AG669" s="269">
        <v>1233</v>
      </c>
      <c r="AH669" s="269">
        <v>14937506.289999999</v>
      </c>
      <c r="AI669" s="269">
        <v>101071</v>
      </c>
      <c r="AJ669" s="269">
        <v>2256776.39</v>
      </c>
      <c r="AK669" s="269">
        <v>43602</v>
      </c>
      <c r="AL669" s="269">
        <v>240831</v>
      </c>
      <c r="AM669" s="269">
        <v>852400.5</v>
      </c>
      <c r="AN669" s="269">
        <v>1087270</v>
      </c>
      <c r="AO669" s="269">
        <v>1461375</v>
      </c>
      <c r="AP669" s="269">
        <v>89593</v>
      </c>
      <c r="AQ669" s="269">
        <v>1029640.18</v>
      </c>
      <c r="AR669" s="269">
        <v>363103.5</v>
      </c>
      <c r="AS669" s="269">
        <v>136761</v>
      </c>
      <c r="AT669" s="269">
        <v>217459</v>
      </c>
      <c r="AU669" s="269">
        <v>69909</v>
      </c>
      <c r="AV669" s="269">
        <v>119978</v>
      </c>
      <c r="AW669" s="269">
        <v>0</v>
      </c>
      <c r="AX669" s="269">
        <v>14284</v>
      </c>
      <c r="AY669" s="269">
        <v>114534.5</v>
      </c>
      <c r="AZ669" s="269">
        <v>8937</v>
      </c>
      <c r="BA669" s="269">
        <v>9892</v>
      </c>
      <c r="BB669" s="269">
        <v>15161487</v>
      </c>
      <c r="BC669" s="269">
        <v>2794</v>
      </c>
      <c r="BD669" s="269">
        <v>14</v>
      </c>
      <c r="BE669" s="269">
        <v>16005.36</v>
      </c>
      <c r="BF669" s="269">
        <v>0</v>
      </c>
      <c r="BG669" s="269">
        <v>390</v>
      </c>
      <c r="BH669" s="269">
        <v>3004660</v>
      </c>
      <c r="BI669" s="269">
        <v>3721</v>
      </c>
      <c r="BJ669" s="269">
        <v>6233</v>
      </c>
      <c r="BK669" s="269">
        <v>28402</v>
      </c>
      <c r="BL669" s="269">
        <v>42</v>
      </c>
      <c r="BM669" s="269">
        <v>646069.05000000005</v>
      </c>
      <c r="BN669" s="269">
        <v>10591704.220000001</v>
      </c>
      <c r="BO669" s="269">
        <v>287731</v>
      </c>
      <c r="BP669" s="269">
        <v>85610.82</v>
      </c>
      <c r="BQ669" s="269">
        <v>0</v>
      </c>
      <c r="BR669" s="269">
        <v>14356</v>
      </c>
      <c r="BS669" s="269">
        <v>0</v>
      </c>
      <c r="BT669" s="269">
        <v>2550279.0299999998</v>
      </c>
      <c r="BU669" s="269">
        <v>28189</v>
      </c>
      <c r="BV669" s="269">
        <v>305586.8</v>
      </c>
      <c r="BW669" s="269">
        <v>3578634.41</v>
      </c>
      <c r="BX669" s="269">
        <v>618889</v>
      </c>
      <c r="BY669" s="269">
        <v>2255349.9900000002</v>
      </c>
      <c r="BZ669" s="269">
        <v>1787515.69</v>
      </c>
      <c r="CA669" s="269">
        <v>0</v>
      </c>
      <c r="CB669" s="269">
        <v>0</v>
      </c>
      <c r="CC669" s="270">
        <f t="shared" si="79"/>
        <v>125090910.28999998</v>
      </c>
      <c r="CD669" s="148"/>
      <c r="CE669" s="148"/>
      <c r="CF669" s="148"/>
      <c r="CG669" s="148"/>
      <c r="CH669" s="148"/>
      <c r="CI669" s="148"/>
    </row>
    <row r="670" spans="1:87" s="149" customFormat="1">
      <c r="A670" s="215"/>
      <c r="B670" s="295"/>
      <c r="C670" s="150"/>
      <c r="D670" s="150"/>
      <c r="E670" s="150"/>
      <c r="F670" s="296" t="s">
        <v>1627</v>
      </c>
      <c r="G670" s="297" t="s">
        <v>1628</v>
      </c>
      <c r="H670" s="269">
        <v>597135.34</v>
      </c>
      <c r="I670" s="269">
        <v>656539</v>
      </c>
      <c r="J670" s="269">
        <v>2553000</v>
      </c>
      <c r="K670" s="269">
        <v>1062822</v>
      </c>
      <c r="L670" s="269">
        <v>61911</v>
      </c>
      <c r="M670" s="269">
        <v>0</v>
      </c>
      <c r="N670" s="269">
        <v>75413.05</v>
      </c>
      <c r="O670" s="269">
        <v>4859</v>
      </c>
      <c r="P670" s="269">
        <v>248506</v>
      </c>
      <c r="Q670" s="269">
        <v>614474</v>
      </c>
      <c r="R670" s="269">
        <v>455133</v>
      </c>
      <c r="S670" s="269">
        <v>13546</v>
      </c>
      <c r="T670" s="269">
        <v>147372</v>
      </c>
      <c r="U670" s="269">
        <v>11253</v>
      </c>
      <c r="V670" s="269">
        <v>2935</v>
      </c>
      <c r="W670" s="269">
        <v>270142.5</v>
      </c>
      <c r="X670" s="269">
        <v>868853.81</v>
      </c>
      <c r="Y670" s="269">
        <v>214448</v>
      </c>
      <c r="Z670" s="269">
        <v>7513626.8600000003</v>
      </c>
      <c r="AA670" s="269">
        <v>286747</v>
      </c>
      <c r="AB670" s="269">
        <v>10108</v>
      </c>
      <c r="AC670" s="269">
        <v>1074627.55</v>
      </c>
      <c r="AD670" s="269">
        <v>62435</v>
      </c>
      <c r="AE670" s="269">
        <v>82806</v>
      </c>
      <c r="AF670" s="269">
        <v>26393.27</v>
      </c>
      <c r="AG670" s="269">
        <v>37914</v>
      </c>
      <c r="AH670" s="269">
        <v>100478</v>
      </c>
      <c r="AI670" s="269">
        <v>120394</v>
      </c>
      <c r="AJ670" s="269">
        <v>561704.17000000004</v>
      </c>
      <c r="AK670" s="269">
        <v>18760</v>
      </c>
      <c r="AL670" s="269">
        <v>78873</v>
      </c>
      <c r="AM670" s="269">
        <v>214508</v>
      </c>
      <c r="AN670" s="269">
        <v>237175</v>
      </c>
      <c r="AO670" s="269">
        <v>820217</v>
      </c>
      <c r="AP670" s="269">
        <v>29547</v>
      </c>
      <c r="AQ670" s="269">
        <v>451131</v>
      </c>
      <c r="AR670" s="269">
        <v>31862</v>
      </c>
      <c r="AS670" s="269">
        <v>55984</v>
      </c>
      <c r="AT670" s="269">
        <v>71265</v>
      </c>
      <c r="AU670" s="269">
        <v>165521</v>
      </c>
      <c r="AV670" s="269">
        <v>114640</v>
      </c>
      <c r="AW670" s="269">
        <v>128793</v>
      </c>
      <c r="AX670" s="269">
        <v>14202</v>
      </c>
      <c r="AY670" s="269">
        <v>271704</v>
      </c>
      <c r="AZ670" s="269">
        <v>0</v>
      </c>
      <c r="BA670" s="269">
        <v>9747</v>
      </c>
      <c r="BB670" s="269">
        <v>199310.34</v>
      </c>
      <c r="BC670" s="269">
        <v>172478.56</v>
      </c>
      <c r="BD670" s="269">
        <v>0</v>
      </c>
      <c r="BE670" s="269">
        <v>67911.33</v>
      </c>
      <c r="BF670" s="269">
        <v>4883995.04</v>
      </c>
      <c r="BG670" s="269">
        <v>1050</v>
      </c>
      <c r="BH670" s="269">
        <v>1284597</v>
      </c>
      <c r="BI670" s="269">
        <v>6898</v>
      </c>
      <c r="BJ670" s="269">
        <v>11970</v>
      </c>
      <c r="BK670" s="269">
        <v>16777</v>
      </c>
      <c r="BL670" s="269">
        <v>107</v>
      </c>
      <c r="BM670" s="269">
        <v>24628</v>
      </c>
      <c r="BN670" s="269">
        <v>546</v>
      </c>
      <c r="BO670" s="269">
        <v>342756</v>
      </c>
      <c r="BP670" s="269">
        <v>120286.92</v>
      </c>
      <c r="BQ670" s="269">
        <v>3398</v>
      </c>
      <c r="BR670" s="269">
        <v>37473</v>
      </c>
      <c r="BS670" s="269">
        <v>0</v>
      </c>
      <c r="BT670" s="269">
        <v>1865304.04</v>
      </c>
      <c r="BU670" s="269">
        <v>13569</v>
      </c>
      <c r="BV670" s="269">
        <v>658476</v>
      </c>
      <c r="BW670" s="269">
        <v>0</v>
      </c>
      <c r="BX670" s="269">
        <v>0</v>
      </c>
      <c r="BY670" s="269">
        <v>3542278</v>
      </c>
      <c r="BZ670" s="269">
        <v>97329</v>
      </c>
      <c r="CA670" s="269">
        <v>0</v>
      </c>
      <c r="CB670" s="269">
        <v>0</v>
      </c>
      <c r="CC670" s="270">
        <f t="shared" si="79"/>
        <v>33800643.780000001</v>
      </c>
      <c r="CD670" s="148"/>
      <c r="CE670" s="148"/>
      <c r="CF670" s="148"/>
      <c r="CG670" s="148"/>
      <c r="CH670" s="148"/>
      <c r="CI670" s="148"/>
    </row>
    <row r="671" spans="1:87" s="149" customFormat="1">
      <c r="A671" s="215"/>
      <c r="B671" s="295"/>
      <c r="C671" s="150"/>
      <c r="D671" s="150"/>
      <c r="E671" s="150"/>
      <c r="F671" s="296" t="s">
        <v>1629</v>
      </c>
      <c r="G671" s="297" t="s">
        <v>1630</v>
      </c>
      <c r="H671" s="269">
        <v>13051374</v>
      </c>
      <c r="I671" s="269">
        <v>572585</v>
      </c>
      <c r="J671" s="269">
        <v>77945</v>
      </c>
      <c r="K671" s="269">
        <v>535387</v>
      </c>
      <c r="L671" s="269">
        <v>122742</v>
      </c>
      <c r="M671" s="269">
        <v>0</v>
      </c>
      <c r="N671" s="269">
        <v>4276918</v>
      </c>
      <c r="O671" s="269">
        <v>1747795.84</v>
      </c>
      <c r="P671" s="269">
        <v>985104</v>
      </c>
      <c r="Q671" s="269">
        <v>10012867.800000001</v>
      </c>
      <c r="R671" s="269">
        <v>786429</v>
      </c>
      <c r="S671" s="269">
        <v>701810</v>
      </c>
      <c r="T671" s="269">
        <v>424072</v>
      </c>
      <c r="U671" s="269">
        <v>1629114</v>
      </c>
      <c r="V671" s="269">
        <v>55520</v>
      </c>
      <c r="W671" s="269">
        <v>1073763.5</v>
      </c>
      <c r="X671" s="269">
        <v>2885183</v>
      </c>
      <c r="Y671" s="269">
        <v>61550</v>
      </c>
      <c r="Z671" s="269">
        <v>4047311.6</v>
      </c>
      <c r="AA671" s="269">
        <v>577983.6</v>
      </c>
      <c r="AB671" s="269">
        <v>389384</v>
      </c>
      <c r="AC671" s="269">
        <v>683159.8</v>
      </c>
      <c r="AD671" s="269">
        <v>839341.3</v>
      </c>
      <c r="AE671" s="269">
        <v>53045</v>
      </c>
      <c r="AF671" s="269">
        <v>420486.40000000002</v>
      </c>
      <c r="AG671" s="269">
        <v>27014</v>
      </c>
      <c r="AH671" s="269">
        <v>51934</v>
      </c>
      <c r="AI671" s="269">
        <v>167821</v>
      </c>
      <c r="AJ671" s="269">
        <v>132030</v>
      </c>
      <c r="AK671" s="269">
        <v>2847</v>
      </c>
      <c r="AL671" s="269">
        <v>47611</v>
      </c>
      <c r="AM671" s="269">
        <v>34630</v>
      </c>
      <c r="AN671" s="269">
        <v>216837</v>
      </c>
      <c r="AO671" s="269">
        <v>950448.94</v>
      </c>
      <c r="AP671" s="269">
        <v>17725</v>
      </c>
      <c r="AQ671" s="269">
        <v>180394</v>
      </c>
      <c r="AR671" s="269">
        <v>55222</v>
      </c>
      <c r="AS671" s="269">
        <v>208115</v>
      </c>
      <c r="AT671" s="269">
        <v>43071</v>
      </c>
      <c r="AU671" s="269">
        <v>103777</v>
      </c>
      <c r="AV671" s="269">
        <v>0</v>
      </c>
      <c r="AW671" s="269">
        <v>119137</v>
      </c>
      <c r="AX671" s="269">
        <v>0</v>
      </c>
      <c r="AY671" s="269">
        <v>223885</v>
      </c>
      <c r="AZ671" s="269">
        <v>0</v>
      </c>
      <c r="BA671" s="269">
        <v>0</v>
      </c>
      <c r="BB671" s="269">
        <v>138628</v>
      </c>
      <c r="BC671" s="269">
        <v>326793</v>
      </c>
      <c r="BD671" s="269">
        <v>26</v>
      </c>
      <c r="BE671" s="269">
        <v>242222</v>
      </c>
      <c r="BF671" s="269">
        <v>0</v>
      </c>
      <c r="BG671" s="269">
        <v>618</v>
      </c>
      <c r="BH671" s="269">
        <v>99653</v>
      </c>
      <c r="BI671" s="269">
        <v>437362</v>
      </c>
      <c r="BJ671" s="269">
        <v>332384</v>
      </c>
      <c r="BK671" s="269">
        <v>174203.5</v>
      </c>
      <c r="BL671" s="269">
        <v>65</v>
      </c>
      <c r="BM671" s="269">
        <v>13488</v>
      </c>
      <c r="BN671" s="269">
        <v>3248</v>
      </c>
      <c r="BO671" s="269">
        <v>348784</v>
      </c>
      <c r="BP671" s="269">
        <v>377636.92</v>
      </c>
      <c r="BQ671" s="269">
        <v>416817.57</v>
      </c>
      <c r="BR671" s="269">
        <v>1020819.86</v>
      </c>
      <c r="BS671" s="269">
        <v>0</v>
      </c>
      <c r="BT671" s="269">
        <v>1152067.8999999999</v>
      </c>
      <c r="BU671" s="269">
        <v>0</v>
      </c>
      <c r="BV671" s="269">
        <v>395930</v>
      </c>
      <c r="BW671" s="269">
        <v>0</v>
      </c>
      <c r="BX671" s="269">
        <v>2497905</v>
      </c>
      <c r="BY671" s="269">
        <v>2139964</v>
      </c>
      <c r="BZ671" s="269">
        <v>58855</v>
      </c>
      <c r="CA671" s="269">
        <v>0</v>
      </c>
      <c r="CB671" s="269">
        <v>0</v>
      </c>
      <c r="CC671" s="270">
        <f t="shared" si="79"/>
        <v>58770841.529999994</v>
      </c>
      <c r="CD671" s="148"/>
      <c r="CE671" s="148"/>
      <c r="CF671" s="148"/>
      <c r="CG671" s="148"/>
      <c r="CH671" s="148"/>
      <c r="CI671" s="148"/>
    </row>
    <row r="672" spans="1:87" s="149" customFormat="1">
      <c r="A672" s="215"/>
      <c r="B672" s="295"/>
      <c r="C672" s="150"/>
      <c r="D672" s="150"/>
      <c r="E672" s="150"/>
      <c r="F672" s="296" t="s">
        <v>1631</v>
      </c>
      <c r="G672" s="297" t="s">
        <v>1632</v>
      </c>
      <c r="H672" s="269">
        <v>4057418</v>
      </c>
      <c r="I672" s="269">
        <v>0</v>
      </c>
      <c r="J672" s="269">
        <v>0</v>
      </c>
      <c r="K672" s="269">
        <v>12849</v>
      </c>
      <c r="L672" s="269">
        <v>0</v>
      </c>
      <c r="M672" s="269">
        <v>0</v>
      </c>
      <c r="N672" s="269">
        <v>0</v>
      </c>
      <c r="O672" s="269">
        <v>282546.25</v>
      </c>
      <c r="P672" s="269">
        <v>394144.2</v>
      </c>
      <c r="Q672" s="269">
        <v>0</v>
      </c>
      <c r="R672" s="269">
        <v>0</v>
      </c>
      <c r="S672" s="269">
        <v>0</v>
      </c>
      <c r="T672" s="269">
        <v>935026.34</v>
      </c>
      <c r="U672" s="269">
        <v>1384426.29</v>
      </c>
      <c r="V672" s="269">
        <v>0</v>
      </c>
      <c r="W672" s="269">
        <v>0</v>
      </c>
      <c r="X672" s="269">
        <v>207832.2</v>
      </c>
      <c r="Y672" s="269">
        <v>0</v>
      </c>
      <c r="Z672" s="269">
        <v>0</v>
      </c>
      <c r="AA672" s="269">
        <v>0</v>
      </c>
      <c r="AB672" s="269">
        <v>0</v>
      </c>
      <c r="AC672" s="269">
        <v>0</v>
      </c>
      <c r="AD672" s="269">
        <v>0</v>
      </c>
      <c r="AE672" s="269">
        <v>154410.1</v>
      </c>
      <c r="AF672" s="269">
        <v>0</v>
      </c>
      <c r="AG672" s="269">
        <v>0</v>
      </c>
      <c r="AH672" s="269">
        <v>1500</v>
      </c>
      <c r="AI672" s="269">
        <v>0</v>
      </c>
      <c r="AJ672" s="269">
        <v>0</v>
      </c>
      <c r="AK672" s="269">
        <v>0</v>
      </c>
      <c r="AL672" s="269">
        <v>0</v>
      </c>
      <c r="AM672" s="269">
        <v>0</v>
      </c>
      <c r="AN672" s="269">
        <v>0</v>
      </c>
      <c r="AO672" s="269">
        <v>0</v>
      </c>
      <c r="AP672" s="269">
        <v>0</v>
      </c>
      <c r="AQ672" s="269">
        <v>0</v>
      </c>
      <c r="AR672" s="269">
        <v>0</v>
      </c>
      <c r="AS672" s="269">
        <v>0</v>
      </c>
      <c r="AT672" s="269">
        <v>0</v>
      </c>
      <c r="AU672" s="269">
        <v>0</v>
      </c>
      <c r="AV672" s="269">
        <v>0</v>
      </c>
      <c r="AW672" s="269">
        <v>0</v>
      </c>
      <c r="AX672" s="269">
        <v>0</v>
      </c>
      <c r="AY672" s="269">
        <v>0</v>
      </c>
      <c r="AZ672" s="269">
        <v>0</v>
      </c>
      <c r="BA672" s="269">
        <v>0</v>
      </c>
      <c r="BB672" s="269">
        <v>0</v>
      </c>
      <c r="BC672" s="269">
        <v>0</v>
      </c>
      <c r="BD672" s="269">
        <v>0</v>
      </c>
      <c r="BE672" s="269">
        <v>0</v>
      </c>
      <c r="BF672" s="269">
        <v>0</v>
      </c>
      <c r="BG672" s="269">
        <v>40378</v>
      </c>
      <c r="BH672" s="269">
        <v>0</v>
      </c>
      <c r="BI672" s="269">
        <v>0</v>
      </c>
      <c r="BJ672" s="269">
        <v>0</v>
      </c>
      <c r="BK672" s="269">
        <v>0</v>
      </c>
      <c r="BL672" s="269">
        <v>0</v>
      </c>
      <c r="BM672" s="269">
        <v>6599897.3700000001</v>
      </c>
      <c r="BN672" s="269">
        <v>0</v>
      </c>
      <c r="BO672" s="269">
        <v>0</v>
      </c>
      <c r="BP672" s="269">
        <v>0</v>
      </c>
      <c r="BQ672" s="269">
        <v>0</v>
      </c>
      <c r="BR672" s="269">
        <v>0</v>
      </c>
      <c r="BS672" s="269">
        <v>0</v>
      </c>
      <c r="BT672" s="269">
        <v>0</v>
      </c>
      <c r="BU672" s="269">
        <v>0</v>
      </c>
      <c r="BV672" s="269">
        <v>0</v>
      </c>
      <c r="BW672" s="269">
        <v>0</v>
      </c>
      <c r="BX672" s="269">
        <v>0</v>
      </c>
      <c r="BY672" s="269">
        <v>0</v>
      </c>
      <c r="BZ672" s="269">
        <v>0</v>
      </c>
      <c r="CA672" s="269">
        <v>0</v>
      </c>
      <c r="CB672" s="269">
        <v>0</v>
      </c>
      <c r="CC672" s="270">
        <f t="shared" si="79"/>
        <v>14070427.75</v>
      </c>
      <c r="CD672" s="148"/>
      <c r="CE672" s="148"/>
      <c r="CF672" s="148"/>
      <c r="CG672" s="148"/>
      <c r="CH672" s="148"/>
      <c r="CI672" s="148"/>
    </row>
    <row r="673" spans="1:87" s="149" customFormat="1">
      <c r="A673" s="215"/>
      <c r="B673" s="295"/>
      <c r="C673" s="150"/>
      <c r="D673" s="150"/>
      <c r="E673" s="150"/>
      <c r="F673" s="296" t="s">
        <v>1633</v>
      </c>
      <c r="G673" s="297" t="s">
        <v>1634</v>
      </c>
      <c r="H673" s="269">
        <v>0</v>
      </c>
      <c r="I673" s="269">
        <v>0</v>
      </c>
      <c r="J673" s="269">
        <v>0</v>
      </c>
      <c r="K673" s="269">
        <v>0</v>
      </c>
      <c r="L673" s="269">
        <v>0</v>
      </c>
      <c r="M673" s="269">
        <v>0</v>
      </c>
      <c r="N673" s="269">
        <v>0</v>
      </c>
      <c r="O673" s="269">
        <v>0</v>
      </c>
      <c r="P673" s="269">
        <v>0</v>
      </c>
      <c r="Q673" s="269">
        <v>0</v>
      </c>
      <c r="R673" s="269">
        <v>0</v>
      </c>
      <c r="S673" s="269">
        <v>0</v>
      </c>
      <c r="T673" s="269">
        <v>0</v>
      </c>
      <c r="U673" s="269">
        <v>0</v>
      </c>
      <c r="V673" s="269">
        <v>0</v>
      </c>
      <c r="W673" s="269">
        <v>0</v>
      </c>
      <c r="X673" s="269">
        <v>0</v>
      </c>
      <c r="Y673" s="269">
        <v>0</v>
      </c>
      <c r="Z673" s="269">
        <v>0</v>
      </c>
      <c r="AA673" s="269">
        <v>0</v>
      </c>
      <c r="AB673" s="269">
        <v>0</v>
      </c>
      <c r="AC673" s="269">
        <v>0</v>
      </c>
      <c r="AD673" s="269">
        <v>0</v>
      </c>
      <c r="AE673" s="269">
        <v>0</v>
      </c>
      <c r="AF673" s="269">
        <v>0</v>
      </c>
      <c r="AG673" s="269">
        <v>0</v>
      </c>
      <c r="AH673" s="269">
        <v>0</v>
      </c>
      <c r="AI673" s="269">
        <v>0</v>
      </c>
      <c r="AJ673" s="269">
        <v>0</v>
      </c>
      <c r="AK673" s="269">
        <v>0</v>
      </c>
      <c r="AL673" s="269">
        <v>0</v>
      </c>
      <c r="AM673" s="269">
        <v>0</v>
      </c>
      <c r="AN673" s="269">
        <v>0</v>
      </c>
      <c r="AO673" s="269">
        <v>0</v>
      </c>
      <c r="AP673" s="269">
        <v>0</v>
      </c>
      <c r="AQ673" s="269">
        <v>0</v>
      </c>
      <c r="AR673" s="269">
        <v>0</v>
      </c>
      <c r="AS673" s="269">
        <v>0</v>
      </c>
      <c r="AT673" s="269">
        <v>0</v>
      </c>
      <c r="AU673" s="269">
        <v>0</v>
      </c>
      <c r="AV673" s="269">
        <v>0</v>
      </c>
      <c r="AW673" s="269">
        <v>0</v>
      </c>
      <c r="AX673" s="269">
        <v>0</v>
      </c>
      <c r="AY673" s="269">
        <v>0</v>
      </c>
      <c r="AZ673" s="269">
        <v>0</v>
      </c>
      <c r="BA673" s="269">
        <v>0</v>
      </c>
      <c r="BB673" s="269">
        <v>0</v>
      </c>
      <c r="BC673" s="269">
        <v>0</v>
      </c>
      <c r="BD673" s="269">
        <v>0</v>
      </c>
      <c r="BE673" s="269">
        <v>0</v>
      </c>
      <c r="BF673" s="269">
        <v>0</v>
      </c>
      <c r="BG673" s="269">
        <v>0</v>
      </c>
      <c r="BH673" s="269">
        <v>0</v>
      </c>
      <c r="BI673" s="269">
        <v>0</v>
      </c>
      <c r="BJ673" s="269">
        <v>0</v>
      </c>
      <c r="BK673" s="269">
        <v>0</v>
      </c>
      <c r="BL673" s="269">
        <v>0</v>
      </c>
      <c r="BM673" s="269">
        <v>0</v>
      </c>
      <c r="BN673" s="269">
        <v>0</v>
      </c>
      <c r="BO673" s="269">
        <v>0</v>
      </c>
      <c r="BP673" s="269">
        <v>0</v>
      </c>
      <c r="BQ673" s="269">
        <v>0</v>
      </c>
      <c r="BR673" s="269">
        <v>0</v>
      </c>
      <c r="BS673" s="269">
        <v>0</v>
      </c>
      <c r="BT673" s="269">
        <v>0</v>
      </c>
      <c r="BU673" s="269">
        <v>0</v>
      </c>
      <c r="BV673" s="269">
        <v>0</v>
      </c>
      <c r="BW673" s="269">
        <v>0</v>
      </c>
      <c r="BX673" s="269">
        <v>0</v>
      </c>
      <c r="BY673" s="269">
        <v>0</v>
      </c>
      <c r="BZ673" s="269">
        <v>0</v>
      </c>
      <c r="CA673" s="269">
        <v>0</v>
      </c>
      <c r="CB673" s="269">
        <v>0</v>
      </c>
      <c r="CC673" s="270">
        <f t="shared" si="79"/>
        <v>0</v>
      </c>
      <c r="CD673" s="148"/>
      <c r="CE673" s="148"/>
      <c r="CF673" s="148"/>
      <c r="CG673" s="148"/>
      <c r="CH673" s="148"/>
      <c r="CI673" s="148"/>
    </row>
    <row r="674" spans="1:87" s="149" customFormat="1">
      <c r="A674" s="215"/>
      <c r="B674" s="295"/>
      <c r="C674" s="150"/>
      <c r="D674" s="150"/>
      <c r="E674" s="150"/>
      <c r="F674" s="296" t="s">
        <v>1635</v>
      </c>
      <c r="G674" s="297" t="s">
        <v>1636</v>
      </c>
      <c r="H674" s="269">
        <v>0</v>
      </c>
      <c r="I674" s="269">
        <v>0</v>
      </c>
      <c r="J674" s="269">
        <v>0</v>
      </c>
      <c r="K674" s="269">
        <v>0</v>
      </c>
      <c r="L674" s="269">
        <v>0</v>
      </c>
      <c r="M674" s="269">
        <v>0</v>
      </c>
      <c r="N674" s="269">
        <v>2680085.33</v>
      </c>
      <c r="O674" s="269">
        <v>0</v>
      </c>
      <c r="P674" s="269">
        <v>0</v>
      </c>
      <c r="Q674" s="269">
        <v>0</v>
      </c>
      <c r="R674" s="269">
        <v>0</v>
      </c>
      <c r="S674" s="269">
        <v>0</v>
      </c>
      <c r="T674" s="269">
        <v>0</v>
      </c>
      <c r="U674" s="269">
        <v>0</v>
      </c>
      <c r="V674" s="269">
        <v>0</v>
      </c>
      <c r="W674" s="269">
        <v>0</v>
      </c>
      <c r="X674" s="269">
        <v>0</v>
      </c>
      <c r="Y674" s="269">
        <v>0</v>
      </c>
      <c r="Z674" s="269">
        <v>688000</v>
      </c>
      <c r="AA674" s="269">
        <v>0</v>
      </c>
      <c r="AB674" s="269">
        <v>36000</v>
      </c>
      <c r="AC674" s="269">
        <v>0</v>
      </c>
      <c r="AD674" s="269">
        <v>0</v>
      </c>
      <c r="AE674" s="269">
        <v>0</v>
      </c>
      <c r="AF674" s="269">
        <v>0</v>
      </c>
      <c r="AG674" s="269">
        <v>0</v>
      </c>
      <c r="AH674" s="269">
        <v>0</v>
      </c>
      <c r="AI674" s="269">
        <v>0</v>
      </c>
      <c r="AJ674" s="269">
        <v>0</v>
      </c>
      <c r="AK674" s="269">
        <v>0</v>
      </c>
      <c r="AL674" s="269">
        <v>0</v>
      </c>
      <c r="AM674" s="269">
        <v>0</v>
      </c>
      <c r="AN674" s="269">
        <v>0</v>
      </c>
      <c r="AO674" s="269">
        <v>0</v>
      </c>
      <c r="AP674" s="269">
        <v>0</v>
      </c>
      <c r="AQ674" s="269">
        <v>0</v>
      </c>
      <c r="AR674" s="269">
        <v>0</v>
      </c>
      <c r="AS674" s="269">
        <v>0</v>
      </c>
      <c r="AT674" s="269">
        <v>0</v>
      </c>
      <c r="AU674" s="269">
        <v>0</v>
      </c>
      <c r="AV674" s="269">
        <v>0</v>
      </c>
      <c r="AW674" s="269">
        <v>0</v>
      </c>
      <c r="AX674" s="269">
        <v>0</v>
      </c>
      <c r="AY674" s="269">
        <v>0</v>
      </c>
      <c r="AZ674" s="269">
        <v>0</v>
      </c>
      <c r="BA674" s="269">
        <v>0</v>
      </c>
      <c r="BB674" s="269">
        <v>0</v>
      </c>
      <c r="BC674" s="269">
        <v>0</v>
      </c>
      <c r="BD674" s="269">
        <v>0</v>
      </c>
      <c r="BE674" s="269">
        <v>0</v>
      </c>
      <c r="BF674" s="269">
        <v>0</v>
      </c>
      <c r="BG674" s="269">
        <v>0</v>
      </c>
      <c r="BH674" s="269">
        <v>0</v>
      </c>
      <c r="BI674" s="269">
        <v>0</v>
      </c>
      <c r="BJ674" s="269">
        <v>0</v>
      </c>
      <c r="BK674" s="269">
        <v>0</v>
      </c>
      <c r="BL674" s="269">
        <v>0</v>
      </c>
      <c r="BM674" s="269">
        <v>0</v>
      </c>
      <c r="BN674" s="269">
        <v>0</v>
      </c>
      <c r="BO674" s="269">
        <v>0</v>
      </c>
      <c r="BP674" s="269">
        <v>0</v>
      </c>
      <c r="BQ674" s="269">
        <v>0</v>
      </c>
      <c r="BR674" s="269">
        <v>0</v>
      </c>
      <c r="BS674" s="269">
        <v>0</v>
      </c>
      <c r="BT674" s="269">
        <v>2154970.5</v>
      </c>
      <c r="BU674" s="269">
        <v>0</v>
      </c>
      <c r="BV674" s="269">
        <v>0</v>
      </c>
      <c r="BW674" s="269">
        <v>0</v>
      </c>
      <c r="BX674" s="269">
        <v>0</v>
      </c>
      <c r="BY674" s="269">
        <v>0</v>
      </c>
      <c r="BZ674" s="269">
        <v>0</v>
      </c>
      <c r="CA674" s="269">
        <v>0</v>
      </c>
      <c r="CB674" s="269">
        <v>0</v>
      </c>
      <c r="CC674" s="270">
        <f t="shared" si="79"/>
        <v>5559055.8300000001</v>
      </c>
      <c r="CD674" s="148"/>
      <c r="CE674" s="148"/>
      <c r="CF674" s="148"/>
      <c r="CG674" s="148"/>
      <c r="CH674" s="148"/>
      <c r="CI674" s="148"/>
    </row>
    <row r="675" spans="1:87" s="149" customFormat="1">
      <c r="A675" s="215"/>
      <c r="B675" s="295"/>
      <c r="C675" s="150"/>
      <c r="D675" s="150"/>
      <c r="E675" s="150"/>
      <c r="F675" s="296" t="s">
        <v>1637</v>
      </c>
      <c r="G675" s="297" t="s">
        <v>1638</v>
      </c>
      <c r="H675" s="269">
        <v>0</v>
      </c>
      <c r="I675" s="269">
        <v>47800</v>
      </c>
      <c r="J675" s="269">
        <v>27359</v>
      </c>
      <c r="K675" s="269">
        <v>0</v>
      </c>
      <c r="L675" s="269">
        <v>0</v>
      </c>
      <c r="M675" s="269">
        <v>0</v>
      </c>
      <c r="N675" s="269">
        <v>9066654.6999999993</v>
      </c>
      <c r="O675" s="269">
        <v>718768.53</v>
      </c>
      <c r="P675" s="269">
        <v>0</v>
      </c>
      <c r="Q675" s="269">
        <v>565237.6</v>
      </c>
      <c r="R675" s="269">
        <v>15679.6</v>
      </c>
      <c r="S675" s="269">
        <v>368170.76</v>
      </c>
      <c r="T675" s="269">
        <v>349289.39</v>
      </c>
      <c r="U675" s="269">
        <v>33800</v>
      </c>
      <c r="V675" s="269">
        <v>14500</v>
      </c>
      <c r="W675" s="269">
        <v>42225</v>
      </c>
      <c r="X675" s="269">
        <v>0</v>
      </c>
      <c r="Y675" s="269">
        <v>120979</v>
      </c>
      <c r="Z675" s="269">
        <v>7206321.6600000001</v>
      </c>
      <c r="AA675" s="269">
        <v>1539266.5</v>
      </c>
      <c r="AB675" s="269">
        <v>602825.11</v>
      </c>
      <c r="AC675" s="269">
        <v>254744</v>
      </c>
      <c r="AD675" s="269">
        <v>237701.95</v>
      </c>
      <c r="AE675" s="269">
        <v>174227</v>
      </c>
      <c r="AF675" s="269">
        <v>0</v>
      </c>
      <c r="AG675" s="269">
        <v>517997.25</v>
      </c>
      <c r="AH675" s="269">
        <v>0</v>
      </c>
      <c r="AI675" s="269">
        <v>3044287.96</v>
      </c>
      <c r="AJ675" s="269">
        <v>0</v>
      </c>
      <c r="AK675" s="269">
        <v>0</v>
      </c>
      <c r="AL675" s="269">
        <v>0</v>
      </c>
      <c r="AM675" s="269">
        <v>194497.25</v>
      </c>
      <c r="AN675" s="269">
        <v>0</v>
      </c>
      <c r="AO675" s="269">
        <v>0</v>
      </c>
      <c r="AP675" s="269">
        <v>0</v>
      </c>
      <c r="AQ675" s="269">
        <v>0</v>
      </c>
      <c r="AR675" s="269">
        <v>104750</v>
      </c>
      <c r="AS675" s="269">
        <v>0</v>
      </c>
      <c r="AT675" s="269">
        <v>343190.9</v>
      </c>
      <c r="AU675" s="269">
        <v>1813339.5</v>
      </c>
      <c r="AV675" s="269">
        <v>0</v>
      </c>
      <c r="AW675" s="269">
        <v>0</v>
      </c>
      <c r="AX675" s="269">
        <v>0</v>
      </c>
      <c r="AY675" s="269">
        <v>0</v>
      </c>
      <c r="AZ675" s="269">
        <v>0</v>
      </c>
      <c r="BA675" s="269">
        <v>50183</v>
      </c>
      <c r="BB675" s="269">
        <v>8623921.5800000001</v>
      </c>
      <c r="BC675" s="269">
        <v>370669</v>
      </c>
      <c r="BD675" s="269">
        <v>176740</v>
      </c>
      <c r="BE675" s="269">
        <v>281796</v>
      </c>
      <c r="BF675" s="269">
        <v>0</v>
      </c>
      <c r="BG675" s="269">
        <v>137420.25</v>
      </c>
      <c r="BH675" s="269">
        <v>0</v>
      </c>
      <c r="BI675" s="269">
        <v>341485</v>
      </c>
      <c r="BJ675" s="269">
        <v>172022</v>
      </c>
      <c r="BK675" s="269">
        <v>54503</v>
      </c>
      <c r="BL675" s="269">
        <v>53800</v>
      </c>
      <c r="BM675" s="269">
        <v>0</v>
      </c>
      <c r="BN675" s="269">
        <v>622620.75</v>
      </c>
      <c r="BO675" s="269">
        <v>158030</v>
      </c>
      <c r="BP675" s="269">
        <v>265181</v>
      </c>
      <c r="BQ675" s="269">
        <v>21400</v>
      </c>
      <c r="BR675" s="269">
        <v>0</v>
      </c>
      <c r="BS675" s="269">
        <v>198913</v>
      </c>
      <c r="BT675" s="269">
        <v>351205</v>
      </c>
      <c r="BU675" s="269">
        <v>0</v>
      </c>
      <c r="BV675" s="269">
        <v>31050</v>
      </c>
      <c r="BW675" s="269">
        <v>77185</v>
      </c>
      <c r="BX675" s="269">
        <v>0</v>
      </c>
      <c r="BY675" s="269">
        <v>39361</v>
      </c>
      <c r="BZ675" s="269">
        <v>89992</v>
      </c>
      <c r="CA675" s="269">
        <v>0</v>
      </c>
      <c r="CB675" s="269">
        <v>25990</v>
      </c>
      <c r="CC675" s="270">
        <f t="shared" si="79"/>
        <v>39547080.239999995</v>
      </c>
      <c r="CD675" s="148"/>
      <c r="CE675" s="148"/>
      <c r="CF675" s="148"/>
      <c r="CG675" s="148"/>
      <c r="CH675" s="148"/>
      <c r="CI675" s="148"/>
    </row>
    <row r="676" spans="1:87" s="149" customFormat="1">
      <c r="A676" s="215"/>
      <c r="B676" s="295"/>
      <c r="C676" s="150"/>
      <c r="D676" s="150"/>
      <c r="E676" s="150"/>
      <c r="F676" s="296" t="s">
        <v>1639</v>
      </c>
      <c r="G676" s="297" t="s">
        <v>1640</v>
      </c>
      <c r="H676" s="269">
        <v>0</v>
      </c>
      <c r="I676" s="269">
        <v>0</v>
      </c>
      <c r="J676" s="269">
        <v>0</v>
      </c>
      <c r="K676" s="269">
        <v>0</v>
      </c>
      <c r="L676" s="269">
        <v>0</v>
      </c>
      <c r="M676" s="269">
        <v>0</v>
      </c>
      <c r="N676" s="269">
        <v>0</v>
      </c>
      <c r="O676" s="269">
        <v>0</v>
      </c>
      <c r="P676" s="269">
        <v>0</v>
      </c>
      <c r="Q676" s="269">
        <v>0</v>
      </c>
      <c r="R676" s="269">
        <v>0</v>
      </c>
      <c r="S676" s="269">
        <v>0</v>
      </c>
      <c r="T676" s="269">
        <v>0</v>
      </c>
      <c r="U676" s="269">
        <v>0</v>
      </c>
      <c r="V676" s="269">
        <v>0</v>
      </c>
      <c r="W676" s="269">
        <v>0</v>
      </c>
      <c r="X676" s="269">
        <v>0</v>
      </c>
      <c r="Y676" s="269">
        <v>0</v>
      </c>
      <c r="Z676" s="269">
        <v>0</v>
      </c>
      <c r="AA676" s="269">
        <v>0</v>
      </c>
      <c r="AB676" s="269">
        <v>0</v>
      </c>
      <c r="AC676" s="269">
        <v>0</v>
      </c>
      <c r="AD676" s="269">
        <v>0</v>
      </c>
      <c r="AE676" s="269">
        <v>0</v>
      </c>
      <c r="AF676" s="269">
        <v>0</v>
      </c>
      <c r="AG676" s="269">
        <v>0</v>
      </c>
      <c r="AH676" s="269">
        <v>0</v>
      </c>
      <c r="AI676" s="269">
        <v>0</v>
      </c>
      <c r="AJ676" s="269">
        <v>0</v>
      </c>
      <c r="AK676" s="269">
        <v>0</v>
      </c>
      <c r="AL676" s="269">
        <v>0</v>
      </c>
      <c r="AM676" s="269">
        <v>0</v>
      </c>
      <c r="AN676" s="269">
        <v>0</v>
      </c>
      <c r="AO676" s="269">
        <v>0</v>
      </c>
      <c r="AP676" s="269">
        <v>0</v>
      </c>
      <c r="AQ676" s="269">
        <v>0</v>
      </c>
      <c r="AR676" s="269">
        <v>0</v>
      </c>
      <c r="AS676" s="269">
        <v>0</v>
      </c>
      <c r="AT676" s="269">
        <v>0</v>
      </c>
      <c r="AU676" s="269">
        <v>347278</v>
      </c>
      <c r="AV676" s="269">
        <v>0</v>
      </c>
      <c r="AW676" s="269">
        <v>0</v>
      </c>
      <c r="AX676" s="269">
        <v>0</v>
      </c>
      <c r="AY676" s="269">
        <v>0</v>
      </c>
      <c r="AZ676" s="269">
        <v>0</v>
      </c>
      <c r="BA676" s="269">
        <v>0</v>
      </c>
      <c r="BB676" s="269">
        <v>0</v>
      </c>
      <c r="BC676" s="269">
        <v>0</v>
      </c>
      <c r="BD676" s="269">
        <v>0</v>
      </c>
      <c r="BE676" s="269">
        <v>0</v>
      </c>
      <c r="BF676" s="269">
        <v>0</v>
      </c>
      <c r="BG676" s="269">
        <v>0</v>
      </c>
      <c r="BH676" s="269">
        <v>0</v>
      </c>
      <c r="BI676" s="269">
        <v>0</v>
      </c>
      <c r="BJ676" s="269">
        <v>0</v>
      </c>
      <c r="BK676" s="269">
        <v>0</v>
      </c>
      <c r="BL676" s="269">
        <v>0</v>
      </c>
      <c r="BM676" s="269">
        <v>0</v>
      </c>
      <c r="BN676" s="269">
        <v>0</v>
      </c>
      <c r="BO676" s="269">
        <v>0</v>
      </c>
      <c r="BP676" s="269">
        <v>0</v>
      </c>
      <c r="BQ676" s="269">
        <v>0</v>
      </c>
      <c r="BR676" s="269">
        <v>0</v>
      </c>
      <c r="BS676" s="269">
        <v>0</v>
      </c>
      <c r="BT676" s="269">
        <v>0</v>
      </c>
      <c r="BU676" s="269">
        <v>0</v>
      </c>
      <c r="BV676" s="269">
        <v>0</v>
      </c>
      <c r="BW676" s="269">
        <v>0</v>
      </c>
      <c r="BX676" s="269">
        <v>0</v>
      </c>
      <c r="BY676" s="269">
        <v>0</v>
      </c>
      <c r="BZ676" s="269">
        <v>0</v>
      </c>
      <c r="CA676" s="269">
        <v>0</v>
      </c>
      <c r="CB676" s="269">
        <v>0</v>
      </c>
      <c r="CC676" s="270">
        <f t="shared" si="79"/>
        <v>347278</v>
      </c>
      <c r="CD676" s="148"/>
      <c r="CE676" s="148"/>
      <c r="CF676" s="148"/>
      <c r="CG676" s="148"/>
      <c r="CH676" s="148"/>
      <c r="CI676" s="148"/>
    </row>
    <row r="677" spans="1:87" s="149" customFormat="1">
      <c r="A677" s="215"/>
      <c r="B677" s="295"/>
      <c r="C677" s="150"/>
      <c r="D677" s="150"/>
      <c r="E677" s="150"/>
      <c r="F677" s="296" t="s">
        <v>1641</v>
      </c>
      <c r="G677" s="297" t="s">
        <v>1642</v>
      </c>
      <c r="H677" s="269">
        <v>0</v>
      </c>
      <c r="I677" s="269">
        <v>0</v>
      </c>
      <c r="J677" s="269">
        <v>0</v>
      </c>
      <c r="K677" s="269">
        <v>0</v>
      </c>
      <c r="L677" s="269">
        <v>0</v>
      </c>
      <c r="M677" s="269">
        <v>0</v>
      </c>
      <c r="N677" s="269">
        <v>9600</v>
      </c>
      <c r="O677" s="269">
        <v>0</v>
      </c>
      <c r="P677" s="269">
        <v>0</v>
      </c>
      <c r="Q677" s="269">
        <v>0</v>
      </c>
      <c r="R677" s="269">
        <v>0</v>
      </c>
      <c r="S677" s="269">
        <v>0</v>
      </c>
      <c r="T677" s="269">
        <v>0</v>
      </c>
      <c r="U677" s="269">
        <v>0</v>
      </c>
      <c r="V677" s="269">
        <v>0</v>
      </c>
      <c r="W677" s="269">
        <v>0</v>
      </c>
      <c r="X677" s="269">
        <v>0</v>
      </c>
      <c r="Y677" s="269">
        <v>0</v>
      </c>
      <c r="Z677" s="269">
        <v>216000</v>
      </c>
      <c r="AA677" s="269">
        <v>0</v>
      </c>
      <c r="AB677" s="269">
        <v>0</v>
      </c>
      <c r="AC677" s="269">
        <v>0</v>
      </c>
      <c r="AD677" s="269">
        <v>0</v>
      </c>
      <c r="AE677" s="269">
        <v>0</v>
      </c>
      <c r="AF677" s="269">
        <v>0</v>
      </c>
      <c r="AG677" s="269">
        <v>0</v>
      </c>
      <c r="AH677" s="269">
        <v>0</v>
      </c>
      <c r="AI677" s="269">
        <v>0</v>
      </c>
      <c r="AJ677" s="269">
        <v>0</v>
      </c>
      <c r="AK677" s="269">
        <v>0</v>
      </c>
      <c r="AL677" s="269">
        <v>0</v>
      </c>
      <c r="AM677" s="269">
        <v>0</v>
      </c>
      <c r="AN677" s="269">
        <v>0</v>
      </c>
      <c r="AO677" s="269">
        <v>0</v>
      </c>
      <c r="AP677" s="269">
        <v>0</v>
      </c>
      <c r="AQ677" s="269">
        <v>0</v>
      </c>
      <c r="AR677" s="269">
        <v>0</v>
      </c>
      <c r="AS677" s="269">
        <v>0</v>
      </c>
      <c r="AT677" s="269">
        <v>0</v>
      </c>
      <c r="AU677" s="269">
        <v>0</v>
      </c>
      <c r="AV677" s="269">
        <v>0</v>
      </c>
      <c r="AW677" s="269">
        <v>0</v>
      </c>
      <c r="AX677" s="269">
        <v>0</v>
      </c>
      <c r="AY677" s="269">
        <v>0</v>
      </c>
      <c r="AZ677" s="269">
        <v>0</v>
      </c>
      <c r="BA677" s="269">
        <v>0</v>
      </c>
      <c r="BB677" s="269">
        <v>0</v>
      </c>
      <c r="BC677" s="269">
        <v>0</v>
      </c>
      <c r="BD677" s="269">
        <v>0</v>
      </c>
      <c r="BE677" s="269">
        <v>0</v>
      </c>
      <c r="BF677" s="269">
        <v>0</v>
      </c>
      <c r="BG677" s="269">
        <v>0</v>
      </c>
      <c r="BH677" s="269">
        <v>0</v>
      </c>
      <c r="BI677" s="269">
        <v>0</v>
      </c>
      <c r="BJ677" s="269">
        <v>0</v>
      </c>
      <c r="BK677" s="269">
        <v>0</v>
      </c>
      <c r="BL677" s="269">
        <v>0</v>
      </c>
      <c r="BM677" s="269">
        <v>0</v>
      </c>
      <c r="BN677" s="269">
        <v>0</v>
      </c>
      <c r="BO677" s="269">
        <v>0</v>
      </c>
      <c r="BP677" s="269">
        <v>0</v>
      </c>
      <c r="BQ677" s="269">
        <v>0</v>
      </c>
      <c r="BR677" s="269">
        <v>0</v>
      </c>
      <c r="BS677" s="269">
        <v>0</v>
      </c>
      <c r="BT677" s="269">
        <v>0</v>
      </c>
      <c r="BU677" s="269">
        <v>0</v>
      </c>
      <c r="BV677" s="269">
        <v>0</v>
      </c>
      <c r="BW677" s="269">
        <v>0</v>
      </c>
      <c r="BX677" s="269">
        <v>0</v>
      </c>
      <c r="BY677" s="269">
        <v>0</v>
      </c>
      <c r="BZ677" s="269">
        <v>0</v>
      </c>
      <c r="CA677" s="269">
        <v>0</v>
      </c>
      <c r="CB677" s="269">
        <v>0</v>
      </c>
      <c r="CC677" s="270">
        <f t="shared" si="79"/>
        <v>225600</v>
      </c>
      <c r="CD677" s="148"/>
      <c r="CE677" s="148"/>
      <c r="CF677" s="148"/>
      <c r="CG677" s="148"/>
      <c r="CH677" s="148"/>
      <c r="CI677" s="148"/>
    </row>
    <row r="678" spans="1:87" s="149" customFormat="1">
      <c r="A678" s="215"/>
      <c r="B678" s="295"/>
      <c r="C678" s="150"/>
      <c r="D678" s="150"/>
      <c r="E678" s="150"/>
      <c r="F678" s="296" t="s">
        <v>1643</v>
      </c>
      <c r="G678" s="297" t="s">
        <v>1644</v>
      </c>
      <c r="H678" s="269">
        <v>18900</v>
      </c>
      <c r="I678" s="269">
        <v>0</v>
      </c>
      <c r="J678" s="269">
        <v>0</v>
      </c>
      <c r="K678" s="269">
        <v>0</v>
      </c>
      <c r="L678" s="269">
        <v>0</v>
      </c>
      <c r="M678" s="269">
        <v>0</v>
      </c>
      <c r="N678" s="269">
        <v>0</v>
      </c>
      <c r="O678" s="269">
        <v>0</v>
      </c>
      <c r="P678" s="269">
        <v>0</v>
      </c>
      <c r="Q678" s="269">
        <v>0</v>
      </c>
      <c r="R678" s="269">
        <v>0</v>
      </c>
      <c r="S678" s="269">
        <v>0</v>
      </c>
      <c r="T678" s="269">
        <v>0</v>
      </c>
      <c r="U678" s="269">
        <v>0</v>
      </c>
      <c r="V678" s="269">
        <v>0</v>
      </c>
      <c r="W678" s="269">
        <v>0</v>
      </c>
      <c r="X678" s="269">
        <v>0</v>
      </c>
      <c r="Y678" s="269">
        <v>0</v>
      </c>
      <c r="Z678" s="269">
        <v>0</v>
      </c>
      <c r="AA678" s="269">
        <v>0</v>
      </c>
      <c r="AB678" s="269">
        <v>0</v>
      </c>
      <c r="AC678" s="269">
        <v>0</v>
      </c>
      <c r="AD678" s="269">
        <v>0</v>
      </c>
      <c r="AE678" s="269">
        <v>0</v>
      </c>
      <c r="AF678" s="269">
        <v>0</v>
      </c>
      <c r="AG678" s="269">
        <v>0</v>
      </c>
      <c r="AH678" s="269">
        <v>0</v>
      </c>
      <c r="AI678" s="269">
        <v>0</v>
      </c>
      <c r="AJ678" s="269">
        <v>0</v>
      </c>
      <c r="AK678" s="269">
        <v>0</v>
      </c>
      <c r="AL678" s="269">
        <v>0</v>
      </c>
      <c r="AM678" s="269">
        <v>0</v>
      </c>
      <c r="AN678" s="269">
        <v>0</v>
      </c>
      <c r="AO678" s="269">
        <v>0</v>
      </c>
      <c r="AP678" s="269">
        <v>0</v>
      </c>
      <c r="AQ678" s="269">
        <v>0</v>
      </c>
      <c r="AR678" s="269">
        <v>0</v>
      </c>
      <c r="AS678" s="269">
        <v>0</v>
      </c>
      <c r="AT678" s="269">
        <v>0</v>
      </c>
      <c r="AU678" s="269">
        <v>0</v>
      </c>
      <c r="AV678" s="269">
        <v>0</v>
      </c>
      <c r="AW678" s="269">
        <v>0</v>
      </c>
      <c r="AX678" s="269">
        <v>0</v>
      </c>
      <c r="AY678" s="269">
        <v>0</v>
      </c>
      <c r="AZ678" s="269">
        <v>0</v>
      </c>
      <c r="BA678" s="269">
        <v>0</v>
      </c>
      <c r="BB678" s="269">
        <v>0</v>
      </c>
      <c r="BC678" s="269">
        <v>0</v>
      </c>
      <c r="BD678" s="269">
        <v>0</v>
      </c>
      <c r="BE678" s="269">
        <v>0</v>
      </c>
      <c r="BF678" s="269">
        <v>0</v>
      </c>
      <c r="BG678" s="269">
        <v>0</v>
      </c>
      <c r="BH678" s="269">
        <v>0</v>
      </c>
      <c r="BI678" s="269">
        <v>0</v>
      </c>
      <c r="BJ678" s="269">
        <v>0</v>
      </c>
      <c r="BK678" s="269">
        <v>0</v>
      </c>
      <c r="BL678" s="269">
        <v>0</v>
      </c>
      <c r="BM678" s="269">
        <v>0</v>
      </c>
      <c r="BN678" s="269">
        <v>0</v>
      </c>
      <c r="BO678" s="269">
        <v>0</v>
      </c>
      <c r="BP678" s="269">
        <v>0</v>
      </c>
      <c r="BQ678" s="269">
        <v>0</v>
      </c>
      <c r="BR678" s="269">
        <v>0</v>
      </c>
      <c r="BS678" s="269">
        <v>0</v>
      </c>
      <c r="BT678" s="269">
        <v>0</v>
      </c>
      <c r="BU678" s="269">
        <v>0</v>
      </c>
      <c r="BV678" s="269">
        <v>0</v>
      </c>
      <c r="BW678" s="269">
        <v>0</v>
      </c>
      <c r="BX678" s="269">
        <v>0</v>
      </c>
      <c r="BY678" s="269">
        <v>0</v>
      </c>
      <c r="BZ678" s="269">
        <v>0</v>
      </c>
      <c r="CA678" s="269">
        <v>0</v>
      </c>
      <c r="CB678" s="269">
        <v>0</v>
      </c>
      <c r="CC678" s="270">
        <f t="shared" si="79"/>
        <v>18900</v>
      </c>
      <c r="CD678" s="148"/>
      <c r="CE678" s="148"/>
      <c r="CF678" s="148"/>
      <c r="CG678" s="148"/>
      <c r="CH678" s="148"/>
      <c r="CI678" s="148"/>
    </row>
    <row r="679" spans="1:87" s="149" customFormat="1">
      <c r="A679" s="215"/>
      <c r="B679" s="295"/>
      <c r="C679" s="150"/>
      <c r="D679" s="150"/>
      <c r="E679" s="150"/>
      <c r="F679" s="296" t="s">
        <v>1645</v>
      </c>
      <c r="G679" s="297" t="s">
        <v>1646</v>
      </c>
      <c r="H679" s="269">
        <v>0</v>
      </c>
      <c r="I679" s="269">
        <v>0</v>
      </c>
      <c r="J679" s="269">
        <v>0</v>
      </c>
      <c r="K679" s="269">
        <v>0</v>
      </c>
      <c r="L679" s="269">
        <v>0</v>
      </c>
      <c r="M679" s="269">
        <v>0</v>
      </c>
      <c r="N679" s="269">
        <v>0</v>
      </c>
      <c r="O679" s="269">
        <v>0</v>
      </c>
      <c r="P679" s="269">
        <v>0</v>
      </c>
      <c r="Q679" s="269">
        <v>0</v>
      </c>
      <c r="R679" s="269">
        <v>0</v>
      </c>
      <c r="S679" s="269">
        <v>0</v>
      </c>
      <c r="T679" s="269">
        <v>0</v>
      </c>
      <c r="U679" s="269">
        <v>0</v>
      </c>
      <c r="V679" s="269">
        <v>0</v>
      </c>
      <c r="W679" s="269">
        <v>0</v>
      </c>
      <c r="X679" s="269">
        <v>0</v>
      </c>
      <c r="Y679" s="269">
        <v>0</v>
      </c>
      <c r="Z679" s="269">
        <v>0</v>
      </c>
      <c r="AA679" s="269">
        <v>0</v>
      </c>
      <c r="AB679" s="269">
        <v>0</v>
      </c>
      <c r="AC679" s="269">
        <v>0</v>
      </c>
      <c r="AD679" s="269">
        <v>0</v>
      </c>
      <c r="AE679" s="269">
        <v>0</v>
      </c>
      <c r="AF679" s="269">
        <v>0</v>
      </c>
      <c r="AG679" s="269">
        <v>0</v>
      </c>
      <c r="AH679" s="269">
        <v>0</v>
      </c>
      <c r="AI679" s="269">
        <v>0</v>
      </c>
      <c r="AJ679" s="269">
        <v>0</v>
      </c>
      <c r="AK679" s="269">
        <v>0</v>
      </c>
      <c r="AL679" s="269">
        <v>0</v>
      </c>
      <c r="AM679" s="269">
        <v>0</v>
      </c>
      <c r="AN679" s="269">
        <v>0</v>
      </c>
      <c r="AO679" s="269">
        <v>0</v>
      </c>
      <c r="AP679" s="269">
        <v>0</v>
      </c>
      <c r="AQ679" s="269">
        <v>0</v>
      </c>
      <c r="AR679" s="269">
        <v>0</v>
      </c>
      <c r="AS679" s="269">
        <v>0</v>
      </c>
      <c r="AT679" s="269">
        <v>0</v>
      </c>
      <c r="AU679" s="269">
        <v>0</v>
      </c>
      <c r="AV679" s="269">
        <v>0</v>
      </c>
      <c r="AW679" s="269">
        <v>0</v>
      </c>
      <c r="AX679" s="269">
        <v>0</v>
      </c>
      <c r="AY679" s="269">
        <v>100</v>
      </c>
      <c r="AZ679" s="269">
        <v>0</v>
      </c>
      <c r="BA679" s="269">
        <v>0</v>
      </c>
      <c r="BB679" s="269">
        <v>0</v>
      </c>
      <c r="BC679" s="269">
        <v>0</v>
      </c>
      <c r="BD679" s="269">
        <v>0</v>
      </c>
      <c r="BE679" s="269">
        <v>0</v>
      </c>
      <c r="BF679" s="269">
        <v>0</v>
      </c>
      <c r="BG679" s="269">
        <v>0</v>
      </c>
      <c r="BH679" s="269">
        <v>0</v>
      </c>
      <c r="BI679" s="269">
        <v>0</v>
      </c>
      <c r="BJ679" s="269">
        <v>0</v>
      </c>
      <c r="BK679" s="269">
        <v>0</v>
      </c>
      <c r="BL679" s="269">
        <v>0</v>
      </c>
      <c r="BM679" s="269">
        <v>0</v>
      </c>
      <c r="BN679" s="269">
        <v>0</v>
      </c>
      <c r="BO679" s="269">
        <v>0</v>
      </c>
      <c r="BP679" s="269">
        <v>0</v>
      </c>
      <c r="BQ679" s="269">
        <v>0</v>
      </c>
      <c r="BR679" s="269">
        <v>0</v>
      </c>
      <c r="BS679" s="269">
        <v>0</v>
      </c>
      <c r="BT679" s="269">
        <v>0</v>
      </c>
      <c r="BU679" s="269">
        <v>0</v>
      </c>
      <c r="BV679" s="269">
        <v>0</v>
      </c>
      <c r="BW679" s="269">
        <v>0</v>
      </c>
      <c r="BX679" s="269">
        <v>0</v>
      </c>
      <c r="BY679" s="269">
        <v>0</v>
      </c>
      <c r="BZ679" s="269">
        <v>0</v>
      </c>
      <c r="CA679" s="269">
        <v>0</v>
      </c>
      <c r="CB679" s="269">
        <v>0</v>
      </c>
      <c r="CC679" s="270">
        <f t="shared" si="79"/>
        <v>100</v>
      </c>
      <c r="CD679" s="148"/>
      <c r="CE679" s="148"/>
      <c r="CF679" s="148"/>
      <c r="CG679" s="148"/>
      <c r="CH679" s="148"/>
      <c r="CI679" s="148"/>
    </row>
    <row r="680" spans="1:87" s="149" customFormat="1">
      <c r="A680" s="215"/>
      <c r="B680" s="295"/>
      <c r="C680" s="150"/>
      <c r="D680" s="150"/>
      <c r="E680" s="150"/>
      <c r="F680" s="296" t="s">
        <v>1647</v>
      </c>
      <c r="G680" s="297" t="s">
        <v>1648</v>
      </c>
      <c r="H680" s="269">
        <v>0</v>
      </c>
      <c r="I680" s="269">
        <v>0</v>
      </c>
      <c r="J680" s="269">
        <v>0</v>
      </c>
      <c r="K680" s="269">
        <v>0</v>
      </c>
      <c r="L680" s="269">
        <v>0</v>
      </c>
      <c r="M680" s="269">
        <v>0</v>
      </c>
      <c r="N680" s="269">
        <v>0</v>
      </c>
      <c r="O680" s="269">
        <v>0</v>
      </c>
      <c r="P680" s="269">
        <v>0</v>
      </c>
      <c r="Q680" s="269">
        <v>0</v>
      </c>
      <c r="R680" s="269">
        <v>0</v>
      </c>
      <c r="S680" s="269">
        <v>0</v>
      </c>
      <c r="T680" s="269">
        <v>0</v>
      </c>
      <c r="U680" s="269">
        <v>0</v>
      </c>
      <c r="V680" s="269">
        <v>0</v>
      </c>
      <c r="W680" s="269">
        <v>0</v>
      </c>
      <c r="X680" s="269">
        <v>0</v>
      </c>
      <c r="Y680" s="269">
        <v>0</v>
      </c>
      <c r="Z680" s="269">
        <v>0</v>
      </c>
      <c r="AA680" s="269">
        <v>0</v>
      </c>
      <c r="AB680" s="269">
        <v>0</v>
      </c>
      <c r="AC680" s="269">
        <v>0</v>
      </c>
      <c r="AD680" s="269">
        <v>0</v>
      </c>
      <c r="AE680" s="269">
        <v>0</v>
      </c>
      <c r="AF680" s="269">
        <v>0</v>
      </c>
      <c r="AG680" s="269">
        <v>0</v>
      </c>
      <c r="AH680" s="269">
        <v>0</v>
      </c>
      <c r="AI680" s="269">
        <v>0</v>
      </c>
      <c r="AJ680" s="269">
        <v>0</v>
      </c>
      <c r="AK680" s="269">
        <v>0</v>
      </c>
      <c r="AL680" s="269">
        <v>0</v>
      </c>
      <c r="AM680" s="269">
        <v>0</v>
      </c>
      <c r="AN680" s="269">
        <v>0</v>
      </c>
      <c r="AO680" s="269">
        <v>0</v>
      </c>
      <c r="AP680" s="269">
        <v>0</v>
      </c>
      <c r="AQ680" s="269">
        <v>0</v>
      </c>
      <c r="AR680" s="269">
        <v>0</v>
      </c>
      <c r="AS680" s="269">
        <v>0</v>
      </c>
      <c r="AT680" s="269">
        <v>0</v>
      </c>
      <c r="AU680" s="269">
        <v>0</v>
      </c>
      <c r="AV680" s="269">
        <v>0</v>
      </c>
      <c r="AW680" s="269">
        <v>0</v>
      </c>
      <c r="AX680" s="269">
        <v>0</v>
      </c>
      <c r="AY680" s="269">
        <v>0</v>
      </c>
      <c r="AZ680" s="269">
        <v>0</v>
      </c>
      <c r="BA680" s="269">
        <v>0</v>
      </c>
      <c r="BB680" s="269">
        <v>0</v>
      </c>
      <c r="BC680" s="269">
        <v>0</v>
      </c>
      <c r="BD680" s="269">
        <v>0</v>
      </c>
      <c r="BE680" s="269">
        <v>0</v>
      </c>
      <c r="BF680" s="269">
        <v>0</v>
      </c>
      <c r="BG680" s="269">
        <v>0</v>
      </c>
      <c r="BH680" s="269">
        <v>0</v>
      </c>
      <c r="BI680" s="269">
        <v>0</v>
      </c>
      <c r="BJ680" s="269">
        <v>0</v>
      </c>
      <c r="BK680" s="269">
        <v>0</v>
      </c>
      <c r="BL680" s="269">
        <v>0</v>
      </c>
      <c r="BM680" s="269">
        <v>0</v>
      </c>
      <c r="BN680" s="269">
        <v>0</v>
      </c>
      <c r="BO680" s="269">
        <v>0</v>
      </c>
      <c r="BP680" s="269">
        <v>0</v>
      </c>
      <c r="BQ680" s="269">
        <v>0</v>
      </c>
      <c r="BR680" s="269">
        <v>0</v>
      </c>
      <c r="BS680" s="269">
        <v>0</v>
      </c>
      <c r="BT680" s="269">
        <v>0</v>
      </c>
      <c r="BU680" s="269">
        <v>0</v>
      </c>
      <c r="BV680" s="269">
        <v>0</v>
      </c>
      <c r="BW680" s="269">
        <v>0</v>
      </c>
      <c r="BX680" s="269">
        <v>0</v>
      </c>
      <c r="BY680" s="269">
        <v>0</v>
      </c>
      <c r="BZ680" s="269">
        <v>0</v>
      </c>
      <c r="CA680" s="269">
        <v>0</v>
      </c>
      <c r="CB680" s="269">
        <v>0</v>
      </c>
      <c r="CC680" s="270">
        <f t="shared" si="79"/>
        <v>0</v>
      </c>
      <c r="CD680" s="148"/>
      <c r="CE680" s="148"/>
      <c r="CF680" s="148"/>
      <c r="CG680" s="148"/>
      <c r="CH680" s="148"/>
      <c r="CI680" s="148"/>
    </row>
    <row r="681" spans="1:87" s="149" customFormat="1" ht="23.25" customHeight="1">
      <c r="A681" s="215"/>
      <c r="B681" s="203"/>
      <c r="C681" s="371" t="s">
        <v>1649</v>
      </c>
      <c r="D681" s="372"/>
      <c r="E681" s="372"/>
      <c r="F681" s="372"/>
      <c r="G681" s="373"/>
      <c r="H681" s="300">
        <f t="shared" ref="H681:BS681" si="80">SUM(H585:H680)</f>
        <v>344633518.40999985</v>
      </c>
      <c r="I681" s="300">
        <f t="shared" si="80"/>
        <v>85034511.090000004</v>
      </c>
      <c r="J681" s="300">
        <f t="shared" si="80"/>
        <v>137484413.93000001</v>
      </c>
      <c r="K681" s="300">
        <f t="shared" si="80"/>
        <v>27613839.149999999</v>
      </c>
      <c r="L681" s="300">
        <f t="shared" si="80"/>
        <v>25187619.329999998</v>
      </c>
      <c r="M681" s="300">
        <f t="shared" si="80"/>
        <v>57817221.600000009</v>
      </c>
      <c r="N681" s="300">
        <f t="shared" si="80"/>
        <v>670011769.64999998</v>
      </c>
      <c r="O681" s="300">
        <f t="shared" si="80"/>
        <v>46263196.510000005</v>
      </c>
      <c r="P681" s="300">
        <f t="shared" si="80"/>
        <v>18962482.969999999</v>
      </c>
      <c r="Q681" s="300">
        <f t="shared" si="80"/>
        <v>151260252.60000002</v>
      </c>
      <c r="R681" s="300">
        <f t="shared" si="80"/>
        <v>18707323.389999997</v>
      </c>
      <c r="S681" s="300">
        <f t="shared" si="80"/>
        <v>38532686.469999991</v>
      </c>
      <c r="T681" s="300">
        <f t="shared" si="80"/>
        <v>161273044.45999998</v>
      </c>
      <c r="U681" s="300">
        <f t="shared" si="80"/>
        <v>107617491.26000001</v>
      </c>
      <c r="V681" s="300">
        <f t="shared" si="80"/>
        <v>2882180.63</v>
      </c>
      <c r="W681" s="300">
        <f t="shared" si="80"/>
        <v>31682057.149999999</v>
      </c>
      <c r="X681" s="300">
        <f t="shared" si="80"/>
        <v>22479751.849999994</v>
      </c>
      <c r="Y681" s="300">
        <f t="shared" si="80"/>
        <v>36245392.030000001</v>
      </c>
      <c r="Z681" s="300">
        <f t="shared" si="80"/>
        <v>381052196.56000012</v>
      </c>
      <c r="AA681" s="300">
        <f t="shared" si="80"/>
        <v>117906821.90000002</v>
      </c>
      <c r="AB681" s="300">
        <f t="shared" si="80"/>
        <v>20780671.5</v>
      </c>
      <c r="AC681" s="300">
        <f t="shared" si="80"/>
        <v>124071520.69</v>
      </c>
      <c r="AD681" s="300">
        <f t="shared" si="80"/>
        <v>26176653.169999998</v>
      </c>
      <c r="AE681" s="300">
        <f t="shared" si="80"/>
        <v>32972339.199999999</v>
      </c>
      <c r="AF681" s="300">
        <f t="shared" si="80"/>
        <v>60206403.580000013</v>
      </c>
      <c r="AG681" s="300">
        <f t="shared" si="80"/>
        <v>14636698.029999997</v>
      </c>
      <c r="AH681" s="300">
        <f t="shared" si="80"/>
        <v>25168013.259999998</v>
      </c>
      <c r="AI681" s="300">
        <f t="shared" si="80"/>
        <v>234184353.50999999</v>
      </c>
      <c r="AJ681" s="300">
        <f t="shared" si="80"/>
        <v>22879545.32</v>
      </c>
      <c r="AK681" s="300">
        <f t="shared" si="80"/>
        <v>8993915.6500000004</v>
      </c>
      <c r="AL681" s="300">
        <f t="shared" si="80"/>
        <v>9494781.8399999999</v>
      </c>
      <c r="AM681" s="300">
        <f t="shared" si="80"/>
        <v>9104346.9400000013</v>
      </c>
      <c r="AN681" s="300">
        <f t="shared" si="80"/>
        <v>16168387.75</v>
      </c>
      <c r="AO681" s="300">
        <f t="shared" si="80"/>
        <v>23545180.009999998</v>
      </c>
      <c r="AP681" s="300">
        <f t="shared" si="80"/>
        <v>8766516.2699999996</v>
      </c>
      <c r="AQ681" s="300">
        <f t="shared" si="80"/>
        <v>22726813.860000007</v>
      </c>
      <c r="AR681" s="300">
        <f t="shared" si="80"/>
        <v>15192103.190000001</v>
      </c>
      <c r="AS681" s="300">
        <f t="shared" si="80"/>
        <v>15667055.339999998</v>
      </c>
      <c r="AT681" s="300">
        <f t="shared" si="80"/>
        <v>11245494.699999999</v>
      </c>
      <c r="AU681" s="300">
        <f t="shared" si="80"/>
        <v>108430411.72</v>
      </c>
      <c r="AV681" s="300">
        <f t="shared" si="80"/>
        <v>16157200.370000001</v>
      </c>
      <c r="AW681" s="300">
        <f t="shared" si="80"/>
        <v>16684617.32</v>
      </c>
      <c r="AX681" s="300">
        <f t="shared" si="80"/>
        <v>13908568.93</v>
      </c>
      <c r="AY681" s="300">
        <f t="shared" si="80"/>
        <v>15204798.130000001</v>
      </c>
      <c r="AZ681" s="300">
        <f t="shared" si="80"/>
        <v>2533573.5299999998</v>
      </c>
      <c r="BA681" s="300">
        <f t="shared" si="80"/>
        <v>5532710.75</v>
      </c>
      <c r="BB681" s="300">
        <f t="shared" si="80"/>
        <v>451928380.19999993</v>
      </c>
      <c r="BC681" s="300">
        <f t="shared" si="80"/>
        <v>28444642.079999994</v>
      </c>
      <c r="BD681" s="300">
        <f t="shared" si="80"/>
        <v>23214846.420000002</v>
      </c>
      <c r="BE681" s="300">
        <f t="shared" si="80"/>
        <v>32315212.879999999</v>
      </c>
      <c r="BF681" s="300">
        <f t="shared" si="80"/>
        <v>43520576.019999996</v>
      </c>
      <c r="BG681" s="300">
        <f t="shared" si="80"/>
        <v>27153907.600000001</v>
      </c>
      <c r="BH681" s="300">
        <f t="shared" si="80"/>
        <v>79998871.410099998</v>
      </c>
      <c r="BI681" s="300">
        <f t="shared" si="80"/>
        <v>40385768.520000011</v>
      </c>
      <c r="BJ681" s="300">
        <f t="shared" si="80"/>
        <v>19589976.440000001</v>
      </c>
      <c r="BK681" s="300">
        <f t="shared" si="80"/>
        <v>9287010.6799999978</v>
      </c>
      <c r="BL681" s="300">
        <f t="shared" si="80"/>
        <v>11425454.779999999</v>
      </c>
      <c r="BM681" s="300">
        <f t="shared" si="80"/>
        <v>366875633.91000009</v>
      </c>
      <c r="BN681" s="300">
        <f t="shared" si="80"/>
        <v>159453518.76000002</v>
      </c>
      <c r="BO681" s="300">
        <f t="shared" si="80"/>
        <v>25147344.280000001</v>
      </c>
      <c r="BP681" s="300">
        <f t="shared" si="80"/>
        <v>15081787.599999998</v>
      </c>
      <c r="BQ681" s="300">
        <f t="shared" si="80"/>
        <v>17165055.079999998</v>
      </c>
      <c r="BR681" s="300">
        <f t="shared" si="80"/>
        <v>27512821.849999994</v>
      </c>
      <c r="BS681" s="300">
        <f t="shared" si="80"/>
        <v>13125551.119999999</v>
      </c>
      <c r="BT681" s="300">
        <f t="shared" ref="BT681:CB681" si="81">SUM(BT585:BT680)</f>
        <v>187455461.44999999</v>
      </c>
      <c r="BU681" s="300">
        <f t="shared" si="81"/>
        <v>26336151.490000002</v>
      </c>
      <c r="BV681" s="300">
        <f t="shared" si="81"/>
        <v>22138145.840000004</v>
      </c>
      <c r="BW681" s="300">
        <f t="shared" si="81"/>
        <v>43876013.260000005</v>
      </c>
      <c r="BX681" s="300">
        <f t="shared" si="81"/>
        <v>39019408.819999993</v>
      </c>
      <c r="BY681" s="300">
        <f t="shared" si="81"/>
        <v>87810460.649999976</v>
      </c>
      <c r="BZ681" s="300">
        <f t="shared" si="81"/>
        <v>24583996.370000005</v>
      </c>
      <c r="CA681" s="300">
        <f t="shared" si="81"/>
        <v>10588011.07</v>
      </c>
      <c r="CB681" s="300">
        <f t="shared" si="81"/>
        <v>22469716.27</v>
      </c>
      <c r="CC681" s="300">
        <f>SUM(CC585:CC680)</f>
        <v>5218984170.3500986</v>
      </c>
      <c r="CD681" s="148"/>
      <c r="CE681" s="148"/>
      <c r="CF681" s="148"/>
      <c r="CG681" s="148"/>
      <c r="CH681" s="148"/>
      <c r="CI681" s="148"/>
    </row>
    <row r="682" spans="1:87" s="149" customFormat="1" ht="23.25" customHeight="1">
      <c r="A682" s="215"/>
      <c r="B682" s="153" t="s">
        <v>69</v>
      </c>
      <c r="C682" s="371" t="s">
        <v>1650</v>
      </c>
      <c r="D682" s="372"/>
      <c r="E682" s="372"/>
      <c r="F682" s="372"/>
      <c r="G682" s="373"/>
      <c r="H682" s="300">
        <f t="shared" ref="H682:BS682" si="82">SUM(H584-H681)</f>
        <v>178318908.41000015</v>
      </c>
      <c r="I682" s="300">
        <f t="shared" si="82"/>
        <v>163570238.15999997</v>
      </c>
      <c r="J682" s="300">
        <f t="shared" si="82"/>
        <v>459615869.85999995</v>
      </c>
      <c r="K682" s="300">
        <f t="shared" si="82"/>
        <v>47626239.029999994</v>
      </c>
      <c r="L682" s="300">
        <f t="shared" si="82"/>
        <v>25227694.310000002</v>
      </c>
      <c r="M682" s="300">
        <f t="shared" si="82"/>
        <v>73459534.689999968</v>
      </c>
      <c r="N682" s="300">
        <f t="shared" si="82"/>
        <v>1228078359.6900001</v>
      </c>
      <c r="O682" s="300">
        <f t="shared" si="82"/>
        <v>151400606.95999998</v>
      </c>
      <c r="P682" s="300">
        <f t="shared" si="82"/>
        <v>18429346.93</v>
      </c>
      <c r="Q682" s="300">
        <f t="shared" si="82"/>
        <v>490838447.14999974</v>
      </c>
      <c r="R682" s="300">
        <f t="shared" si="82"/>
        <v>25799908.329999994</v>
      </c>
      <c r="S682" s="300">
        <f t="shared" si="82"/>
        <v>59159687.480000012</v>
      </c>
      <c r="T682" s="300">
        <f t="shared" si="82"/>
        <v>149329536.26999998</v>
      </c>
      <c r="U682" s="300">
        <f t="shared" si="82"/>
        <v>257352994.10000008</v>
      </c>
      <c r="V682" s="300">
        <f t="shared" si="82"/>
        <v>23567015.470000003</v>
      </c>
      <c r="W682" s="300">
        <f t="shared" si="82"/>
        <v>116012305.72</v>
      </c>
      <c r="X682" s="300">
        <f t="shared" si="82"/>
        <v>64354615.030000001</v>
      </c>
      <c r="Y682" s="300">
        <f t="shared" si="82"/>
        <v>37819277.00999999</v>
      </c>
      <c r="Z682" s="300">
        <f t="shared" si="82"/>
        <v>788727225.17000008</v>
      </c>
      <c r="AA682" s="300">
        <f t="shared" si="82"/>
        <v>-69996474.070000023</v>
      </c>
      <c r="AB682" s="300">
        <f t="shared" si="82"/>
        <v>46630569.810000002</v>
      </c>
      <c r="AC682" s="300">
        <f t="shared" si="82"/>
        <v>68724953.780000001</v>
      </c>
      <c r="AD682" s="300">
        <f t="shared" si="82"/>
        <v>7646911.6800000034</v>
      </c>
      <c r="AE682" s="300">
        <f t="shared" si="82"/>
        <v>74373164.039999992</v>
      </c>
      <c r="AF682" s="300">
        <f t="shared" si="82"/>
        <v>46764668.309999987</v>
      </c>
      <c r="AG682" s="300">
        <f t="shared" si="82"/>
        <v>19909840.800000016</v>
      </c>
      <c r="AH682" s="300">
        <f t="shared" si="82"/>
        <v>84999090.74000001</v>
      </c>
      <c r="AI682" s="300">
        <f t="shared" si="82"/>
        <v>387989108.19999993</v>
      </c>
      <c r="AJ682" s="300">
        <f t="shared" si="82"/>
        <v>13539272.282399997</v>
      </c>
      <c r="AK682" s="300">
        <f t="shared" si="82"/>
        <v>18550267.064000003</v>
      </c>
      <c r="AL682" s="300">
        <f t="shared" si="82"/>
        <v>12308993.060000006</v>
      </c>
      <c r="AM682" s="300">
        <f t="shared" si="82"/>
        <v>20583373.449999996</v>
      </c>
      <c r="AN682" s="300">
        <f t="shared" si="82"/>
        <v>21063294.290000007</v>
      </c>
      <c r="AO682" s="300">
        <f t="shared" si="82"/>
        <v>2123272.0200000033</v>
      </c>
      <c r="AP682" s="300">
        <f t="shared" si="82"/>
        <v>13522952.370000001</v>
      </c>
      <c r="AQ682" s="300">
        <f t="shared" si="82"/>
        <v>11879199.539999984</v>
      </c>
      <c r="AR682" s="300">
        <f t="shared" si="82"/>
        <v>14493931.680000003</v>
      </c>
      <c r="AS682" s="300">
        <f t="shared" si="82"/>
        <v>13220977.059999993</v>
      </c>
      <c r="AT682" s="300">
        <f t="shared" si="82"/>
        <v>21115324.560000002</v>
      </c>
      <c r="AU682" s="300">
        <f t="shared" si="82"/>
        <v>146440459.94999999</v>
      </c>
      <c r="AV682" s="300">
        <f t="shared" si="82"/>
        <v>11008164.269999996</v>
      </c>
      <c r="AW682" s="300">
        <f t="shared" si="82"/>
        <v>10515600.079999998</v>
      </c>
      <c r="AX682" s="300">
        <f t="shared" si="82"/>
        <v>14112249.000000004</v>
      </c>
      <c r="AY682" s="300">
        <f t="shared" si="82"/>
        <v>10550861.580000004</v>
      </c>
      <c r="AZ682" s="300">
        <f t="shared" si="82"/>
        <v>9579171.1300000008</v>
      </c>
      <c r="BA682" s="300">
        <f t="shared" si="82"/>
        <v>17627252.600000001</v>
      </c>
      <c r="BB682" s="300">
        <f t="shared" si="82"/>
        <v>187980240.07000017</v>
      </c>
      <c r="BC682" s="300">
        <f t="shared" si="82"/>
        <v>13273804.40000001</v>
      </c>
      <c r="BD682" s="300">
        <f t="shared" si="82"/>
        <v>91760757.319999993</v>
      </c>
      <c r="BE682" s="300">
        <f t="shared" si="82"/>
        <v>-680246.60000000149</v>
      </c>
      <c r="BF682" s="300">
        <f t="shared" si="82"/>
        <v>29034345.039999992</v>
      </c>
      <c r="BG682" s="300">
        <f t="shared" si="82"/>
        <v>19346295.769999996</v>
      </c>
      <c r="BH682" s="300">
        <f t="shared" si="82"/>
        <v>72963713.820700034</v>
      </c>
      <c r="BI682" s="300">
        <f t="shared" si="82"/>
        <v>12189169.539999992</v>
      </c>
      <c r="BJ682" s="300">
        <f t="shared" si="82"/>
        <v>18258480.639999982</v>
      </c>
      <c r="BK682" s="300">
        <f t="shared" si="82"/>
        <v>3907501.2500000019</v>
      </c>
      <c r="BL682" s="300">
        <f t="shared" si="82"/>
        <v>19230466.139999993</v>
      </c>
      <c r="BM682" s="300">
        <f t="shared" si="82"/>
        <v>178402587.67999971</v>
      </c>
      <c r="BN682" s="300">
        <f t="shared" si="82"/>
        <v>175540988.71000001</v>
      </c>
      <c r="BO682" s="300">
        <f t="shared" si="82"/>
        <v>24170409.919999987</v>
      </c>
      <c r="BP682" s="300">
        <f t="shared" si="82"/>
        <v>10604461.079999998</v>
      </c>
      <c r="BQ682" s="300">
        <f t="shared" si="82"/>
        <v>20559340.230000012</v>
      </c>
      <c r="BR682" s="300">
        <f t="shared" si="82"/>
        <v>16149665.460000016</v>
      </c>
      <c r="BS682" s="300">
        <f t="shared" si="82"/>
        <v>6678891.5000000056</v>
      </c>
      <c r="BT682" s="300">
        <f t="shared" ref="BT682:CB682" si="83">SUM(BT584-BT681)</f>
        <v>190969490.88999999</v>
      </c>
      <c r="BU682" s="300">
        <f t="shared" si="83"/>
        <v>16447499.840000011</v>
      </c>
      <c r="BV682" s="300">
        <f t="shared" si="83"/>
        <v>37322484.509999983</v>
      </c>
      <c r="BW682" s="300">
        <f t="shared" si="83"/>
        <v>52838820.170000017</v>
      </c>
      <c r="BX682" s="300">
        <f t="shared" si="83"/>
        <v>23412706.209999993</v>
      </c>
      <c r="BY682" s="300">
        <f t="shared" si="83"/>
        <v>74121079.170000017</v>
      </c>
      <c r="BZ682" s="300">
        <f t="shared" si="83"/>
        <v>34348861.309999987</v>
      </c>
      <c r="CA682" s="300">
        <f t="shared" si="83"/>
        <v>25303534.93</v>
      </c>
      <c r="CB682" s="300">
        <f t="shared" si="83"/>
        <v>8318935.3000000045</v>
      </c>
      <c r="CC682" s="300">
        <f>SUM(CC584-CC681)</f>
        <v>6770418543.3471041</v>
      </c>
      <c r="CD682" s="148"/>
      <c r="CE682" s="148"/>
      <c r="CF682" s="148"/>
      <c r="CG682" s="148"/>
      <c r="CH682" s="148"/>
      <c r="CI682" s="148"/>
    </row>
    <row r="683" spans="1:87" s="149" customFormat="1" ht="24" customHeight="1">
      <c r="A683" s="215"/>
      <c r="B683" s="295" t="s">
        <v>70</v>
      </c>
      <c r="C683" s="369" t="s">
        <v>1787</v>
      </c>
      <c r="D683" s="150"/>
      <c r="E683" s="150"/>
      <c r="F683" s="301" t="s">
        <v>1272</v>
      </c>
      <c r="G683" s="302" t="s">
        <v>1273</v>
      </c>
      <c r="H683" s="303">
        <f t="shared" ref="H683:BS683" si="84">H469</f>
        <v>0</v>
      </c>
      <c r="I683" s="303">
        <f t="shared" si="84"/>
        <v>0</v>
      </c>
      <c r="J683" s="303">
        <f t="shared" si="84"/>
        <v>149557.67000000001</v>
      </c>
      <c r="K683" s="303">
        <f t="shared" si="84"/>
        <v>0</v>
      </c>
      <c r="L683" s="303">
        <f t="shared" si="84"/>
        <v>1020</v>
      </c>
      <c r="M683" s="303">
        <f t="shared" si="84"/>
        <v>7049</v>
      </c>
      <c r="N683" s="303">
        <f t="shared" si="84"/>
        <v>0</v>
      </c>
      <c r="O683" s="303">
        <f t="shared" si="84"/>
        <v>0</v>
      </c>
      <c r="P683" s="303">
        <f t="shared" si="84"/>
        <v>0</v>
      </c>
      <c r="Q683" s="303">
        <f t="shared" si="84"/>
        <v>111798</v>
      </c>
      <c r="R683" s="303">
        <f t="shared" si="84"/>
        <v>0</v>
      </c>
      <c r="S683" s="303">
        <f t="shared" si="84"/>
        <v>0</v>
      </c>
      <c r="T683" s="303">
        <f t="shared" si="84"/>
        <v>0</v>
      </c>
      <c r="U683" s="303">
        <f t="shared" si="84"/>
        <v>0</v>
      </c>
      <c r="V683" s="303">
        <f t="shared" si="84"/>
        <v>0</v>
      </c>
      <c r="W683" s="303">
        <f t="shared" si="84"/>
        <v>0</v>
      </c>
      <c r="X683" s="303">
        <f t="shared" si="84"/>
        <v>0</v>
      </c>
      <c r="Y683" s="303">
        <f t="shared" si="84"/>
        <v>0</v>
      </c>
      <c r="Z683" s="303">
        <f t="shared" si="84"/>
        <v>0</v>
      </c>
      <c r="AA683" s="303">
        <f t="shared" si="84"/>
        <v>0</v>
      </c>
      <c r="AB683" s="303">
        <f t="shared" si="84"/>
        <v>6855</v>
      </c>
      <c r="AC683" s="303">
        <f t="shared" si="84"/>
        <v>49629</v>
      </c>
      <c r="AD683" s="303">
        <f t="shared" si="84"/>
        <v>10076</v>
      </c>
      <c r="AE683" s="303">
        <f t="shared" si="84"/>
        <v>45643.6</v>
      </c>
      <c r="AF683" s="303">
        <f t="shared" si="84"/>
        <v>19023.75</v>
      </c>
      <c r="AG683" s="303">
        <f t="shared" si="84"/>
        <v>1849</v>
      </c>
      <c r="AH683" s="303">
        <f t="shared" si="84"/>
        <v>26272</v>
      </c>
      <c r="AI683" s="303">
        <f t="shared" si="84"/>
        <v>401442.7</v>
      </c>
      <c r="AJ683" s="303">
        <f t="shared" si="84"/>
        <v>0</v>
      </c>
      <c r="AK683" s="303">
        <f t="shared" si="84"/>
        <v>6260</v>
      </c>
      <c r="AL683" s="303">
        <f t="shared" si="84"/>
        <v>0</v>
      </c>
      <c r="AM683" s="303">
        <f t="shared" si="84"/>
        <v>0</v>
      </c>
      <c r="AN683" s="303">
        <f t="shared" si="84"/>
        <v>0</v>
      </c>
      <c r="AO683" s="303">
        <f t="shared" si="84"/>
        <v>0</v>
      </c>
      <c r="AP683" s="303">
        <f t="shared" si="84"/>
        <v>0</v>
      </c>
      <c r="AQ683" s="303">
        <f t="shared" si="84"/>
        <v>9350</v>
      </c>
      <c r="AR683" s="303">
        <f t="shared" si="84"/>
        <v>0</v>
      </c>
      <c r="AS683" s="303">
        <f t="shared" si="84"/>
        <v>0</v>
      </c>
      <c r="AT683" s="303">
        <f t="shared" si="84"/>
        <v>0</v>
      </c>
      <c r="AU683" s="303">
        <f t="shared" si="84"/>
        <v>0</v>
      </c>
      <c r="AV683" s="303">
        <f t="shared" si="84"/>
        <v>0</v>
      </c>
      <c r="AW683" s="303">
        <f t="shared" si="84"/>
        <v>0</v>
      </c>
      <c r="AX683" s="303">
        <f t="shared" si="84"/>
        <v>0</v>
      </c>
      <c r="AY683" s="303">
        <f t="shared" si="84"/>
        <v>30</v>
      </c>
      <c r="AZ683" s="303">
        <f t="shared" si="84"/>
        <v>0</v>
      </c>
      <c r="BA683" s="303">
        <f t="shared" si="84"/>
        <v>1825</v>
      </c>
      <c r="BB683" s="303">
        <f t="shared" si="84"/>
        <v>0</v>
      </c>
      <c r="BC683" s="303">
        <f t="shared" si="84"/>
        <v>0</v>
      </c>
      <c r="BD683" s="303">
        <f t="shared" si="84"/>
        <v>0</v>
      </c>
      <c r="BE683" s="303">
        <f t="shared" si="84"/>
        <v>0</v>
      </c>
      <c r="BF683" s="303">
        <f t="shared" si="84"/>
        <v>0</v>
      </c>
      <c r="BG683" s="303">
        <f t="shared" si="84"/>
        <v>0</v>
      </c>
      <c r="BH683" s="303">
        <f t="shared" si="84"/>
        <v>0</v>
      </c>
      <c r="BI683" s="303">
        <f t="shared" si="84"/>
        <v>0</v>
      </c>
      <c r="BJ683" s="303">
        <f t="shared" si="84"/>
        <v>0</v>
      </c>
      <c r="BK683" s="303">
        <f t="shared" si="84"/>
        <v>0</v>
      </c>
      <c r="BL683" s="303">
        <f t="shared" si="84"/>
        <v>0</v>
      </c>
      <c r="BM683" s="303">
        <f t="shared" si="84"/>
        <v>231514.5</v>
      </c>
      <c r="BN683" s="303">
        <f t="shared" si="84"/>
        <v>0</v>
      </c>
      <c r="BO683" s="303">
        <f t="shared" si="84"/>
        <v>0</v>
      </c>
      <c r="BP683" s="303">
        <f t="shared" si="84"/>
        <v>0</v>
      </c>
      <c r="BQ683" s="303">
        <f t="shared" si="84"/>
        <v>0</v>
      </c>
      <c r="BR683" s="303">
        <f t="shared" si="84"/>
        <v>36875</v>
      </c>
      <c r="BS683" s="303">
        <f t="shared" si="84"/>
        <v>5878</v>
      </c>
      <c r="BT683" s="303">
        <f t="shared" ref="BT683:CB683" si="85">BT469</f>
        <v>65346</v>
      </c>
      <c r="BU683" s="303">
        <f t="shared" si="85"/>
        <v>0</v>
      </c>
      <c r="BV683" s="303">
        <f t="shared" si="85"/>
        <v>0</v>
      </c>
      <c r="BW683" s="303">
        <f t="shared" si="85"/>
        <v>66791.320000000007</v>
      </c>
      <c r="BX683" s="303">
        <f t="shared" si="85"/>
        <v>2170</v>
      </c>
      <c r="BY683" s="303">
        <f t="shared" si="85"/>
        <v>0</v>
      </c>
      <c r="BZ683" s="303">
        <f t="shared" si="85"/>
        <v>0</v>
      </c>
      <c r="CA683" s="303">
        <f t="shared" si="85"/>
        <v>0</v>
      </c>
      <c r="CB683" s="303">
        <f t="shared" si="85"/>
        <v>0</v>
      </c>
      <c r="CC683" s="270">
        <f t="shared" ref="CC683:CC746" si="86">SUM(H683:CB683)</f>
        <v>1256255.54</v>
      </c>
      <c r="CD683" s="148"/>
      <c r="CE683" s="148"/>
      <c r="CF683" s="148"/>
      <c r="CG683" s="148"/>
      <c r="CH683" s="148"/>
      <c r="CI683" s="148"/>
    </row>
    <row r="684" spans="1:87" s="149" customFormat="1">
      <c r="A684" s="215"/>
      <c r="B684" s="295"/>
      <c r="C684" s="374"/>
      <c r="D684" s="150"/>
      <c r="E684" s="150"/>
      <c r="F684" s="301" t="s">
        <v>1280</v>
      </c>
      <c r="G684" s="302" t="s">
        <v>1281</v>
      </c>
      <c r="H684" s="303">
        <f t="shared" ref="H684:BS685" si="87">H473</f>
        <v>33376403.91</v>
      </c>
      <c r="I684" s="303">
        <f t="shared" si="87"/>
        <v>0</v>
      </c>
      <c r="J684" s="303">
        <f t="shared" si="87"/>
        <v>0</v>
      </c>
      <c r="K684" s="303">
        <f t="shared" si="87"/>
        <v>0</v>
      </c>
      <c r="L684" s="303">
        <f t="shared" si="87"/>
        <v>0</v>
      </c>
      <c r="M684" s="303">
        <f t="shared" si="87"/>
        <v>0</v>
      </c>
      <c r="N684" s="303">
        <f t="shared" si="87"/>
        <v>107909701.20999999</v>
      </c>
      <c r="O684" s="303">
        <f t="shared" si="87"/>
        <v>0</v>
      </c>
      <c r="P684" s="303">
        <f t="shared" si="87"/>
        <v>0</v>
      </c>
      <c r="Q684" s="303">
        <f t="shared" si="87"/>
        <v>35601065.509999998</v>
      </c>
      <c r="R684" s="303">
        <f t="shared" si="87"/>
        <v>0</v>
      </c>
      <c r="S684" s="303">
        <f t="shared" si="87"/>
        <v>0</v>
      </c>
      <c r="T684" s="303">
        <f t="shared" si="87"/>
        <v>12049622.699999999</v>
      </c>
      <c r="U684" s="303">
        <f t="shared" si="87"/>
        <v>0</v>
      </c>
      <c r="V684" s="303">
        <f t="shared" si="87"/>
        <v>0</v>
      </c>
      <c r="W684" s="303">
        <f t="shared" si="87"/>
        <v>0</v>
      </c>
      <c r="X684" s="303">
        <f t="shared" si="87"/>
        <v>0</v>
      </c>
      <c r="Y684" s="303">
        <f t="shared" si="87"/>
        <v>0</v>
      </c>
      <c r="Z684" s="303">
        <f t="shared" si="87"/>
        <v>78229094.980000004</v>
      </c>
      <c r="AA684" s="303">
        <f t="shared" si="87"/>
        <v>0</v>
      </c>
      <c r="AB684" s="303">
        <f t="shared" si="87"/>
        <v>0</v>
      </c>
      <c r="AC684" s="303">
        <f t="shared" si="87"/>
        <v>0</v>
      </c>
      <c r="AD684" s="303">
        <f t="shared" si="87"/>
        <v>0</v>
      </c>
      <c r="AE684" s="303">
        <f t="shared" si="87"/>
        <v>0</v>
      </c>
      <c r="AF684" s="303">
        <f t="shared" si="87"/>
        <v>0</v>
      </c>
      <c r="AG684" s="303">
        <f t="shared" si="87"/>
        <v>0</v>
      </c>
      <c r="AH684" s="303">
        <f t="shared" si="87"/>
        <v>0</v>
      </c>
      <c r="AI684" s="303">
        <f t="shared" si="87"/>
        <v>56577144.560000002</v>
      </c>
      <c r="AJ684" s="303">
        <f t="shared" si="87"/>
        <v>0</v>
      </c>
      <c r="AK684" s="303">
        <f t="shared" si="87"/>
        <v>0</v>
      </c>
      <c r="AL684" s="303">
        <f t="shared" si="87"/>
        <v>0</v>
      </c>
      <c r="AM684" s="303">
        <f t="shared" si="87"/>
        <v>0</v>
      </c>
      <c r="AN684" s="303">
        <f t="shared" si="87"/>
        <v>0</v>
      </c>
      <c r="AO684" s="303">
        <f t="shared" si="87"/>
        <v>0</v>
      </c>
      <c r="AP684" s="303">
        <f t="shared" si="87"/>
        <v>0</v>
      </c>
      <c r="AQ684" s="303">
        <f t="shared" si="87"/>
        <v>0</v>
      </c>
      <c r="AR684" s="303">
        <f t="shared" si="87"/>
        <v>0</v>
      </c>
      <c r="AS684" s="303">
        <f t="shared" si="87"/>
        <v>0</v>
      </c>
      <c r="AT684" s="303">
        <f t="shared" si="87"/>
        <v>0</v>
      </c>
      <c r="AU684" s="303">
        <f t="shared" si="87"/>
        <v>12385730.07</v>
      </c>
      <c r="AV684" s="303">
        <f t="shared" si="87"/>
        <v>0</v>
      </c>
      <c r="AW684" s="303">
        <f t="shared" si="87"/>
        <v>0</v>
      </c>
      <c r="AX684" s="303">
        <f t="shared" si="87"/>
        <v>0</v>
      </c>
      <c r="AY684" s="303">
        <f t="shared" si="87"/>
        <v>0</v>
      </c>
      <c r="AZ684" s="303">
        <f t="shared" si="87"/>
        <v>0</v>
      </c>
      <c r="BA684" s="303">
        <f t="shared" si="87"/>
        <v>0</v>
      </c>
      <c r="BB684" s="303">
        <f t="shared" si="87"/>
        <v>8756504.8900000006</v>
      </c>
      <c r="BC684" s="303">
        <f t="shared" si="87"/>
        <v>0</v>
      </c>
      <c r="BD684" s="303">
        <f t="shared" si="87"/>
        <v>0</v>
      </c>
      <c r="BE684" s="303">
        <f t="shared" si="87"/>
        <v>0</v>
      </c>
      <c r="BF684" s="303">
        <f t="shared" si="87"/>
        <v>0</v>
      </c>
      <c r="BG684" s="303">
        <f t="shared" si="87"/>
        <v>0</v>
      </c>
      <c r="BH684" s="303">
        <f t="shared" si="87"/>
        <v>0</v>
      </c>
      <c r="BI684" s="303">
        <f t="shared" si="87"/>
        <v>0</v>
      </c>
      <c r="BJ684" s="303">
        <f t="shared" si="87"/>
        <v>0</v>
      </c>
      <c r="BK684" s="303">
        <f t="shared" si="87"/>
        <v>0</v>
      </c>
      <c r="BL684" s="303">
        <f t="shared" si="87"/>
        <v>0</v>
      </c>
      <c r="BM684" s="303">
        <f t="shared" si="87"/>
        <v>17101395.43</v>
      </c>
      <c r="BN684" s="303">
        <f t="shared" si="87"/>
        <v>0</v>
      </c>
      <c r="BO684" s="303">
        <f t="shared" si="87"/>
        <v>0</v>
      </c>
      <c r="BP684" s="303">
        <f t="shared" si="87"/>
        <v>0</v>
      </c>
      <c r="BQ684" s="303">
        <f t="shared" si="87"/>
        <v>0</v>
      </c>
      <c r="BR684" s="303">
        <f t="shared" si="87"/>
        <v>0</v>
      </c>
      <c r="BS684" s="303">
        <f t="shared" si="87"/>
        <v>0</v>
      </c>
      <c r="BT684" s="303">
        <f t="shared" ref="BT684:CB685" si="88">BT473</f>
        <v>10136277.710000001</v>
      </c>
      <c r="BU684" s="303">
        <f t="shared" si="88"/>
        <v>0</v>
      </c>
      <c r="BV684" s="303">
        <f t="shared" si="88"/>
        <v>0</v>
      </c>
      <c r="BW684" s="303">
        <f t="shared" si="88"/>
        <v>0</v>
      </c>
      <c r="BX684" s="303">
        <f t="shared" si="88"/>
        <v>0</v>
      </c>
      <c r="BY684" s="303">
        <f t="shared" si="88"/>
        <v>0</v>
      </c>
      <c r="BZ684" s="303">
        <f t="shared" si="88"/>
        <v>0</v>
      </c>
      <c r="CA684" s="303">
        <f t="shared" si="88"/>
        <v>0</v>
      </c>
      <c r="CB684" s="303">
        <f t="shared" si="88"/>
        <v>0</v>
      </c>
      <c r="CC684" s="270">
        <f t="shared" si="86"/>
        <v>372122940.96999997</v>
      </c>
      <c r="CD684" s="148"/>
      <c r="CE684" s="148"/>
      <c r="CF684" s="148"/>
      <c r="CG684" s="148"/>
      <c r="CH684" s="148"/>
      <c r="CI684" s="148"/>
    </row>
    <row r="685" spans="1:87" s="149" customFormat="1">
      <c r="A685" s="215"/>
      <c r="B685" s="295"/>
      <c r="C685" s="370"/>
      <c r="D685" s="150"/>
      <c r="E685" s="150"/>
      <c r="F685" s="301" t="s">
        <v>1282</v>
      </c>
      <c r="G685" s="302" t="s">
        <v>1283</v>
      </c>
      <c r="H685" s="303">
        <f t="shared" si="87"/>
        <v>0</v>
      </c>
      <c r="I685" s="303">
        <f t="shared" si="87"/>
        <v>2000000</v>
      </c>
      <c r="J685" s="303">
        <f t="shared" si="87"/>
        <v>10982000.789999999</v>
      </c>
      <c r="K685" s="303">
        <f t="shared" si="87"/>
        <v>2000000</v>
      </c>
      <c r="L685" s="303">
        <f t="shared" si="87"/>
        <v>1269803.3500000001</v>
      </c>
      <c r="M685" s="303">
        <f t="shared" si="87"/>
        <v>0</v>
      </c>
      <c r="N685" s="303">
        <f t="shared" si="87"/>
        <v>0</v>
      </c>
      <c r="O685" s="303">
        <f t="shared" si="87"/>
        <v>11917051.460000001</v>
      </c>
      <c r="P685" s="303">
        <f t="shared" si="87"/>
        <v>1668504.3</v>
      </c>
      <c r="Q685" s="303">
        <f t="shared" si="87"/>
        <v>0</v>
      </c>
      <c r="R685" s="303">
        <f t="shared" si="87"/>
        <v>19672.29</v>
      </c>
      <c r="S685" s="303">
        <f t="shared" si="87"/>
        <v>6532943.0199999996</v>
      </c>
      <c r="T685" s="303">
        <f t="shared" si="87"/>
        <v>1031266.34</v>
      </c>
      <c r="U685" s="303">
        <f t="shared" si="87"/>
        <v>1395392.17</v>
      </c>
      <c r="V685" s="303">
        <f t="shared" si="87"/>
        <v>2829611.74</v>
      </c>
      <c r="W685" s="303">
        <f t="shared" si="87"/>
        <v>42252.54</v>
      </c>
      <c r="X685" s="303">
        <f t="shared" si="87"/>
        <v>217832.2</v>
      </c>
      <c r="Y685" s="303">
        <f t="shared" si="87"/>
        <v>3374479</v>
      </c>
      <c r="Z685" s="303">
        <f t="shared" si="87"/>
        <v>0</v>
      </c>
      <c r="AA685" s="303">
        <f t="shared" si="87"/>
        <v>1539266.5</v>
      </c>
      <c r="AB685" s="303">
        <f t="shared" si="87"/>
        <v>2788825.11</v>
      </c>
      <c r="AC685" s="303">
        <f t="shared" si="87"/>
        <v>254744</v>
      </c>
      <c r="AD685" s="303">
        <f t="shared" si="87"/>
        <v>138893.45000000001</v>
      </c>
      <c r="AE685" s="303">
        <f t="shared" si="87"/>
        <v>97757</v>
      </c>
      <c r="AF685" s="303">
        <f t="shared" si="87"/>
        <v>0</v>
      </c>
      <c r="AG685" s="303">
        <f t="shared" si="87"/>
        <v>499607.75</v>
      </c>
      <c r="AH685" s="303">
        <f t="shared" si="87"/>
        <v>1500</v>
      </c>
      <c r="AI685" s="303">
        <f t="shared" si="87"/>
        <v>0</v>
      </c>
      <c r="AJ685" s="303">
        <f t="shared" si="87"/>
        <v>0</v>
      </c>
      <c r="AK685" s="303">
        <f t="shared" si="87"/>
        <v>0</v>
      </c>
      <c r="AL685" s="303">
        <f t="shared" si="87"/>
        <v>0</v>
      </c>
      <c r="AM685" s="303">
        <f t="shared" si="87"/>
        <v>0</v>
      </c>
      <c r="AN685" s="303">
        <f t="shared" si="87"/>
        <v>0</v>
      </c>
      <c r="AO685" s="303">
        <f t="shared" si="87"/>
        <v>0</v>
      </c>
      <c r="AP685" s="303">
        <f t="shared" si="87"/>
        <v>0</v>
      </c>
      <c r="AQ685" s="303">
        <f t="shared" si="87"/>
        <v>0</v>
      </c>
      <c r="AR685" s="303">
        <f t="shared" si="87"/>
        <v>104750</v>
      </c>
      <c r="AS685" s="303">
        <f t="shared" si="87"/>
        <v>800000</v>
      </c>
      <c r="AT685" s="303">
        <f t="shared" si="87"/>
        <v>282170</v>
      </c>
      <c r="AU685" s="303">
        <f t="shared" si="87"/>
        <v>0</v>
      </c>
      <c r="AV685" s="303">
        <f t="shared" si="87"/>
        <v>0</v>
      </c>
      <c r="AW685" s="303">
        <f t="shared" si="87"/>
        <v>0</v>
      </c>
      <c r="AX685" s="303">
        <f t="shared" si="87"/>
        <v>0</v>
      </c>
      <c r="AY685" s="303">
        <f t="shared" si="87"/>
        <v>0</v>
      </c>
      <c r="AZ685" s="303">
        <f t="shared" si="87"/>
        <v>0</v>
      </c>
      <c r="BA685" s="303">
        <f t="shared" si="87"/>
        <v>0</v>
      </c>
      <c r="BB685" s="303">
        <f t="shared" si="87"/>
        <v>0</v>
      </c>
      <c r="BC685" s="303">
        <f t="shared" si="87"/>
        <v>3340035</v>
      </c>
      <c r="BD685" s="303">
        <f t="shared" si="87"/>
        <v>17441605.670000002</v>
      </c>
      <c r="BE685" s="303">
        <f t="shared" si="87"/>
        <v>481796</v>
      </c>
      <c r="BF685" s="303">
        <f t="shared" si="87"/>
        <v>37155149.649999999</v>
      </c>
      <c r="BG685" s="303">
        <f t="shared" si="87"/>
        <v>250622</v>
      </c>
      <c r="BH685" s="303">
        <f t="shared" si="87"/>
        <v>79510460</v>
      </c>
      <c r="BI685" s="303">
        <f t="shared" si="87"/>
        <v>2195404.4700000002</v>
      </c>
      <c r="BJ685" s="303">
        <f t="shared" si="87"/>
        <v>172022</v>
      </c>
      <c r="BK685" s="303">
        <f t="shared" si="87"/>
        <v>5554503</v>
      </c>
      <c r="BL685" s="303">
        <f t="shared" si="87"/>
        <v>53800</v>
      </c>
      <c r="BM685" s="303">
        <f t="shared" si="87"/>
        <v>0</v>
      </c>
      <c r="BN685" s="303">
        <f t="shared" si="87"/>
        <v>622620.75</v>
      </c>
      <c r="BO685" s="303">
        <f t="shared" si="87"/>
        <v>0</v>
      </c>
      <c r="BP685" s="303">
        <f t="shared" si="87"/>
        <v>0</v>
      </c>
      <c r="BQ685" s="303">
        <f t="shared" si="87"/>
        <v>0</v>
      </c>
      <c r="BR685" s="303">
        <f t="shared" si="87"/>
        <v>0</v>
      </c>
      <c r="BS685" s="303">
        <f t="shared" si="87"/>
        <v>0</v>
      </c>
      <c r="BT685" s="303">
        <f t="shared" si="88"/>
        <v>0</v>
      </c>
      <c r="BU685" s="303">
        <f t="shared" si="88"/>
        <v>0</v>
      </c>
      <c r="BV685" s="303">
        <f t="shared" si="88"/>
        <v>405749</v>
      </c>
      <c r="BW685" s="303">
        <f t="shared" si="88"/>
        <v>0</v>
      </c>
      <c r="BX685" s="303">
        <f t="shared" si="88"/>
        <v>0</v>
      </c>
      <c r="BY685" s="303">
        <f t="shared" si="88"/>
        <v>0</v>
      </c>
      <c r="BZ685" s="303">
        <f t="shared" si="88"/>
        <v>0</v>
      </c>
      <c r="CA685" s="303">
        <f t="shared" si="88"/>
        <v>0</v>
      </c>
      <c r="CB685" s="303">
        <f t="shared" si="88"/>
        <v>0</v>
      </c>
      <c r="CC685" s="270">
        <f t="shared" si="86"/>
        <v>198972090.55000001</v>
      </c>
      <c r="CD685" s="148"/>
      <c r="CE685" s="148"/>
      <c r="CF685" s="148"/>
      <c r="CG685" s="148"/>
      <c r="CH685" s="148"/>
      <c r="CI685" s="148"/>
    </row>
    <row r="686" spans="1:87" s="149" customFormat="1">
      <c r="A686" s="215"/>
      <c r="B686" s="295"/>
      <c r="C686" s="150"/>
      <c r="D686" s="150"/>
      <c r="E686" s="150"/>
      <c r="F686" s="301" t="s">
        <v>1288</v>
      </c>
      <c r="G686" s="302" t="s">
        <v>1289</v>
      </c>
      <c r="H686" s="303">
        <f t="shared" ref="H686:BS686" si="89">H477</f>
        <v>0</v>
      </c>
      <c r="I686" s="303">
        <f t="shared" si="89"/>
        <v>0</v>
      </c>
      <c r="J686" s="303">
        <f t="shared" si="89"/>
        <v>0</v>
      </c>
      <c r="K686" s="303">
        <f t="shared" si="89"/>
        <v>0</v>
      </c>
      <c r="L686" s="303">
        <f t="shared" si="89"/>
        <v>0</v>
      </c>
      <c r="M686" s="303">
        <f t="shared" si="89"/>
        <v>0</v>
      </c>
      <c r="N686" s="303">
        <f t="shared" si="89"/>
        <v>0</v>
      </c>
      <c r="O686" s="303">
        <f t="shared" si="89"/>
        <v>0</v>
      </c>
      <c r="P686" s="303">
        <f t="shared" si="89"/>
        <v>0</v>
      </c>
      <c r="Q686" s="303">
        <f t="shared" si="89"/>
        <v>0</v>
      </c>
      <c r="R686" s="303">
        <f t="shared" si="89"/>
        <v>0</v>
      </c>
      <c r="S686" s="303">
        <f t="shared" si="89"/>
        <v>0</v>
      </c>
      <c r="T686" s="303">
        <f t="shared" si="89"/>
        <v>0</v>
      </c>
      <c r="U686" s="303">
        <f t="shared" si="89"/>
        <v>0</v>
      </c>
      <c r="V686" s="303">
        <f t="shared" si="89"/>
        <v>0</v>
      </c>
      <c r="W686" s="303">
        <f t="shared" si="89"/>
        <v>0</v>
      </c>
      <c r="X686" s="303">
        <f t="shared" si="89"/>
        <v>0</v>
      </c>
      <c r="Y686" s="303">
        <f t="shared" si="89"/>
        <v>0</v>
      </c>
      <c r="Z686" s="303">
        <f t="shared" si="89"/>
        <v>0</v>
      </c>
      <c r="AA686" s="303">
        <f t="shared" si="89"/>
        <v>0</v>
      </c>
      <c r="AB686" s="303">
        <f t="shared" si="89"/>
        <v>0</v>
      </c>
      <c r="AC686" s="303">
        <f t="shared" si="89"/>
        <v>0</v>
      </c>
      <c r="AD686" s="303">
        <f t="shared" si="89"/>
        <v>0</v>
      </c>
      <c r="AE686" s="303">
        <f t="shared" si="89"/>
        <v>0</v>
      </c>
      <c r="AF686" s="303">
        <f t="shared" si="89"/>
        <v>0</v>
      </c>
      <c r="AG686" s="303">
        <f t="shared" si="89"/>
        <v>0</v>
      </c>
      <c r="AH686" s="303">
        <f t="shared" si="89"/>
        <v>0</v>
      </c>
      <c r="AI686" s="303">
        <f t="shared" si="89"/>
        <v>0</v>
      </c>
      <c r="AJ686" s="303">
        <f t="shared" si="89"/>
        <v>0</v>
      </c>
      <c r="AK686" s="303">
        <f t="shared" si="89"/>
        <v>0</v>
      </c>
      <c r="AL686" s="303">
        <f t="shared" si="89"/>
        <v>0</v>
      </c>
      <c r="AM686" s="303">
        <f t="shared" si="89"/>
        <v>0</v>
      </c>
      <c r="AN686" s="303">
        <f t="shared" si="89"/>
        <v>0</v>
      </c>
      <c r="AO686" s="303">
        <f t="shared" si="89"/>
        <v>0</v>
      </c>
      <c r="AP686" s="303">
        <f t="shared" si="89"/>
        <v>0</v>
      </c>
      <c r="AQ686" s="303">
        <f t="shared" si="89"/>
        <v>0</v>
      </c>
      <c r="AR686" s="303">
        <f t="shared" si="89"/>
        <v>0</v>
      </c>
      <c r="AS686" s="303">
        <f t="shared" si="89"/>
        <v>0</v>
      </c>
      <c r="AT686" s="303">
        <f t="shared" si="89"/>
        <v>0</v>
      </c>
      <c r="AU686" s="303">
        <f t="shared" si="89"/>
        <v>0</v>
      </c>
      <c r="AV686" s="303">
        <f t="shared" si="89"/>
        <v>0</v>
      </c>
      <c r="AW686" s="303">
        <f t="shared" si="89"/>
        <v>0</v>
      </c>
      <c r="AX686" s="303">
        <f t="shared" si="89"/>
        <v>0</v>
      </c>
      <c r="AY686" s="303">
        <f t="shared" si="89"/>
        <v>0</v>
      </c>
      <c r="AZ686" s="303">
        <f t="shared" si="89"/>
        <v>0</v>
      </c>
      <c r="BA686" s="303">
        <f t="shared" si="89"/>
        <v>0</v>
      </c>
      <c r="BB686" s="303">
        <f t="shared" si="89"/>
        <v>0</v>
      </c>
      <c r="BC686" s="303">
        <f t="shared" si="89"/>
        <v>0</v>
      </c>
      <c r="BD686" s="303">
        <f t="shared" si="89"/>
        <v>0</v>
      </c>
      <c r="BE686" s="303">
        <f t="shared" si="89"/>
        <v>0</v>
      </c>
      <c r="BF686" s="303">
        <f t="shared" si="89"/>
        <v>0</v>
      </c>
      <c r="BG686" s="303">
        <f t="shared" si="89"/>
        <v>0</v>
      </c>
      <c r="BH686" s="303">
        <f t="shared" si="89"/>
        <v>0</v>
      </c>
      <c r="BI686" s="303">
        <f t="shared" si="89"/>
        <v>0</v>
      </c>
      <c r="BJ686" s="303">
        <f t="shared" si="89"/>
        <v>0</v>
      </c>
      <c r="BK686" s="303">
        <f t="shared" si="89"/>
        <v>0</v>
      </c>
      <c r="BL686" s="303">
        <f t="shared" si="89"/>
        <v>0</v>
      </c>
      <c r="BM686" s="303">
        <f t="shared" si="89"/>
        <v>0</v>
      </c>
      <c r="BN686" s="303">
        <f t="shared" si="89"/>
        <v>0</v>
      </c>
      <c r="BO686" s="303">
        <f t="shared" si="89"/>
        <v>0</v>
      </c>
      <c r="BP686" s="303">
        <f t="shared" si="89"/>
        <v>0</v>
      </c>
      <c r="BQ686" s="303">
        <f t="shared" si="89"/>
        <v>0</v>
      </c>
      <c r="BR686" s="303">
        <f t="shared" si="89"/>
        <v>0</v>
      </c>
      <c r="BS686" s="303">
        <f t="shared" si="89"/>
        <v>0</v>
      </c>
      <c r="BT686" s="303">
        <f t="shared" ref="BT686:CB686" si="90">BT477</f>
        <v>0</v>
      </c>
      <c r="BU686" s="303">
        <f t="shared" si="90"/>
        <v>0</v>
      </c>
      <c r="BV686" s="303">
        <f t="shared" si="90"/>
        <v>0</v>
      </c>
      <c r="BW686" s="303">
        <f t="shared" si="90"/>
        <v>0</v>
      </c>
      <c r="BX686" s="303">
        <f t="shared" si="90"/>
        <v>0</v>
      </c>
      <c r="BY686" s="303">
        <f t="shared" si="90"/>
        <v>0</v>
      </c>
      <c r="BZ686" s="303">
        <f t="shared" si="90"/>
        <v>0</v>
      </c>
      <c r="CA686" s="303">
        <f t="shared" si="90"/>
        <v>0</v>
      </c>
      <c r="CB686" s="303">
        <f t="shared" si="90"/>
        <v>0</v>
      </c>
      <c r="CC686" s="270">
        <f t="shared" si="86"/>
        <v>0</v>
      </c>
      <c r="CD686" s="148"/>
      <c r="CE686" s="148"/>
      <c r="CF686" s="148"/>
      <c r="CG686" s="148"/>
      <c r="CH686" s="148"/>
      <c r="CI686" s="148"/>
    </row>
    <row r="687" spans="1:87" s="149" customFormat="1">
      <c r="A687" s="215"/>
      <c r="B687" s="295"/>
      <c r="C687" s="150"/>
      <c r="D687" s="150"/>
      <c r="E687" s="150"/>
      <c r="F687" s="301" t="s">
        <v>1754</v>
      </c>
      <c r="G687" s="302" t="s">
        <v>1755</v>
      </c>
      <c r="H687" s="303">
        <f t="shared" ref="H687:BS690" si="91">H479</f>
        <v>0</v>
      </c>
      <c r="I687" s="303">
        <f t="shared" si="91"/>
        <v>0</v>
      </c>
      <c r="J687" s="303">
        <f t="shared" si="91"/>
        <v>0</v>
      </c>
      <c r="K687" s="303">
        <f t="shared" si="91"/>
        <v>0</v>
      </c>
      <c r="L687" s="303">
        <f t="shared" si="91"/>
        <v>0</v>
      </c>
      <c r="M687" s="303">
        <f t="shared" si="91"/>
        <v>0</v>
      </c>
      <c r="N687" s="303">
        <f t="shared" si="91"/>
        <v>0</v>
      </c>
      <c r="O687" s="303">
        <f t="shared" si="91"/>
        <v>0</v>
      </c>
      <c r="P687" s="303">
        <f t="shared" si="91"/>
        <v>0</v>
      </c>
      <c r="Q687" s="303">
        <f t="shared" si="91"/>
        <v>0</v>
      </c>
      <c r="R687" s="303">
        <f t="shared" si="91"/>
        <v>0</v>
      </c>
      <c r="S687" s="303">
        <f t="shared" si="91"/>
        <v>0</v>
      </c>
      <c r="T687" s="303">
        <f t="shared" si="91"/>
        <v>0</v>
      </c>
      <c r="U687" s="303">
        <f t="shared" si="91"/>
        <v>0</v>
      </c>
      <c r="V687" s="303">
        <f t="shared" si="91"/>
        <v>0</v>
      </c>
      <c r="W687" s="303">
        <f t="shared" si="91"/>
        <v>0</v>
      </c>
      <c r="X687" s="303">
        <f t="shared" si="91"/>
        <v>0</v>
      </c>
      <c r="Y687" s="303">
        <f t="shared" si="91"/>
        <v>0</v>
      </c>
      <c r="Z687" s="303">
        <f t="shared" si="91"/>
        <v>0</v>
      </c>
      <c r="AA687" s="303">
        <f t="shared" si="91"/>
        <v>0</v>
      </c>
      <c r="AB687" s="303">
        <f t="shared" si="91"/>
        <v>0</v>
      </c>
      <c r="AC687" s="303">
        <f t="shared" si="91"/>
        <v>0</v>
      </c>
      <c r="AD687" s="303">
        <f t="shared" si="91"/>
        <v>0</v>
      </c>
      <c r="AE687" s="303">
        <f t="shared" si="91"/>
        <v>0</v>
      </c>
      <c r="AF687" s="303">
        <f t="shared" si="91"/>
        <v>0</v>
      </c>
      <c r="AG687" s="303">
        <f t="shared" si="91"/>
        <v>0</v>
      </c>
      <c r="AH687" s="303">
        <f t="shared" si="91"/>
        <v>0</v>
      </c>
      <c r="AI687" s="303">
        <f t="shared" si="91"/>
        <v>0</v>
      </c>
      <c r="AJ687" s="303">
        <f t="shared" si="91"/>
        <v>0</v>
      </c>
      <c r="AK687" s="303">
        <f t="shared" si="91"/>
        <v>0</v>
      </c>
      <c r="AL687" s="303">
        <f t="shared" si="91"/>
        <v>0</v>
      </c>
      <c r="AM687" s="303">
        <f t="shared" si="91"/>
        <v>0</v>
      </c>
      <c r="AN687" s="303">
        <f t="shared" si="91"/>
        <v>0</v>
      </c>
      <c r="AO687" s="303">
        <f t="shared" si="91"/>
        <v>0</v>
      </c>
      <c r="AP687" s="303">
        <f t="shared" si="91"/>
        <v>0</v>
      </c>
      <c r="AQ687" s="303">
        <f t="shared" si="91"/>
        <v>0</v>
      </c>
      <c r="AR687" s="303">
        <f t="shared" si="91"/>
        <v>0</v>
      </c>
      <c r="AS687" s="303">
        <f t="shared" si="91"/>
        <v>0</v>
      </c>
      <c r="AT687" s="303">
        <f t="shared" si="91"/>
        <v>0</v>
      </c>
      <c r="AU687" s="303">
        <f t="shared" si="91"/>
        <v>0</v>
      </c>
      <c r="AV687" s="303">
        <f t="shared" si="91"/>
        <v>0</v>
      </c>
      <c r="AW687" s="303">
        <f t="shared" si="91"/>
        <v>0</v>
      </c>
      <c r="AX687" s="303">
        <f t="shared" si="91"/>
        <v>0</v>
      </c>
      <c r="AY687" s="303">
        <f t="shared" si="91"/>
        <v>0</v>
      </c>
      <c r="AZ687" s="303">
        <f t="shared" si="91"/>
        <v>0</v>
      </c>
      <c r="BA687" s="303">
        <f t="shared" si="91"/>
        <v>0</v>
      </c>
      <c r="BB687" s="303">
        <f t="shared" si="91"/>
        <v>0</v>
      </c>
      <c r="BC687" s="303">
        <f t="shared" si="91"/>
        <v>0</v>
      </c>
      <c r="BD687" s="303">
        <f t="shared" si="91"/>
        <v>0</v>
      </c>
      <c r="BE687" s="303">
        <f t="shared" si="91"/>
        <v>0</v>
      </c>
      <c r="BF687" s="303">
        <f t="shared" si="91"/>
        <v>0</v>
      </c>
      <c r="BG687" s="303">
        <f t="shared" si="91"/>
        <v>0</v>
      </c>
      <c r="BH687" s="303">
        <f t="shared" si="91"/>
        <v>0</v>
      </c>
      <c r="BI687" s="303">
        <f t="shared" si="91"/>
        <v>0</v>
      </c>
      <c r="BJ687" s="303">
        <f t="shared" si="91"/>
        <v>0</v>
      </c>
      <c r="BK687" s="303">
        <f t="shared" si="91"/>
        <v>0</v>
      </c>
      <c r="BL687" s="303">
        <f t="shared" si="91"/>
        <v>0</v>
      </c>
      <c r="BM687" s="303">
        <f t="shared" si="91"/>
        <v>67441.5</v>
      </c>
      <c r="BN687" s="303">
        <f t="shared" si="91"/>
        <v>0</v>
      </c>
      <c r="BO687" s="303">
        <f t="shared" si="91"/>
        <v>0</v>
      </c>
      <c r="BP687" s="303">
        <f t="shared" si="91"/>
        <v>0</v>
      </c>
      <c r="BQ687" s="303">
        <f t="shared" si="91"/>
        <v>0</v>
      </c>
      <c r="BR687" s="303">
        <f t="shared" si="91"/>
        <v>0</v>
      </c>
      <c r="BS687" s="303">
        <f t="shared" si="91"/>
        <v>0</v>
      </c>
      <c r="BT687" s="303">
        <f t="shared" ref="BT687:CB693" si="92">BT479</f>
        <v>0</v>
      </c>
      <c r="BU687" s="303">
        <f t="shared" si="92"/>
        <v>0</v>
      </c>
      <c r="BV687" s="303">
        <f t="shared" si="92"/>
        <v>0</v>
      </c>
      <c r="BW687" s="303">
        <f t="shared" si="92"/>
        <v>0</v>
      </c>
      <c r="BX687" s="303">
        <f t="shared" si="92"/>
        <v>0</v>
      </c>
      <c r="BY687" s="303">
        <f t="shared" si="92"/>
        <v>0</v>
      </c>
      <c r="BZ687" s="303">
        <f t="shared" si="92"/>
        <v>0</v>
      </c>
      <c r="CA687" s="303">
        <f t="shared" si="92"/>
        <v>0</v>
      </c>
      <c r="CB687" s="303">
        <f t="shared" si="92"/>
        <v>0</v>
      </c>
      <c r="CC687" s="270">
        <f t="shared" si="86"/>
        <v>67441.5</v>
      </c>
      <c r="CD687" s="148"/>
      <c r="CE687" s="148"/>
      <c r="CF687" s="148"/>
      <c r="CG687" s="148"/>
      <c r="CH687" s="148"/>
      <c r="CI687" s="148"/>
    </row>
    <row r="688" spans="1:87" s="149" customFormat="1">
      <c r="A688" s="215"/>
      <c r="B688" s="295"/>
      <c r="C688" s="150"/>
      <c r="D688" s="150"/>
      <c r="E688" s="150"/>
      <c r="F688" s="301" t="s">
        <v>1292</v>
      </c>
      <c r="G688" s="302" t="s">
        <v>1293</v>
      </c>
      <c r="H688" s="303">
        <f t="shared" si="91"/>
        <v>263981.01</v>
      </c>
      <c r="I688" s="303">
        <f t="shared" si="91"/>
        <v>0</v>
      </c>
      <c r="J688" s="303">
        <f t="shared" si="91"/>
        <v>0</v>
      </c>
      <c r="K688" s="303">
        <f t="shared" si="91"/>
        <v>364756.14</v>
      </c>
      <c r="L688" s="303">
        <f t="shared" si="91"/>
        <v>0</v>
      </c>
      <c r="M688" s="303">
        <f t="shared" si="91"/>
        <v>0</v>
      </c>
      <c r="N688" s="303">
        <f t="shared" si="91"/>
        <v>0</v>
      </c>
      <c r="O688" s="303">
        <f t="shared" si="91"/>
        <v>0</v>
      </c>
      <c r="P688" s="303">
        <f t="shared" si="91"/>
        <v>0</v>
      </c>
      <c r="Q688" s="303">
        <f t="shared" si="91"/>
        <v>0</v>
      </c>
      <c r="R688" s="303">
        <f t="shared" si="91"/>
        <v>0</v>
      </c>
      <c r="S688" s="303">
        <f t="shared" si="91"/>
        <v>0</v>
      </c>
      <c r="T688" s="303">
        <f t="shared" si="91"/>
        <v>0</v>
      </c>
      <c r="U688" s="303">
        <f t="shared" si="91"/>
        <v>0</v>
      </c>
      <c r="V688" s="303">
        <f t="shared" si="91"/>
        <v>0</v>
      </c>
      <c r="W688" s="303">
        <f t="shared" si="91"/>
        <v>0</v>
      </c>
      <c r="X688" s="303">
        <f t="shared" si="91"/>
        <v>0</v>
      </c>
      <c r="Y688" s="303">
        <f t="shared" si="91"/>
        <v>0</v>
      </c>
      <c r="Z688" s="303">
        <f t="shared" si="91"/>
        <v>0</v>
      </c>
      <c r="AA688" s="303">
        <f t="shared" si="91"/>
        <v>0</v>
      </c>
      <c r="AB688" s="303">
        <f t="shared" si="91"/>
        <v>0</v>
      </c>
      <c r="AC688" s="303">
        <f t="shared" si="91"/>
        <v>0</v>
      </c>
      <c r="AD688" s="303">
        <f t="shared" si="91"/>
        <v>0</v>
      </c>
      <c r="AE688" s="303">
        <f t="shared" si="91"/>
        <v>22029656.57</v>
      </c>
      <c r="AF688" s="303">
        <f t="shared" si="91"/>
        <v>0</v>
      </c>
      <c r="AG688" s="303">
        <f t="shared" si="91"/>
        <v>0</v>
      </c>
      <c r="AH688" s="303">
        <f t="shared" si="91"/>
        <v>0</v>
      </c>
      <c r="AI688" s="303">
        <f t="shared" si="91"/>
        <v>333208.40000000002</v>
      </c>
      <c r="AJ688" s="303">
        <f t="shared" si="91"/>
        <v>0</v>
      </c>
      <c r="AK688" s="303">
        <f t="shared" si="91"/>
        <v>0</v>
      </c>
      <c r="AL688" s="303">
        <f t="shared" si="91"/>
        <v>0</v>
      </c>
      <c r="AM688" s="303">
        <f t="shared" si="91"/>
        <v>0</v>
      </c>
      <c r="AN688" s="303">
        <f t="shared" si="91"/>
        <v>0</v>
      </c>
      <c r="AO688" s="303">
        <f t="shared" si="91"/>
        <v>0</v>
      </c>
      <c r="AP688" s="303">
        <f t="shared" si="91"/>
        <v>0</v>
      </c>
      <c r="AQ688" s="303">
        <f t="shared" si="91"/>
        <v>0</v>
      </c>
      <c r="AR688" s="303">
        <f t="shared" si="91"/>
        <v>0</v>
      </c>
      <c r="AS688" s="303">
        <f t="shared" si="91"/>
        <v>0</v>
      </c>
      <c r="AT688" s="303">
        <f t="shared" si="91"/>
        <v>0</v>
      </c>
      <c r="AU688" s="303">
        <f t="shared" si="91"/>
        <v>0</v>
      </c>
      <c r="AV688" s="303">
        <f t="shared" si="91"/>
        <v>418950</v>
      </c>
      <c r="AW688" s="303">
        <f t="shared" si="91"/>
        <v>0</v>
      </c>
      <c r="AX688" s="303">
        <f t="shared" si="91"/>
        <v>0</v>
      </c>
      <c r="AY688" s="303">
        <f t="shared" si="91"/>
        <v>0</v>
      </c>
      <c r="AZ688" s="303">
        <f t="shared" si="91"/>
        <v>0</v>
      </c>
      <c r="BA688" s="303">
        <f t="shared" si="91"/>
        <v>0</v>
      </c>
      <c r="BB688" s="303">
        <f t="shared" si="91"/>
        <v>100</v>
      </c>
      <c r="BC688" s="303">
        <f t="shared" si="91"/>
        <v>0</v>
      </c>
      <c r="BD688" s="303">
        <f t="shared" si="91"/>
        <v>0</v>
      </c>
      <c r="BE688" s="303">
        <f t="shared" si="91"/>
        <v>0</v>
      </c>
      <c r="BF688" s="303">
        <f t="shared" si="91"/>
        <v>0</v>
      </c>
      <c r="BG688" s="303">
        <f t="shared" si="91"/>
        <v>0</v>
      </c>
      <c r="BH688" s="303">
        <f t="shared" si="91"/>
        <v>0</v>
      </c>
      <c r="BI688" s="303">
        <f t="shared" si="91"/>
        <v>0</v>
      </c>
      <c r="BJ688" s="303">
        <f t="shared" si="91"/>
        <v>0</v>
      </c>
      <c r="BK688" s="303">
        <f t="shared" si="91"/>
        <v>0</v>
      </c>
      <c r="BL688" s="303">
        <f t="shared" si="91"/>
        <v>0</v>
      </c>
      <c r="BM688" s="303">
        <f t="shared" si="91"/>
        <v>0</v>
      </c>
      <c r="BN688" s="303">
        <f t="shared" si="91"/>
        <v>0</v>
      </c>
      <c r="BO688" s="303">
        <f t="shared" si="91"/>
        <v>0</v>
      </c>
      <c r="BP688" s="303">
        <f t="shared" si="91"/>
        <v>0</v>
      </c>
      <c r="BQ688" s="303">
        <f t="shared" si="91"/>
        <v>0</v>
      </c>
      <c r="BR688" s="303">
        <f t="shared" si="91"/>
        <v>0</v>
      </c>
      <c r="BS688" s="303">
        <f t="shared" si="91"/>
        <v>3383.95</v>
      </c>
      <c r="BT688" s="303">
        <f t="shared" si="92"/>
        <v>1392161.82</v>
      </c>
      <c r="BU688" s="303">
        <f t="shared" si="92"/>
        <v>0</v>
      </c>
      <c r="BV688" s="303">
        <f t="shared" si="92"/>
        <v>0</v>
      </c>
      <c r="BW688" s="303">
        <f t="shared" si="92"/>
        <v>0</v>
      </c>
      <c r="BX688" s="303">
        <f t="shared" si="92"/>
        <v>0</v>
      </c>
      <c r="BY688" s="303">
        <f t="shared" si="92"/>
        <v>0</v>
      </c>
      <c r="BZ688" s="303">
        <f t="shared" si="92"/>
        <v>0</v>
      </c>
      <c r="CA688" s="303">
        <f t="shared" si="92"/>
        <v>0</v>
      </c>
      <c r="CB688" s="303">
        <f t="shared" si="92"/>
        <v>0</v>
      </c>
      <c r="CC688" s="270">
        <f t="shared" si="86"/>
        <v>24806197.889999997</v>
      </c>
      <c r="CD688" s="148"/>
      <c r="CE688" s="148"/>
      <c r="CF688" s="148"/>
      <c r="CG688" s="148"/>
      <c r="CH688" s="148"/>
      <c r="CI688" s="148"/>
    </row>
    <row r="689" spans="1:87" s="149" customFormat="1">
      <c r="A689" s="215"/>
      <c r="B689" s="295"/>
      <c r="C689" s="150"/>
      <c r="D689" s="150"/>
      <c r="E689" s="150"/>
      <c r="F689" s="301" t="s">
        <v>1294</v>
      </c>
      <c r="G689" s="302" t="s">
        <v>1756</v>
      </c>
      <c r="H689" s="303">
        <f t="shared" si="91"/>
        <v>0</v>
      </c>
      <c r="I689" s="303">
        <f t="shared" si="91"/>
        <v>0</v>
      </c>
      <c r="J689" s="303">
        <f t="shared" si="91"/>
        <v>0</v>
      </c>
      <c r="K689" s="303">
        <f t="shared" si="91"/>
        <v>0</v>
      </c>
      <c r="L689" s="303">
        <f t="shared" si="91"/>
        <v>0</v>
      </c>
      <c r="M689" s="303">
        <f t="shared" si="91"/>
        <v>0</v>
      </c>
      <c r="N689" s="303">
        <f t="shared" si="91"/>
        <v>0</v>
      </c>
      <c r="O689" s="303">
        <f t="shared" si="91"/>
        <v>0</v>
      </c>
      <c r="P689" s="303">
        <f t="shared" si="91"/>
        <v>0</v>
      </c>
      <c r="Q689" s="303">
        <f t="shared" si="91"/>
        <v>0</v>
      </c>
      <c r="R689" s="303">
        <f t="shared" si="91"/>
        <v>0</v>
      </c>
      <c r="S689" s="303">
        <f t="shared" si="91"/>
        <v>0</v>
      </c>
      <c r="T689" s="303">
        <f t="shared" si="91"/>
        <v>0</v>
      </c>
      <c r="U689" s="303">
        <f t="shared" si="91"/>
        <v>0</v>
      </c>
      <c r="V689" s="303">
        <f t="shared" si="91"/>
        <v>0</v>
      </c>
      <c r="W689" s="303">
        <f t="shared" si="91"/>
        <v>0</v>
      </c>
      <c r="X689" s="303">
        <f t="shared" si="91"/>
        <v>0</v>
      </c>
      <c r="Y689" s="303">
        <f t="shared" si="91"/>
        <v>0</v>
      </c>
      <c r="Z689" s="303">
        <f t="shared" si="91"/>
        <v>0</v>
      </c>
      <c r="AA689" s="303">
        <f t="shared" si="91"/>
        <v>0</v>
      </c>
      <c r="AB689" s="303">
        <f t="shared" si="91"/>
        <v>0</v>
      </c>
      <c r="AC689" s="303">
        <f t="shared" si="91"/>
        <v>0</v>
      </c>
      <c r="AD689" s="303">
        <f t="shared" si="91"/>
        <v>0</v>
      </c>
      <c r="AE689" s="303">
        <f t="shared" si="91"/>
        <v>0</v>
      </c>
      <c r="AF689" s="303">
        <f t="shared" si="91"/>
        <v>0</v>
      </c>
      <c r="AG689" s="303">
        <f t="shared" si="91"/>
        <v>0</v>
      </c>
      <c r="AH689" s="303">
        <f t="shared" si="91"/>
        <v>0</v>
      </c>
      <c r="AI689" s="303">
        <f t="shared" si="91"/>
        <v>0</v>
      </c>
      <c r="AJ689" s="303">
        <f t="shared" si="91"/>
        <v>0</v>
      </c>
      <c r="AK689" s="303">
        <f t="shared" si="91"/>
        <v>0</v>
      </c>
      <c r="AL689" s="303">
        <f t="shared" si="91"/>
        <v>0</v>
      </c>
      <c r="AM689" s="303">
        <f t="shared" si="91"/>
        <v>0</v>
      </c>
      <c r="AN689" s="303">
        <f t="shared" si="91"/>
        <v>0</v>
      </c>
      <c r="AO689" s="303">
        <f t="shared" si="91"/>
        <v>0</v>
      </c>
      <c r="AP689" s="303">
        <f t="shared" si="91"/>
        <v>0</v>
      </c>
      <c r="AQ689" s="303">
        <f t="shared" si="91"/>
        <v>0</v>
      </c>
      <c r="AR689" s="303">
        <f t="shared" si="91"/>
        <v>0</v>
      </c>
      <c r="AS689" s="303">
        <f t="shared" si="91"/>
        <v>0</v>
      </c>
      <c r="AT689" s="303">
        <f t="shared" si="91"/>
        <v>0</v>
      </c>
      <c r="AU689" s="303">
        <f t="shared" si="91"/>
        <v>0</v>
      </c>
      <c r="AV689" s="303">
        <f t="shared" si="91"/>
        <v>0</v>
      </c>
      <c r="AW689" s="303">
        <f t="shared" si="91"/>
        <v>0</v>
      </c>
      <c r="AX689" s="303">
        <f t="shared" si="91"/>
        <v>0</v>
      </c>
      <c r="AY689" s="303">
        <f t="shared" si="91"/>
        <v>0</v>
      </c>
      <c r="AZ689" s="303">
        <f t="shared" si="91"/>
        <v>0</v>
      </c>
      <c r="BA689" s="303">
        <f t="shared" si="91"/>
        <v>0</v>
      </c>
      <c r="BB689" s="303">
        <f t="shared" si="91"/>
        <v>0</v>
      </c>
      <c r="BC689" s="303">
        <f t="shared" si="91"/>
        <v>0</v>
      </c>
      <c r="BD689" s="303">
        <f t="shared" si="91"/>
        <v>0</v>
      </c>
      <c r="BE689" s="303">
        <f t="shared" si="91"/>
        <v>0</v>
      </c>
      <c r="BF689" s="303">
        <f t="shared" si="91"/>
        <v>0</v>
      </c>
      <c r="BG689" s="303">
        <f t="shared" si="91"/>
        <v>0</v>
      </c>
      <c r="BH689" s="303">
        <f t="shared" si="91"/>
        <v>0</v>
      </c>
      <c r="BI689" s="303">
        <f t="shared" si="91"/>
        <v>0</v>
      </c>
      <c r="BJ689" s="303">
        <f t="shared" si="91"/>
        <v>0</v>
      </c>
      <c r="BK689" s="303">
        <f t="shared" si="91"/>
        <v>0</v>
      </c>
      <c r="BL689" s="303">
        <f t="shared" si="91"/>
        <v>0</v>
      </c>
      <c r="BM689" s="303">
        <f t="shared" si="91"/>
        <v>0</v>
      </c>
      <c r="BN689" s="303">
        <f t="shared" si="91"/>
        <v>0</v>
      </c>
      <c r="BO689" s="303">
        <f t="shared" si="91"/>
        <v>0</v>
      </c>
      <c r="BP689" s="303">
        <f t="shared" si="91"/>
        <v>0</v>
      </c>
      <c r="BQ689" s="303">
        <f t="shared" si="91"/>
        <v>0</v>
      </c>
      <c r="BR689" s="303">
        <f t="shared" si="91"/>
        <v>0</v>
      </c>
      <c r="BS689" s="303">
        <f t="shared" si="91"/>
        <v>0</v>
      </c>
      <c r="BT689" s="303">
        <f t="shared" si="92"/>
        <v>0</v>
      </c>
      <c r="BU689" s="303">
        <f t="shared" si="92"/>
        <v>0</v>
      </c>
      <c r="BV689" s="303">
        <f t="shared" si="92"/>
        <v>0</v>
      </c>
      <c r="BW689" s="303">
        <f t="shared" si="92"/>
        <v>0</v>
      </c>
      <c r="BX689" s="303">
        <f t="shared" si="92"/>
        <v>0</v>
      </c>
      <c r="BY689" s="303">
        <f t="shared" si="92"/>
        <v>0</v>
      </c>
      <c r="BZ689" s="303">
        <f t="shared" si="92"/>
        <v>0</v>
      </c>
      <c r="CA689" s="303">
        <f t="shared" si="92"/>
        <v>0</v>
      </c>
      <c r="CB689" s="303">
        <f t="shared" si="92"/>
        <v>0</v>
      </c>
      <c r="CC689" s="270">
        <f t="shared" si="86"/>
        <v>0</v>
      </c>
      <c r="CD689" s="148"/>
      <c r="CE689" s="148"/>
      <c r="CF689" s="148"/>
      <c r="CG689" s="148"/>
      <c r="CH689" s="148"/>
      <c r="CI689" s="148"/>
    </row>
    <row r="690" spans="1:87" s="149" customFormat="1">
      <c r="A690" s="215"/>
      <c r="B690" s="295"/>
      <c r="C690" s="150"/>
      <c r="D690" s="150"/>
      <c r="E690" s="150"/>
      <c r="F690" s="301" t="s">
        <v>1295</v>
      </c>
      <c r="G690" s="302" t="s">
        <v>1757</v>
      </c>
      <c r="H690" s="303">
        <f t="shared" si="91"/>
        <v>0</v>
      </c>
      <c r="I690" s="303">
        <f t="shared" si="91"/>
        <v>0</v>
      </c>
      <c r="J690" s="303">
        <f t="shared" si="91"/>
        <v>0</v>
      </c>
      <c r="K690" s="303">
        <f t="shared" si="91"/>
        <v>0</v>
      </c>
      <c r="L690" s="303">
        <f t="shared" si="91"/>
        <v>0</v>
      </c>
      <c r="M690" s="303">
        <f t="shared" si="91"/>
        <v>0</v>
      </c>
      <c r="N690" s="303">
        <f t="shared" si="91"/>
        <v>0</v>
      </c>
      <c r="O690" s="303">
        <f t="shared" si="91"/>
        <v>0</v>
      </c>
      <c r="P690" s="303">
        <f t="shared" si="91"/>
        <v>0</v>
      </c>
      <c r="Q690" s="303">
        <f t="shared" si="91"/>
        <v>0</v>
      </c>
      <c r="R690" s="303">
        <f t="shared" si="91"/>
        <v>0</v>
      </c>
      <c r="S690" s="303">
        <f t="shared" si="91"/>
        <v>0</v>
      </c>
      <c r="T690" s="303">
        <f t="shared" si="91"/>
        <v>0</v>
      </c>
      <c r="U690" s="303">
        <f t="shared" si="91"/>
        <v>0</v>
      </c>
      <c r="V690" s="303">
        <f t="shared" si="91"/>
        <v>0</v>
      </c>
      <c r="W690" s="303">
        <f t="shared" si="91"/>
        <v>0</v>
      </c>
      <c r="X690" s="303">
        <f t="shared" si="91"/>
        <v>0</v>
      </c>
      <c r="Y690" s="303">
        <f t="shared" si="91"/>
        <v>0</v>
      </c>
      <c r="Z690" s="303">
        <f t="shared" si="91"/>
        <v>0</v>
      </c>
      <c r="AA690" s="303">
        <f t="shared" si="91"/>
        <v>0</v>
      </c>
      <c r="AB690" s="303">
        <f t="shared" si="91"/>
        <v>0</v>
      </c>
      <c r="AC690" s="303">
        <f t="shared" si="91"/>
        <v>0</v>
      </c>
      <c r="AD690" s="303">
        <f t="shared" si="91"/>
        <v>0</v>
      </c>
      <c r="AE690" s="303">
        <f t="shared" si="91"/>
        <v>463794.39</v>
      </c>
      <c r="AF690" s="303">
        <f t="shared" si="91"/>
        <v>0</v>
      </c>
      <c r="AG690" s="303">
        <f t="shared" si="91"/>
        <v>0</v>
      </c>
      <c r="AH690" s="303">
        <f t="shared" si="91"/>
        <v>0</v>
      </c>
      <c r="AI690" s="303">
        <f t="shared" si="91"/>
        <v>0</v>
      </c>
      <c r="AJ690" s="303">
        <f t="shared" si="91"/>
        <v>0</v>
      </c>
      <c r="AK690" s="303">
        <f t="shared" si="91"/>
        <v>0</v>
      </c>
      <c r="AL690" s="303">
        <f t="shared" si="91"/>
        <v>0</v>
      </c>
      <c r="AM690" s="303">
        <f t="shared" si="91"/>
        <v>0</v>
      </c>
      <c r="AN690" s="303">
        <f t="shared" si="91"/>
        <v>0</v>
      </c>
      <c r="AO690" s="303">
        <f t="shared" si="91"/>
        <v>0</v>
      </c>
      <c r="AP690" s="303">
        <f t="shared" si="91"/>
        <v>0</v>
      </c>
      <c r="AQ690" s="303">
        <f t="shared" si="91"/>
        <v>0</v>
      </c>
      <c r="AR690" s="303">
        <f t="shared" si="91"/>
        <v>0</v>
      </c>
      <c r="AS690" s="303">
        <f t="shared" si="91"/>
        <v>0</v>
      </c>
      <c r="AT690" s="303">
        <f t="shared" si="91"/>
        <v>0</v>
      </c>
      <c r="AU690" s="303">
        <f t="shared" si="91"/>
        <v>439</v>
      </c>
      <c r="AV690" s="303">
        <f t="shared" si="91"/>
        <v>0</v>
      </c>
      <c r="AW690" s="303">
        <f t="shared" si="91"/>
        <v>0</v>
      </c>
      <c r="AX690" s="303">
        <f t="shared" si="91"/>
        <v>0</v>
      </c>
      <c r="AY690" s="303">
        <f t="shared" si="91"/>
        <v>0</v>
      </c>
      <c r="AZ690" s="303">
        <f t="shared" si="91"/>
        <v>0</v>
      </c>
      <c r="BA690" s="303">
        <f t="shared" si="91"/>
        <v>0</v>
      </c>
      <c r="BB690" s="303">
        <f t="shared" si="91"/>
        <v>0</v>
      </c>
      <c r="BC690" s="303">
        <f t="shared" si="91"/>
        <v>0</v>
      </c>
      <c r="BD690" s="303">
        <f t="shared" si="91"/>
        <v>0</v>
      </c>
      <c r="BE690" s="303">
        <f t="shared" si="91"/>
        <v>0</v>
      </c>
      <c r="BF690" s="303">
        <f t="shared" si="91"/>
        <v>0</v>
      </c>
      <c r="BG690" s="303">
        <f t="shared" si="91"/>
        <v>0</v>
      </c>
      <c r="BH690" s="303">
        <f t="shared" si="91"/>
        <v>0</v>
      </c>
      <c r="BI690" s="303">
        <f t="shared" si="91"/>
        <v>0</v>
      </c>
      <c r="BJ690" s="303">
        <f t="shared" si="91"/>
        <v>0</v>
      </c>
      <c r="BK690" s="303">
        <f t="shared" si="91"/>
        <v>0</v>
      </c>
      <c r="BL690" s="303">
        <f t="shared" si="91"/>
        <v>0</v>
      </c>
      <c r="BM690" s="303">
        <f t="shared" si="91"/>
        <v>0</v>
      </c>
      <c r="BN690" s="303">
        <f t="shared" si="91"/>
        <v>0</v>
      </c>
      <c r="BO690" s="303">
        <f t="shared" si="91"/>
        <v>0</v>
      </c>
      <c r="BP690" s="303">
        <f t="shared" si="91"/>
        <v>0</v>
      </c>
      <c r="BQ690" s="303">
        <f t="shared" si="91"/>
        <v>0</v>
      </c>
      <c r="BR690" s="303">
        <f t="shared" si="91"/>
        <v>0</v>
      </c>
      <c r="BS690" s="303">
        <f t="shared" ref="BS690:BT693" si="93">BS482</f>
        <v>0</v>
      </c>
      <c r="BT690" s="303">
        <f t="shared" si="93"/>
        <v>0</v>
      </c>
      <c r="BU690" s="303">
        <f t="shared" si="92"/>
        <v>0</v>
      </c>
      <c r="BV690" s="303">
        <f t="shared" si="92"/>
        <v>0</v>
      </c>
      <c r="BW690" s="303">
        <f t="shared" si="92"/>
        <v>0</v>
      </c>
      <c r="BX690" s="303">
        <f t="shared" si="92"/>
        <v>0</v>
      </c>
      <c r="BY690" s="303">
        <f t="shared" si="92"/>
        <v>0</v>
      </c>
      <c r="BZ690" s="303">
        <f t="shared" si="92"/>
        <v>0</v>
      </c>
      <c r="CA690" s="303">
        <f t="shared" si="92"/>
        <v>0</v>
      </c>
      <c r="CB690" s="303">
        <f t="shared" si="92"/>
        <v>0</v>
      </c>
      <c r="CC690" s="270">
        <f t="shared" si="86"/>
        <v>464233.39</v>
      </c>
      <c r="CD690" s="148"/>
      <c r="CE690" s="148"/>
      <c r="CF690" s="148"/>
      <c r="CG690" s="148"/>
      <c r="CH690" s="148"/>
      <c r="CI690" s="148"/>
    </row>
    <row r="691" spans="1:87" s="149" customFormat="1">
      <c r="A691" s="215"/>
      <c r="B691" s="295"/>
      <c r="C691" s="150"/>
      <c r="D691" s="150"/>
      <c r="E691" s="150"/>
      <c r="F691" s="301" t="s">
        <v>1296</v>
      </c>
      <c r="G691" s="302" t="s">
        <v>1297</v>
      </c>
      <c r="H691" s="303">
        <f t="shared" ref="H691:BS693" si="94">H483</f>
        <v>75137078.939999998</v>
      </c>
      <c r="I691" s="303">
        <f t="shared" si="94"/>
        <v>58937050.299999997</v>
      </c>
      <c r="J691" s="303">
        <f t="shared" si="94"/>
        <v>439991877.80000001</v>
      </c>
      <c r="K691" s="303">
        <f t="shared" si="94"/>
        <v>52720203.950000003</v>
      </c>
      <c r="L691" s="303">
        <f t="shared" si="94"/>
        <v>28928745.699999999</v>
      </c>
      <c r="M691" s="303">
        <f t="shared" si="94"/>
        <v>89816008.099999994</v>
      </c>
      <c r="N691" s="303">
        <f t="shared" si="94"/>
        <v>546868878.32000005</v>
      </c>
      <c r="O691" s="303">
        <f t="shared" si="94"/>
        <v>140353792.28999999</v>
      </c>
      <c r="P691" s="303">
        <f t="shared" si="94"/>
        <v>23128999.789999999</v>
      </c>
      <c r="Q691" s="303">
        <f t="shared" si="94"/>
        <v>430258978.17000002</v>
      </c>
      <c r="R691" s="303">
        <f t="shared" si="94"/>
        <v>22215083.050000001</v>
      </c>
      <c r="S691" s="303">
        <f t="shared" si="94"/>
        <v>56813386.200000003</v>
      </c>
      <c r="T691" s="303">
        <f t="shared" si="94"/>
        <v>116796144.91</v>
      </c>
      <c r="U691" s="303">
        <f t="shared" si="94"/>
        <v>245931625.36000001</v>
      </c>
      <c r="V691" s="303">
        <f t="shared" si="94"/>
        <v>21403048.719999999</v>
      </c>
      <c r="W691" s="303">
        <f t="shared" si="94"/>
        <v>127184760.93000001</v>
      </c>
      <c r="X691" s="303">
        <f t="shared" si="94"/>
        <v>65990468.810000002</v>
      </c>
      <c r="Y691" s="303">
        <f t="shared" si="94"/>
        <v>43934132.509999998</v>
      </c>
      <c r="Z691" s="303">
        <f t="shared" si="94"/>
        <v>281425494.74000001</v>
      </c>
      <c r="AA691" s="303">
        <f t="shared" si="94"/>
        <v>6081890.1699999999</v>
      </c>
      <c r="AB691" s="303">
        <f t="shared" si="94"/>
        <v>50085526.799999997</v>
      </c>
      <c r="AC691" s="303">
        <f t="shared" si="94"/>
        <v>11388034.67</v>
      </c>
      <c r="AD691" s="303">
        <f t="shared" si="94"/>
        <v>9756367.4700000007</v>
      </c>
      <c r="AE691" s="303">
        <f t="shared" si="94"/>
        <v>50044621.090000004</v>
      </c>
      <c r="AF691" s="303">
        <f t="shared" si="94"/>
        <v>43473903.799999997</v>
      </c>
      <c r="AG691" s="303">
        <f t="shared" si="94"/>
        <v>21044234.190000001</v>
      </c>
      <c r="AH691" s="303">
        <f t="shared" si="94"/>
        <v>81670606.109999999</v>
      </c>
      <c r="AI691" s="303">
        <f t="shared" si="94"/>
        <v>231061968.66999999</v>
      </c>
      <c r="AJ691" s="303">
        <f t="shared" si="94"/>
        <v>15190323.189999999</v>
      </c>
      <c r="AK691" s="303">
        <f t="shared" si="94"/>
        <v>20746447.07</v>
      </c>
      <c r="AL691" s="303">
        <f t="shared" si="94"/>
        <v>16528774.07</v>
      </c>
      <c r="AM691" s="303">
        <f t="shared" si="94"/>
        <v>24123136.09</v>
      </c>
      <c r="AN691" s="303">
        <f t="shared" si="94"/>
        <v>22497368.510000002</v>
      </c>
      <c r="AO691" s="303">
        <f t="shared" si="94"/>
        <v>11768853.42</v>
      </c>
      <c r="AP691" s="303">
        <f t="shared" si="94"/>
        <v>15409443.4</v>
      </c>
      <c r="AQ691" s="303">
        <f t="shared" si="94"/>
        <v>15584962.779999999</v>
      </c>
      <c r="AR691" s="303">
        <f t="shared" si="94"/>
        <v>19384754.140000001</v>
      </c>
      <c r="AS691" s="303">
        <f t="shared" si="94"/>
        <v>17169039.300000001</v>
      </c>
      <c r="AT691" s="303">
        <f t="shared" si="94"/>
        <v>20913911.02</v>
      </c>
      <c r="AU691" s="303">
        <f t="shared" si="94"/>
        <v>63632272.590000004</v>
      </c>
      <c r="AV691" s="303">
        <f t="shared" si="94"/>
        <v>19326680.07</v>
      </c>
      <c r="AW691" s="303">
        <f t="shared" si="94"/>
        <v>18000668.829999998</v>
      </c>
      <c r="AX691" s="303">
        <f t="shared" si="94"/>
        <v>20112006.780000001</v>
      </c>
      <c r="AY691" s="303">
        <f t="shared" si="94"/>
        <v>13473063.939999999</v>
      </c>
      <c r="AZ691" s="303">
        <f t="shared" si="94"/>
        <v>10131095.65</v>
      </c>
      <c r="BA691" s="303">
        <f t="shared" si="94"/>
        <v>17989249.469999999</v>
      </c>
      <c r="BB691" s="303">
        <f t="shared" si="94"/>
        <v>155388340.40000001</v>
      </c>
      <c r="BC691" s="303">
        <f t="shared" si="94"/>
        <v>28517937.699999999</v>
      </c>
      <c r="BD691" s="303">
        <f t="shared" si="94"/>
        <v>60524860.979999997</v>
      </c>
      <c r="BE691" s="303">
        <f t="shared" si="94"/>
        <v>9183185.6899999995</v>
      </c>
      <c r="BF691" s="303">
        <f t="shared" si="94"/>
        <v>21212833.25</v>
      </c>
      <c r="BG691" s="303">
        <f t="shared" si="94"/>
        <v>15540836.949999999</v>
      </c>
      <c r="BH691" s="303">
        <f t="shared" si="94"/>
        <v>19254017.380399998</v>
      </c>
      <c r="BI691" s="303">
        <f t="shared" si="94"/>
        <v>16206430.82</v>
      </c>
      <c r="BJ691" s="303">
        <f t="shared" si="94"/>
        <v>8486829.0399999991</v>
      </c>
      <c r="BK691" s="303">
        <f t="shared" si="94"/>
        <v>2071209.54</v>
      </c>
      <c r="BL691" s="303">
        <f t="shared" si="94"/>
        <v>21673294.739999998</v>
      </c>
      <c r="BM691" s="303">
        <f t="shared" si="94"/>
        <v>74874485.379999995</v>
      </c>
      <c r="BN691" s="303">
        <f t="shared" si="94"/>
        <v>203351147.97999999</v>
      </c>
      <c r="BO691" s="303">
        <f t="shared" si="94"/>
        <v>26499078.079999998</v>
      </c>
      <c r="BP691" s="303">
        <f t="shared" si="94"/>
        <v>13651956.98</v>
      </c>
      <c r="BQ691" s="303">
        <f t="shared" si="94"/>
        <v>31073929.170000002</v>
      </c>
      <c r="BR691" s="303">
        <f t="shared" si="94"/>
        <v>29366816.640000001</v>
      </c>
      <c r="BS691" s="303">
        <f t="shared" si="94"/>
        <v>13631100.710000001</v>
      </c>
      <c r="BT691" s="303">
        <f t="shared" si="93"/>
        <v>138585932.09</v>
      </c>
      <c r="BU691" s="303">
        <f t="shared" si="92"/>
        <v>17880980.780000001</v>
      </c>
      <c r="BV691" s="303">
        <f t="shared" si="92"/>
        <v>34731155.619999997</v>
      </c>
      <c r="BW691" s="303">
        <f t="shared" si="92"/>
        <v>31310114.699999999</v>
      </c>
      <c r="BX691" s="303">
        <f t="shared" si="92"/>
        <v>33720537.57</v>
      </c>
      <c r="BY691" s="303">
        <f t="shared" si="92"/>
        <v>60767256.280000001</v>
      </c>
      <c r="BZ691" s="303">
        <f t="shared" si="92"/>
        <v>43588567.049999997</v>
      </c>
      <c r="CA691" s="303">
        <f t="shared" si="92"/>
        <v>21234821.989999998</v>
      </c>
      <c r="CB691" s="303">
        <f t="shared" si="92"/>
        <v>23216819.73</v>
      </c>
      <c r="CC691" s="270">
        <f t="shared" si="86"/>
        <v>4889969439.1204004</v>
      </c>
      <c r="CD691" s="148"/>
      <c r="CE691" s="148"/>
      <c r="CF691" s="148"/>
      <c r="CG691" s="148"/>
      <c r="CH691" s="148"/>
      <c r="CI691" s="148"/>
    </row>
    <row r="692" spans="1:87" s="149" customFormat="1">
      <c r="A692" s="215"/>
      <c r="B692" s="295"/>
      <c r="C692" s="150"/>
      <c r="D692" s="150"/>
      <c r="E692" s="150"/>
      <c r="F692" s="301" t="s">
        <v>1298</v>
      </c>
      <c r="G692" s="302" t="s">
        <v>1788</v>
      </c>
      <c r="H692" s="303">
        <f t="shared" si="94"/>
        <v>38710365.079999998</v>
      </c>
      <c r="I692" s="303">
        <f t="shared" si="94"/>
        <v>53146178.109999999</v>
      </c>
      <c r="J692" s="303">
        <f t="shared" si="94"/>
        <v>59214016.340000004</v>
      </c>
      <c r="K692" s="303">
        <f t="shared" si="94"/>
        <v>6731824.1299999999</v>
      </c>
      <c r="L692" s="303">
        <f t="shared" si="94"/>
        <v>7590894.9800000004</v>
      </c>
      <c r="M692" s="303">
        <f t="shared" si="94"/>
        <v>33750461</v>
      </c>
      <c r="N692" s="303">
        <f t="shared" si="94"/>
        <v>248362958.21000001</v>
      </c>
      <c r="O692" s="303">
        <f t="shared" si="94"/>
        <v>2542500</v>
      </c>
      <c r="P692" s="303">
        <f t="shared" si="94"/>
        <v>4659349.75</v>
      </c>
      <c r="Q692" s="303">
        <f t="shared" si="94"/>
        <v>73753023.680000007</v>
      </c>
      <c r="R692" s="303">
        <f t="shared" si="94"/>
        <v>6244813.4400000004</v>
      </c>
      <c r="S692" s="303">
        <f t="shared" si="94"/>
        <v>10657513.949999999</v>
      </c>
      <c r="T692" s="303">
        <f t="shared" si="94"/>
        <v>77001515.129999995</v>
      </c>
      <c r="U692" s="303">
        <f t="shared" si="94"/>
        <v>40399687.090000004</v>
      </c>
      <c r="V692" s="303">
        <f t="shared" si="94"/>
        <v>577043.98</v>
      </c>
      <c r="W692" s="303">
        <f t="shared" si="94"/>
        <v>10210100.93</v>
      </c>
      <c r="X692" s="303">
        <f t="shared" si="94"/>
        <v>5183679.87</v>
      </c>
      <c r="Y692" s="303">
        <f t="shared" si="94"/>
        <v>2494437.69</v>
      </c>
      <c r="Z692" s="303">
        <f t="shared" si="94"/>
        <v>434854008.52999997</v>
      </c>
      <c r="AA692" s="303">
        <f t="shared" si="94"/>
        <v>1845611.47</v>
      </c>
      <c r="AB692" s="303">
        <f t="shared" si="94"/>
        <v>1904183.81</v>
      </c>
      <c r="AC692" s="303">
        <f t="shared" si="94"/>
        <v>10366867</v>
      </c>
      <c r="AD692" s="303">
        <f t="shared" si="94"/>
        <v>3863039.45</v>
      </c>
      <c r="AE692" s="303">
        <f t="shared" si="94"/>
        <v>3192199.32</v>
      </c>
      <c r="AF692" s="303">
        <f t="shared" si="94"/>
        <v>330328.74</v>
      </c>
      <c r="AG692" s="303">
        <f t="shared" si="94"/>
        <v>631912.69999999995</v>
      </c>
      <c r="AH692" s="303">
        <f t="shared" si="94"/>
        <v>648998.28</v>
      </c>
      <c r="AI692" s="303">
        <f t="shared" si="94"/>
        <v>32448647.079999998</v>
      </c>
      <c r="AJ692" s="303">
        <f t="shared" si="94"/>
        <v>5630883.1299999999</v>
      </c>
      <c r="AK692" s="303">
        <f t="shared" si="94"/>
        <v>612709</v>
      </c>
      <c r="AL692" s="303">
        <f t="shared" si="94"/>
        <v>772495</v>
      </c>
      <c r="AM692" s="303">
        <f t="shared" si="94"/>
        <v>240461.2</v>
      </c>
      <c r="AN692" s="303">
        <f t="shared" si="94"/>
        <v>4889222.7699999996</v>
      </c>
      <c r="AO692" s="303">
        <f t="shared" si="94"/>
        <v>2869957.95</v>
      </c>
      <c r="AP692" s="303">
        <f t="shared" si="94"/>
        <v>522220.13</v>
      </c>
      <c r="AQ692" s="303">
        <f t="shared" si="94"/>
        <v>5176567.54</v>
      </c>
      <c r="AR692" s="303">
        <f t="shared" si="94"/>
        <v>605887.66</v>
      </c>
      <c r="AS692" s="303">
        <f t="shared" si="94"/>
        <v>2558053.13</v>
      </c>
      <c r="AT692" s="303">
        <f t="shared" si="94"/>
        <v>688022.05</v>
      </c>
      <c r="AU692" s="303">
        <f t="shared" si="94"/>
        <v>56381371.350000001</v>
      </c>
      <c r="AV692" s="303">
        <f t="shared" si="94"/>
        <v>1038662.27</v>
      </c>
      <c r="AW692" s="303">
        <f t="shared" si="94"/>
        <v>2374340</v>
      </c>
      <c r="AX692" s="303">
        <f t="shared" si="94"/>
        <v>1167910.57</v>
      </c>
      <c r="AY692" s="303">
        <f t="shared" si="94"/>
        <v>2707402.6</v>
      </c>
      <c r="AZ692" s="303">
        <f t="shared" si="94"/>
        <v>0</v>
      </c>
      <c r="BA692" s="303">
        <f t="shared" si="94"/>
        <v>394639</v>
      </c>
      <c r="BB692" s="303">
        <f t="shared" si="94"/>
        <v>136239384.00999999</v>
      </c>
      <c r="BC692" s="303">
        <f t="shared" si="94"/>
        <v>436306.36</v>
      </c>
      <c r="BD692" s="303">
        <f t="shared" si="94"/>
        <v>2121570.4700000002</v>
      </c>
      <c r="BE692" s="303">
        <f t="shared" si="94"/>
        <v>257867.12</v>
      </c>
      <c r="BF692" s="303">
        <f t="shared" si="94"/>
        <v>2860000</v>
      </c>
      <c r="BG692" s="303">
        <f t="shared" si="94"/>
        <v>3505925.56</v>
      </c>
      <c r="BH692" s="303">
        <f t="shared" si="94"/>
        <v>3137041.15</v>
      </c>
      <c r="BI692" s="303">
        <f t="shared" si="94"/>
        <v>6113739.7800000003</v>
      </c>
      <c r="BJ692" s="303">
        <f t="shared" si="94"/>
        <v>10130457.619999999</v>
      </c>
      <c r="BK692" s="303">
        <f t="shared" si="94"/>
        <v>254729.27</v>
      </c>
      <c r="BL692" s="303">
        <f t="shared" si="94"/>
        <v>5113136.92</v>
      </c>
      <c r="BM692" s="303">
        <f t="shared" si="94"/>
        <v>106849705.3</v>
      </c>
      <c r="BN692" s="303">
        <f t="shared" si="94"/>
        <v>5131594.42</v>
      </c>
      <c r="BO692" s="303">
        <f t="shared" si="94"/>
        <v>0</v>
      </c>
      <c r="BP692" s="303">
        <f t="shared" si="94"/>
        <v>3023612.78</v>
      </c>
      <c r="BQ692" s="303">
        <f t="shared" si="94"/>
        <v>128368</v>
      </c>
      <c r="BR692" s="303">
        <f t="shared" si="94"/>
        <v>0</v>
      </c>
      <c r="BS692" s="303">
        <f t="shared" si="94"/>
        <v>125000</v>
      </c>
      <c r="BT692" s="303">
        <f t="shared" si="93"/>
        <v>52919867.329999998</v>
      </c>
      <c r="BU692" s="303">
        <f t="shared" si="92"/>
        <v>3493581.91</v>
      </c>
      <c r="BV692" s="303">
        <f t="shared" si="92"/>
        <v>8292954.9000000004</v>
      </c>
      <c r="BW692" s="303">
        <f t="shared" si="92"/>
        <v>0</v>
      </c>
      <c r="BX692" s="303">
        <f t="shared" si="92"/>
        <v>6666445.1600000001</v>
      </c>
      <c r="BY692" s="303">
        <f t="shared" si="92"/>
        <v>42146246.130000003</v>
      </c>
      <c r="BZ692" s="303">
        <f t="shared" si="92"/>
        <v>2827108.45</v>
      </c>
      <c r="CA692" s="303">
        <f t="shared" si="92"/>
        <v>6778141.29</v>
      </c>
      <c r="CB692" s="303">
        <f t="shared" si="92"/>
        <v>1725240.98</v>
      </c>
      <c r="CC692" s="270">
        <f t="shared" si="86"/>
        <v>1670224990.0000002</v>
      </c>
      <c r="CD692" s="148"/>
      <c r="CE692" s="148"/>
      <c r="CF692" s="148"/>
      <c r="CG692" s="148"/>
      <c r="CH692" s="148"/>
      <c r="CI692" s="148"/>
    </row>
    <row r="693" spans="1:87" s="149" customFormat="1">
      <c r="A693" s="215"/>
      <c r="B693" s="295"/>
      <c r="C693" s="150"/>
      <c r="D693" s="150"/>
      <c r="E693" s="150"/>
      <c r="F693" s="301" t="s">
        <v>1299</v>
      </c>
      <c r="G693" s="302" t="s">
        <v>1300</v>
      </c>
      <c r="H693" s="303">
        <f t="shared" si="94"/>
        <v>553727.93000000005</v>
      </c>
      <c r="I693" s="303">
        <f t="shared" si="94"/>
        <v>0</v>
      </c>
      <c r="J693" s="303">
        <f t="shared" si="94"/>
        <v>0</v>
      </c>
      <c r="K693" s="303">
        <f t="shared" si="94"/>
        <v>0</v>
      </c>
      <c r="L693" s="303">
        <f t="shared" si="94"/>
        <v>0</v>
      </c>
      <c r="M693" s="303">
        <f t="shared" si="94"/>
        <v>43473.1</v>
      </c>
      <c r="N693" s="303">
        <f t="shared" si="94"/>
        <v>129169908.76000001</v>
      </c>
      <c r="O693" s="303">
        <f t="shared" si="94"/>
        <v>0</v>
      </c>
      <c r="P693" s="303">
        <f t="shared" si="94"/>
        <v>0</v>
      </c>
      <c r="Q693" s="303">
        <f t="shared" si="94"/>
        <v>628942.5</v>
      </c>
      <c r="R693" s="303">
        <f t="shared" si="94"/>
        <v>247132.99</v>
      </c>
      <c r="S693" s="303">
        <f t="shared" si="94"/>
        <v>102900</v>
      </c>
      <c r="T693" s="303">
        <f t="shared" si="94"/>
        <v>22878983</v>
      </c>
      <c r="U693" s="303">
        <f t="shared" si="94"/>
        <v>27242975.030000001</v>
      </c>
      <c r="V693" s="303">
        <f t="shared" si="94"/>
        <v>0</v>
      </c>
      <c r="W693" s="303">
        <f t="shared" si="94"/>
        <v>1188923.1000000001</v>
      </c>
      <c r="X693" s="303">
        <f t="shared" si="94"/>
        <v>165504</v>
      </c>
      <c r="Y693" s="303">
        <f t="shared" si="94"/>
        <v>9173800.6899999995</v>
      </c>
      <c r="Z693" s="303">
        <f t="shared" si="94"/>
        <v>12764937.23</v>
      </c>
      <c r="AA693" s="303">
        <f t="shared" si="94"/>
        <v>0</v>
      </c>
      <c r="AB693" s="303">
        <f t="shared" si="94"/>
        <v>274112.40000000002</v>
      </c>
      <c r="AC693" s="303">
        <f t="shared" si="94"/>
        <v>68916321.540000007</v>
      </c>
      <c r="AD693" s="303">
        <f t="shared" si="94"/>
        <v>6283953.7400000002</v>
      </c>
      <c r="AE693" s="303">
        <f t="shared" si="94"/>
        <v>0</v>
      </c>
      <c r="AF693" s="303">
        <f t="shared" si="94"/>
        <v>0</v>
      </c>
      <c r="AG693" s="303">
        <f t="shared" si="94"/>
        <v>964.71</v>
      </c>
      <c r="AH693" s="303">
        <f t="shared" si="94"/>
        <v>12155165.789999999</v>
      </c>
      <c r="AI693" s="303">
        <f t="shared" si="94"/>
        <v>43523554.219999999</v>
      </c>
      <c r="AJ693" s="303">
        <f t="shared" si="94"/>
        <v>0</v>
      </c>
      <c r="AK693" s="303">
        <f t="shared" si="94"/>
        <v>100000</v>
      </c>
      <c r="AL693" s="303">
        <f t="shared" si="94"/>
        <v>271578</v>
      </c>
      <c r="AM693" s="303">
        <f t="shared" si="94"/>
        <v>123934.02</v>
      </c>
      <c r="AN693" s="303">
        <f t="shared" si="94"/>
        <v>100000</v>
      </c>
      <c r="AO693" s="303">
        <f t="shared" si="94"/>
        <v>300000</v>
      </c>
      <c r="AP693" s="303">
        <f t="shared" si="94"/>
        <v>296704.83</v>
      </c>
      <c r="AQ693" s="303">
        <f t="shared" si="94"/>
        <v>434779</v>
      </c>
      <c r="AR693" s="303">
        <f t="shared" si="94"/>
        <v>640640</v>
      </c>
      <c r="AS693" s="303">
        <f t="shared" si="94"/>
        <v>414387</v>
      </c>
      <c r="AT693" s="303">
        <f t="shared" si="94"/>
        <v>79350</v>
      </c>
      <c r="AU693" s="303">
        <f t="shared" si="94"/>
        <v>10369553.289999999</v>
      </c>
      <c r="AV693" s="303">
        <f t="shared" si="94"/>
        <v>0</v>
      </c>
      <c r="AW693" s="303">
        <f t="shared" si="94"/>
        <v>0</v>
      </c>
      <c r="AX693" s="303">
        <f t="shared" si="94"/>
        <v>0</v>
      </c>
      <c r="AY693" s="303">
        <f t="shared" si="94"/>
        <v>2763642.44</v>
      </c>
      <c r="AZ693" s="303">
        <f t="shared" si="94"/>
        <v>356784.18</v>
      </c>
      <c r="BA693" s="303">
        <f t="shared" si="94"/>
        <v>0</v>
      </c>
      <c r="BB693" s="303">
        <f t="shared" si="94"/>
        <v>69293793.269999996</v>
      </c>
      <c r="BC693" s="303">
        <f t="shared" si="94"/>
        <v>1007658</v>
      </c>
      <c r="BD693" s="303">
        <f t="shared" si="94"/>
        <v>0</v>
      </c>
      <c r="BE693" s="303">
        <f t="shared" si="94"/>
        <v>0</v>
      </c>
      <c r="BF693" s="303">
        <f t="shared" si="94"/>
        <v>0</v>
      </c>
      <c r="BG693" s="303">
        <f t="shared" si="94"/>
        <v>0</v>
      </c>
      <c r="BH693" s="303">
        <f t="shared" si="94"/>
        <v>153000</v>
      </c>
      <c r="BI693" s="303">
        <f t="shared" si="94"/>
        <v>213984.45</v>
      </c>
      <c r="BJ693" s="303">
        <f t="shared" si="94"/>
        <v>0</v>
      </c>
      <c r="BK693" s="303">
        <f t="shared" si="94"/>
        <v>397399.76</v>
      </c>
      <c r="BL693" s="303">
        <f t="shared" si="94"/>
        <v>102410</v>
      </c>
      <c r="BM693" s="303">
        <f t="shared" si="94"/>
        <v>2303181.37</v>
      </c>
      <c r="BN693" s="303">
        <f t="shared" si="94"/>
        <v>0</v>
      </c>
      <c r="BO693" s="303">
        <f t="shared" si="94"/>
        <v>0</v>
      </c>
      <c r="BP693" s="303">
        <f t="shared" si="94"/>
        <v>0</v>
      </c>
      <c r="BQ693" s="303">
        <f t="shared" si="94"/>
        <v>0</v>
      </c>
      <c r="BR693" s="303">
        <f t="shared" si="94"/>
        <v>0</v>
      </c>
      <c r="BS693" s="303">
        <f t="shared" si="94"/>
        <v>0</v>
      </c>
      <c r="BT693" s="303">
        <f t="shared" si="93"/>
        <v>4525604.43</v>
      </c>
      <c r="BU693" s="303">
        <f t="shared" si="92"/>
        <v>1274135.49</v>
      </c>
      <c r="BV693" s="303">
        <f t="shared" si="92"/>
        <v>1800691.26</v>
      </c>
      <c r="BW693" s="303">
        <f t="shared" si="92"/>
        <v>0</v>
      </c>
      <c r="BX693" s="303">
        <f t="shared" si="92"/>
        <v>2894488.9</v>
      </c>
      <c r="BY693" s="303">
        <f t="shared" si="92"/>
        <v>5759988.5</v>
      </c>
      <c r="BZ693" s="303">
        <f t="shared" si="92"/>
        <v>2051665.39</v>
      </c>
      <c r="CA693" s="303">
        <f t="shared" si="92"/>
        <v>300000</v>
      </c>
      <c r="CB693" s="303">
        <f t="shared" si="92"/>
        <v>50000</v>
      </c>
      <c r="CC693" s="270">
        <f t="shared" si="86"/>
        <v>443694634.30999994</v>
      </c>
      <c r="CD693" s="148"/>
      <c r="CE693" s="148"/>
      <c r="CF693" s="148"/>
      <c r="CG693" s="148"/>
      <c r="CH693" s="148"/>
      <c r="CI693" s="148"/>
    </row>
    <row r="694" spans="1:87" s="149" customFormat="1">
      <c r="A694" s="215"/>
      <c r="B694" s="295"/>
      <c r="C694" s="150"/>
      <c r="D694" s="150"/>
      <c r="E694" s="150"/>
      <c r="F694" s="301" t="s">
        <v>1426</v>
      </c>
      <c r="G694" s="302" t="s">
        <v>1427</v>
      </c>
      <c r="H694" s="303">
        <f>H559</f>
        <v>0</v>
      </c>
      <c r="I694" s="303">
        <f t="shared" ref="I694:BT694" si="95">I559</f>
        <v>0</v>
      </c>
      <c r="J694" s="303">
        <f t="shared" si="95"/>
        <v>0</v>
      </c>
      <c r="K694" s="303">
        <f t="shared" si="95"/>
        <v>0</v>
      </c>
      <c r="L694" s="303">
        <f t="shared" si="95"/>
        <v>0</v>
      </c>
      <c r="M694" s="303">
        <f t="shared" si="95"/>
        <v>0</v>
      </c>
      <c r="N694" s="303">
        <f t="shared" si="95"/>
        <v>0</v>
      </c>
      <c r="O694" s="303">
        <f t="shared" si="95"/>
        <v>0</v>
      </c>
      <c r="P694" s="303">
        <f t="shared" si="95"/>
        <v>0</v>
      </c>
      <c r="Q694" s="303">
        <f t="shared" si="95"/>
        <v>0</v>
      </c>
      <c r="R694" s="303">
        <f t="shared" si="95"/>
        <v>0</v>
      </c>
      <c r="S694" s="303">
        <f t="shared" si="95"/>
        <v>0</v>
      </c>
      <c r="T694" s="303">
        <f t="shared" si="95"/>
        <v>0</v>
      </c>
      <c r="U694" s="303">
        <f t="shared" si="95"/>
        <v>0</v>
      </c>
      <c r="V694" s="303">
        <f t="shared" si="95"/>
        <v>0</v>
      </c>
      <c r="W694" s="303">
        <f t="shared" si="95"/>
        <v>0</v>
      </c>
      <c r="X694" s="303">
        <f t="shared" si="95"/>
        <v>0</v>
      </c>
      <c r="Y694" s="303">
        <f t="shared" si="95"/>
        <v>0</v>
      </c>
      <c r="Z694" s="303">
        <f t="shared" si="95"/>
        <v>100000000</v>
      </c>
      <c r="AA694" s="303">
        <f t="shared" si="95"/>
        <v>0</v>
      </c>
      <c r="AB694" s="303">
        <f t="shared" si="95"/>
        <v>0</v>
      </c>
      <c r="AC694" s="303">
        <f t="shared" si="95"/>
        <v>0</v>
      </c>
      <c r="AD694" s="303">
        <f t="shared" si="95"/>
        <v>0</v>
      </c>
      <c r="AE694" s="303">
        <f t="shared" si="95"/>
        <v>0</v>
      </c>
      <c r="AF694" s="303">
        <f t="shared" si="95"/>
        <v>0</v>
      </c>
      <c r="AG694" s="303">
        <f t="shared" si="95"/>
        <v>0</v>
      </c>
      <c r="AH694" s="303">
        <f t="shared" si="95"/>
        <v>0</v>
      </c>
      <c r="AI694" s="303">
        <f t="shared" si="95"/>
        <v>0</v>
      </c>
      <c r="AJ694" s="303">
        <f t="shared" si="95"/>
        <v>0</v>
      </c>
      <c r="AK694" s="303">
        <f t="shared" si="95"/>
        <v>0</v>
      </c>
      <c r="AL694" s="303">
        <f t="shared" si="95"/>
        <v>0</v>
      </c>
      <c r="AM694" s="303">
        <f t="shared" si="95"/>
        <v>0</v>
      </c>
      <c r="AN694" s="303">
        <f t="shared" si="95"/>
        <v>0</v>
      </c>
      <c r="AO694" s="303">
        <f t="shared" si="95"/>
        <v>0</v>
      </c>
      <c r="AP694" s="303">
        <f t="shared" si="95"/>
        <v>0</v>
      </c>
      <c r="AQ694" s="303">
        <f t="shared" si="95"/>
        <v>0</v>
      </c>
      <c r="AR694" s="303">
        <f t="shared" si="95"/>
        <v>0</v>
      </c>
      <c r="AS694" s="303">
        <f t="shared" si="95"/>
        <v>0</v>
      </c>
      <c r="AT694" s="303">
        <f t="shared" si="95"/>
        <v>0</v>
      </c>
      <c r="AU694" s="303">
        <f t="shared" si="95"/>
        <v>0</v>
      </c>
      <c r="AV694" s="303">
        <f t="shared" si="95"/>
        <v>0</v>
      </c>
      <c r="AW694" s="303">
        <f t="shared" si="95"/>
        <v>0</v>
      </c>
      <c r="AX694" s="303">
        <f t="shared" si="95"/>
        <v>0</v>
      </c>
      <c r="AY694" s="303">
        <f t="shared" si="95"/>
        <v>0</v>
      </c>
      <c r="AZ694" s="303">
        <f t="shared" si="95"/>
        <v>0</v>
      </c>
      <c r="BA694" s="303">
        <f t="shared" si="95"/>
        <v>0</v>
      </c>
      <c r="BB694" s="303">
        <f t="shared" si="95"/>
        <v>0</v>
      </c>
      <c r="BC694" s="303">
        <f t="shared" si="95"/>
        <v>0</v>
      </c>
      <c r="BD694" s="303">
        <f t="shared" si="95"/>
        <v>0</v>
      </c>
      <c r="BE694" s="303">
        <f t="shared" si="95"/>
        <v>0</v>
      </c>
      <c r="BF694" s="303">
        <f t="shared" si="95"/>
        <v>0</v>
      </c>
      <c r="BG694" s="303">
        <f t="shared" si="95"/>
        <v>0</v>
      </c>
      <c r="BH694" s="303">
        <f t="shared" si="95"/>
        <v>0</v>
      </c>
      <c r="BI694" s="303">
        <f t="shared" si="95"/>
        <v>0</v>
      </c>
      <c r="BJ694" s="303">
        <f t="shared" si="95"/>
        <v>0</v>
      </c>
      <c r="BK694" s="303">
        <f t="shared" si="95"/>
        <v>0</v>
      </c>
      <c r="BL694" s="303">
        <f t="shared" si="95"/>
        <v>0</v>
      </c>
      <c r="BM694" s="303">
        <f t="shared" si="95"/>
        <v>0</v>
      </c>
      <c r="BN694" s="303">
        <f t="shared" si="95"/>
        <v>0</v>
      </c>
      <c r="BO694" s="303">
        <f t="shared" si="95"/>
        <v>0</v>
      </c>
      <c r="BP694" s="303">
        <f t="shared" si="95"/>
        <v>0</v>
      </c>
      <c r="BQ694" s="303">
        <f t="shared" si="95"/>
        <v>0</v>
      </c>
      <c r="BR694" s="303">
        <f t="shared" si="95"/>
        <v>0</v>
      </c>
      <c r="BS694" s="303">
        <f t="shared" si="95"/>
        <v>0</v>
      </c>
      <c r="BT694" s="303">
        <f t="shared" si="95"/>
        <v>0</v>
      </c>
      <c r="BU694" s="303">
        <f t="shared" ref="BU694:CB694" si="96">BU559</f>
        <v>0</v>
      </c>
      <c r="BV694" s="303">
        <f t="shared" si="96"/>
        <v>0</v>
      </c>
      <c r="BW694" s="303">
        <f t="shared" si="96"/>
        <v>0</v>
      </c>
      <c r="BX694" s="303">
        <f t="shared" si="96"/>
        <v>0</v>
      </c>
      <c r="BY694" s="303">
        <f t="shared" si="96"/>
        <v>0</v>
      </c>
      <c r="BZ694" s="303">
        <f t="shared" si="96"/>
        <v>0</v>
      </c>
      <c r="CA694" s="303">
        <f t="shared" si="96"/>
        <v>0</v>
      </c>
      <c r="CB694" s="303">
        <f t="shared" si="96"/>
        <v>0</v>
      </c>
      <c r="CC694" s="270">
        <f t="shared" si="86"/>
        <v>100000000</v>
      </c>
      <c r="CD694" s="148"/>
      <c r="CE694" s="148"/>
      <c r="CF694" s="148"/>
      <c r="CG694" s="148"/>
      <c r="CH694" s="148"/>
      <c r="CI694" s="148"/>
    </row>
    <row r="695" spans="1:87" s="191" customFormat="1">
      <c r="A695" s="216"/>
      <c r="B695" s="304"/>
      <c r="C695" s="189"/>
      <c r="D695" s="189"/>
      <c r="E695" s="189"/>
      <c r="F695" s="305" t="s">
        <v>1789</v>
      </c>
      <c r="G695" s="306" t="s">
        <v>1790</v>
      </c>
      <c r="H695" s="286">
        <v>0</v>
      </c>
      <c r="I695" s="286">
        <v>0</v>
      </c>
      <c r="J695" s="286">
        <v>0</v>
      </c>
      <c r="K695" s="286">
        <v>0</v>
      </c>
      <c r="L695" s="286">
        <v>0</v>
      </c>
      <c r="M695" s="286">
        <v>0</v>
      </c>
      <c r="N695" s="286">
        <v>0</v>
      </c>
      <c r="O695" s="286">
        <v>0</v>
      </c>
      <c r="P695" s="286">
        <v>0</v>
      </c>
      <c r="Q695" s="286">
        <v>0</v>
      </c>
      <c r="R695" s="286">
        <v>0</v>
      </c>
      <c r="S695" s="286">
        <v>0</v>
      </c>
      <c r="T695" s="286">
        <v>0</v>
      </c>
      <c r="U695" s="286">
        <v>0</v>
      </c>
      <c r="V695" s="286">
        <v>0</v>
      </c>
      <c r="W695" s="286">
        <v>0</v>
      </c>
      <c r="X695" s="286">
        <v>0</v>
      </c>
      <c r="Y695" s="286">
        <v>0</v>
      </c>
      <c r="Z695" s="286">
        <v>0</v>
      </c>
      <c r="AA695" s="286">
        <v>0</v>
      </c>
      <c r="AB695" s="286">
        <v>0</v>
      </c>
      <c r="AC695" s="286">
        <v>0</v>
      </c>
      <c r="AD695" s="286">
        <v>0</v>
      </c>
      <c r="AE695" s="286">
        <v>0</v>
      </c>
      <c r="AF695" s="286">
        <v>0</v>
      </c>
      <c r="AG695" s="286">
        <v>0</v>
      </c>
      <c r="AH695" s="286">
        <v>0</v>
      </c>
      <c r="AI695" s="286">
        <v>0</v>
      </c>
      <c r="AJ695" s="286">
        <v>0</v>
      </c>
      <c r="AK695" s="286">
        <v>0</v>
      </c>
      <c r="AL695" s="286">
        <v>0</v>
      </c>
      <c r="AM695" s="286">
        <v>0</v>
      </c>
      <c r="AN695" s="286">
        <v>0</v>
      </c>
      <c r="AO695" s="286">
        <v>0</v>
      </c>
      <c r="AP695" s="286">
        <v>0</v>
      </c>
      <c r="AQ695" s="286">
        <v>0</v>
      </c>
      <c r="AR695" s="286">
        <v>0</v>
      </c>
      <c r="AS695" s="286">
        <v>0</v>
      </c>
      <c r="AT695" s="286">
        <v>0</v>
      </c>
      <c r="AU695" s="286">
        <v>0</v>
      </c>
      <c r="AV695" s="286">
        <v>0</v>
      </c>
      <c r="AW695" s="286">
        <v>0</v>
      </c>
      <c r="AX695" s="286">
        <v>0</v>
      </c>
      <c r="AY695" s="286">
        <v>0</v>
      </c>
      <c r="AZ695" s="286">
        <v>0</v>
      </c>
      <c r="BA695" s="286">
        <v>0</v>
      </c>
      <c r="BB695" s="286">
        <v>0</v>
      </c>
      <c r="BC695" s="286">
        <v>0</v>
      </c>
      <c r="BD695" s="286">
        <v>0</v>
      </c>
      <c r="BE695" s="286">
        <v>0</v>
      </c>
      <c r="BF695" s="286">
        <v>0</v>
      </c>
      <c r="BG695" s="286">
        <v>0</v>
      </c>
      <c r="BH695" s="286">
        <v>0</v>
      </c>
      <c r="BI695" s="286">
        <v>0</v>
      </c>
      <c r="BJ695" s="286">
        <v>0</v>
      </c>
      <c r="BK695" s="286">
        <v>0</v>
      </c>
      <c r="BL695" s="286">
        <v>0</v>
      </c>
      <c r="BM695" s="286">
        <v>0</v>
      </c>
      <c r="BN695" s="286">
        <v>0</v>
      </c>
      <c r="BO695" s="286">
        <v>0</v>
      </c>
      <c r="BP695" s="286">
        <v>0</v>
      </c>
      <c r="BQ695" s="286">
        <v>0</v>
      </c>
      <c r="BR695" s="286">
        <v>0</v>
      </c>
      <c r="BS695" s="286">
        <v>0</v>
      </c>
      <c r="BT695" s="286">
        <v>0</v>
      </c>
      <c r="BU695" s="286">
        <v>0</v>
      </c>
      <c r="BV695" s="286">
        <v>0</v>
      </c>
      <c r="BW695" s="286">
        <v>0</v>
      </c>
      <c r="BX695" s="286">
        <v>0</v>
      </c>
      <c r="BY695" s="286">
        <v>0</v>
      </c>
      <c r="BZ695" s="286">
        <v>0</v>
      </c>
      <c r="CA695" s="286">
        <v>0</v>
      </c>
      <c r="CB695" s="286">
        <v>0</v>
      </c>
      <c r="CC695" s="270">
        <f t="shared" si="86"/>
        <v>0</v>
      </c>
      <c r="CD695" s="190"/>
      <c r="CE695" s="190"/>
      <c r="CF695" s="190"/>
      <c r="CG695" s="190"/>
      <c r="CH695" s="190"/>
      <c r="CI695" s="190"/>
    </row>
    <row r="696" spans="1:87" s="192" customFormat="1" ht="23.25" customHeight="1">
      <c r="A696" s="193"/>
      <c r="B696" s="206" t="s">
        <v>70</v>
      </c>
      <c r="C696" s="316" t="s">
        <v>1651</v>
      </c>
      <c r="D696" s="317"/>
      <c r="E696" s="317"/>
      <c r="H696" s="281">
        <f>SUM(H683:H695)</f>
        <v>148041556.87</v>
      </c>
      <c r="I696" s="281">
        <f t="shared" ref="I696:BT696" si="97">SUM(I683:I695)</f>
        <v>114083228.41</v>
      </c>
      <c r="J696" s="281">
        <f t="shared" si="97"/>
        <v>510337452.60000002</v>
      </c>
      <c r="K696" s="281">
        <f t="shared" si="97"/>
        <v>61816784.220000006</v>
      </c>
      <c r="L696" s="281">
        <f t="shared" si="97"/>
        <v>37790464.030000001</v>
      </c>
      <c r="M696" s="281">
        <f t="shared" si="97"/>
        <v>123616991.19999999</v>
      </c>
      <c r="N696" s="281">
        <f t="shared" si="97"/>
        <v>1032311446.5000001</v>
      </c>
      <c r="O696" s="281">
        <f t="shared" si="97"/>
        <v>154813343.75</v>
      </c>
      <c r="P696" s="281">
        <f t="shared" si="97"/>
        <v>29456853.84</v>
      </c>
      <c r="Q696" s="281">
        <f t="shared" si="97"/>
        <v>540353807.86000001</v>
      </c>
      <c r="R696" s="281">
        <f t="shared" si="97"/>
        <v>28726701.77</v>
      </c>
      <c r="S696" s="281">
        <f t="shared" si="97"/>
        <v>74106743.170000002</v>
      </c>
      <c r="T696" s="281">
        <f t="shared" si="97"/>
        <v>229757532.07999998</v>
      </c>
      <c r="U696" s="281">
        <f t="shared" si="97"/>
        <v>314969679.64999998</v>
      </c>
      <c r="V696" s="281">
        <f t="shared" si="97"/>
        <v>24809704.440000001</v>
      </c>
      <c r="W696" s="281">
        <f t="shared" si="97"/>
        <v>138626037.5</v>
      </c>
      <c r="X696" s="281">
        <f t="shared" si="97"/>
        <v>71557484.88000001</v>
      </c>
      <c r="Y696" s="281">
        <f t="shared" si="97"/>
        <v>58976849.889999993</v>
      </c>
      <c r="Z696" s="281">
        <f t="shared" si="97"/>
        <v>907273535.48000002</v>
      </c>
      <c r="AA696" s="281">
        <f t="shared" si="97"/>
        <v>9466768.1400000006</v>
      </c>
      <c r="AB696" s="281">
        <f t="shared" si="97"/>
        <v>55059503.119999997</v>
      </c>
      <c r="AC696" s="281">
        <f t="shared" si="97"/>
        <v>90975596.210000008</v>
      </c>
      <c r="AD696" s="281">
        <f t="shared" si="97"/>
        <v>20052330.109999999</v>
      </c>
      <c r="AE696" s="281">
        <f t="shared" si="97"/>
        <v>75873671.969999999</v>
      </c>
      <c r="AF696" s="281">
        <f t="shared" si="97"/>
        <v>43823256.289999999</v>
      </c>
      <c r="AG696" s="281">
        <f t="shared" si="97"/>
        <v>22178568.350000001</v>
      </c>
      <c r="AH696" s="281">
        <f t="shared" si="97"/>
        <v>94502542.180000007</v>
      </c>
      <c r="AI696" s="281">
        <f t="shared" si="97"/>
        <v>364345965.63</v>
      </c>
      <c r="AJ696" s="281">
        <f t="shared" si="97"/>
        <v>20821206.32</v>
      </c>
      <c r="AK696" s="281">
        <f t="shared" si="97"/>
        <v>21465416.07</v>
      </c>
      <c r="AL696" s="281">
        <f t="shared" si="97"/>
        <v>17572847.07</v>
      </c>
      <c r="AM696" s="281">
        <f t="shared" si="97"/>
        <v>24487531.309999999</v>
      </c>
      <c r="AN696" s="281">
        <f t="shared" si="97"/>
        <v>27486591.280000001</v>
      </c>
      <c r="AO696" s="281">
        <f t="shared" si="97"/>
        <v>14938811.370000001</v>
      </c>
      <c r="AP696" s="281">
        <f t="shared" si="97"/>
        <v>16228368.360000001</v>
      </c>
      <c r="AQ696" s="281">
        <f t="shared" si="97"/>
        <v>21205659.32</v>
      </c>
      <c r="AR696" s="281">
        <f t="shared" si="97"/>
        <v>20736031.800000001</v>
      </c>
      <c r="AS696" s="281">
        <f t="shared" si="97"/>
        <v>20941479.43</v>
      </c>
      <c r="AT696" s="281">
        <f t="shared" si="97"/>
        <v>21963453.07</v>
      </c>
      <c r="AU696" s="281">
        <f t="shared" si="97"/>
        <v>142769366.29999998</v>
      </c>
      <c r="AV696" s="281">
        <f t="shared" si="97"/>
        <v>20784292.34</v>
      </c>
      <c r="AW696" s="281">
        <f t="shared" si="97"/>
        <v>20375008.829999998</v>
      </c>
      <c r="AX696" s="281">
        <f t="shared" si="97"/>
        <v>21279917.350000001</v>
      </c>
      <c r="AY696" s="281">
        <f t="shared" si="97"/>
        <v>18944138.98</v>
      </c>
      <c r="AZ696" s="281">
        <f t="shared" si="97"/>
        <v>10487879.83</v>
      </c>
      <c r="BA696" s="281">
        <f t="shared" si="97"/>
        <v>18385713.469999999</v>
      </c>
      <c r="BB696" s="281">
        <f t="shared" si="97"/>
        <v>369678122.56999999</v>
      </c>
      <c r="BC696" s="281">
        <f t="shared" si="97"/>
        <v>33301937.059999999</v>
      </c>
      <c r="BD696" s="281">
        <f t="shared" si="97"/>
        <v>80088037.120000005</v>
      </c>
      <c r="BE696" s="281">
        <f t="shared" si="97"/>
        <v>9922848.8099999987</v>
      </c>
      <c r="BF696" s="281">
        <f t="shared" si="97"/>
        <v>61227982.899999999</v>
      </c>
      <c r="BG696" s="281">
        <f t="shared" si="97"/>
        <v>19297384.509999998</v>
      </c>
      <c r="BH696" s="281">
        <f t="shared" si="97"/>
        <v>102054518.53040001</v>
      </c>
      <c r="BI696" s="281">
        <f t="shared" si="97"/>
        <v>24729559.52</v>
      </c>
      <c r="BJ696" s="281">
        <f t="shared" si="97"/>
        <v>18789308.659999996</v>
      </c>
      <c r="BK696" s="281">
        <f t="shared" si="97"/>
        <v>8277841.5699999994</v>
      </c>
      <c r="BL696" s="281">
        <f t="shared" si="97"/>
        <v>26942641.659999996</v>
      </c>
      <c r="BM696" s="281">
        <f t="shared" si="97"/>
        <v>201427723.48000002</v>
      </c>
      <c r="BN696" s="281">
        <f t="shared" si="97"/>
        <v>209105363.14999998</v>
      </c>
      <c r="BO696" s="281">
        <f t="shared" si="97"/>
        <v>26499078.079999998</v>
      </c>
      <c r="BP696" s="281">
        <f t="shared" si="97"/>
        <v>16675569.76</v>
      </c>
      <c r="BQ696" s="281">
        <f t="shared" si="97"/>
        <v>31202297.170000002</v>
      </c>
      <c r="BR696" s="281">
        <f t="shared" si="97"/>
        <v>29403691.640000001</v>
      </c>
      <c r="BS696" s="281">
        <f t="shared" si="97"/>
        <v>13765362.66</v>
      </c>
      <c r="BT696" s="281">
        <f t="shared" si="97"/>
        <v>207625189.38</v>
      </c>
      <c r="BU696" s="281">
        <f t="shared" ref="BU696:CB696" si="98">SUM(BU683:BU695)</f>
        <v>22648698.18</v>
      </c>
      <c r="BV696" s="281">
        <f t="shared" si="98"/>
        <v>45230550.779999994</v>
      </c>
      <c r="BW696" s="281">
        <f t="shared" si="98"/>
        <v>31376906.02</v>
      </c>
      <c r="BX696" s="281">
        <f t="shared" si="98"/>
        <v>43283641.630000003</v>
      </c>
      <c r="BY696" s="281">
        <f t="shared" si="98"/>
        <v>108673490.91</v>
      </c>
      <c r="BZ696" s="281">
        <f t="shared" si="98"/>
        <v>48467340.890000001</v>
      </c>
      <c r="CA696" s="281">
        <f t="shared" si="98"/>
        <v>28312963.279999997</v>
      </c>
      <c r="CB696" s="281">
        <f t="shared" si="98"/>
        <v>24992060.710000001</v>
      </c>
      <c r="CC696" s="281">
        <f>SUM(CC683:CC695)</f>
        <v>7701578223.270401</v>
      </c>
      <c r="CD696" s="193"/>
      <c r="CE696" s="193"/>
      <c r="CF696" s="193"/>
      <c r="CG696" s="193"/>
      <c r="CH696" s="193"/>
      <c r="CI696" s="193"/>
    </row>
    <row r="697" spans="1:87" s="308" customFormat="1">
      <c r="A697" s="154"/>
      <c r="B697" s="307"/>
      <c r="C697" s="151"/>
      <c r="D697" s="151"/>
      <c r="E697" s="151"/>
      <c r="F697" s="194" t="s">
        <v>1464</v>
      </c>
      <c r="G697" s="195" t="s">
        <v>1465</v>
      </c>
      <c r="H697" s="303">
        <f t="shared" ref="H697:BS700" si="99">H585</f>
        <v>0</v>
      </c>
      <c r="I697" s="303">
        <f t="shared" si="99"/>
        <v>0</v>
      </c>
      <c r="J697" s="303">
        <f t="shared" si="99"/>
        <v>0</v>
      </c>
      <c r="K697" s="303">
        <f t="shared" si="99"/>
        <v>0</v>
      </c>
      <c r="L697" s="303">
        <f t="shared" si="99"/>
        <v>0</v>
      </c>
      <c r="M697" s="303">
        <f t="shared" si="99"/>
        <v>0</v>
      </c>
      <c r="N697" s="303">
        <f t="shared" si="99"/>
        <v>0</v>
      </c>
      <c r="O697" s="303">
        <f t="shared" si="99"/>
        <v>0</v>
      </c>
      <c r="P697" s="303">
        <f t="shared" si="99"/>
        <v>0</v>
      </c>
      <c r="Q697" s="303">
        <f t="shared" si="99"/>
        <v>0</v>
      </c>
      <c r="R697" s="303">
        <f t="shared" si="99"/>
        <v>0</v>
      </c>
      <c r="S697" s="303">
        <f t="shared" si="99"/>
        <v>0</v>
      </c>
      <c r="T697" s="303">
        <f t="shared" si="99"/>
        <v>0</v>
      </c>
      <c r="U697" s="303">
        <f t="shared" si="99"/>
        <v>0</v>
      </c>
      <c r="V697" s="303">
        <f t="shared" si="99"/>
        <v>0</v>
      </c>
      <c r="W697" s="303">
        <f t="shared" si="99"/>
        <v>0</v>
      </c>
      <c r="X697" s="303">
        <f t="shared" si="99"/>
        <v>0</v>
      </c>
      <c r="Y697" s="303">
        <f t="shared" si="99"/>
        <v>0</v>
      </c>
      <c r="Z697" s="303">
        <f t="shared" si="99"/>
        <v>0</v>
      </c>
      <c r="AA697" s="303">
        <f t="shared" si="99"/>
        <v>0</v>
      </c>
      <c r="AB697" s="303">
        <f t="shared" si="99"/>
        <v>0</v>
      </c>
      <c r="AC697" s="303">
        <f t="shared" si="99"/>
        <v>0</v>
      </c>
      <c r="AD697" s="303">
        <f t="shared" si="99"/>
        <v>0</v>
      </c>
      <c r="AE697" s="303">
        <f t="shared" si="99"/>
        <v>0</v>
      </c>
      <c r="AF697" s="303">
        <f t="shared" si="99"/>
        <v>0</v>
      </c>
      <c r="AG697" s="303">
        <f t="shared" si="99"/>
        <v>0</v>
      </c>
      <c r="AH697" s="303">
        <f t="shared" si="99"/>
        <v>0</v>
      </c>
      <c r="AI697" s="303">
        <f t="shared" si="99"/>
        <v>0</v>
      </c>
      <c r="AJ697" s="303">
        <f t="shared" si="99"/>
        <v>0</v>
      </c>
      <c r="AK697" s="303">
        <f t="shared" si="99"/>
        <v>0</v>
      </c>
      <c r="AL697" s="303">
        <f t="shared" si="99"/>
        <v>0</v>
      </c>
      <c r="AM697" s="303">
        <f t="shared" si="99"/>
        <v>0</v>
      </c>
      <c r="AN697" s="303">
        <f t="shared" si="99"/>
        <v>0</v>
      </c>
      <c r="AO697" s="303">
        <f t="shared" si="99"/>
        <v>0</v>
      </c>
      <c r="AP697" s="303">
        <f t="shared" si="99"/>
        <v>0</v>
      </c>
      <c r="AQ697" s="303">
        <f t="shared" si="99"/>
        <v>0</v>
      </c>
      <c r="AR697" s="303">
        <f t="shared" si="99"/>
        <v>0</v>
      </c>
      <c r="AS697" s="303">
        <f t="shared" si="99"/>
        <v>0</v>
      </c>
      <c r="AT697" s="303">
        <f t="shared" si="99"/>
        <v>0</v>
      </c>
      <c r="AU697" s="303">
        <f t="shared" si="99"/>
        <v>0</v>
      </c>
      <c r="AV697" s="303">
        <f t="shared" si="99"/>
        <v>0</v>
      </c>
      <c r="AW697" s="303">
        <f t="shared" si="99"/>
        <v>0</v>
      </c>
      <c r="AX697" s="303">
        <f t="shared" si="99"/>
        <v>0</v>
      </c>
      <c r="AY697" s="303">
        <f t="shared" si="99"/>
        <v>0</v>
      </c>
      <c r="AZ697" s="303">
        <f t="shared" si="99"/>
        <v>0</v>
      </c>
      <c r="BA697" s="303">
        <f t="shared" si="99"/>
        <v>0</v>
      </c>
      <c r="BB697" s="303">
        <f t="shared" si="99"/>
        <v>0</v>
      </c>
      <c r="BC697" s="303">
        <f t="shared" si="99"/>
        <v>0</v>
      </c>
      <c r="BD697" s="303">
        <f t="shared" si="99"/>
        <v>0</v>
      </c>
      <c r="BE697" s="303">
        <f t="shared" si="99"/>
        <v>0</v>
      </c>
      <c r="BF697" s="303">
        <f t="shared" si="99"/>
        <v>0</v>
      </c>
      <c r="BG697" s="303">
        <f t="shared" si="99"/>
        <v>0</v>
      </c>
      <c r="BH697" s="303">
        <f t="shared" si="99"/>
        <v>0</v>
      </c>
      <c r="BI697" s="303">
        <f t="shared" si="99"/>
        <v>0</v>
      </c>
      <c r="BJ697" s="303">
        <f t="shared" si="99"/>
        <v>0</v>
      </c>
      <c r="BK697" s="303">
        <f t="shared" si="99"/>
        <v>0</v>
      </c>
      <c r="BL697" s="303">
        <f t="shared" si="99"/>
        <v>0</v>
      </c>
      <c r="BM697" s="303">
        <f t="shared" si="99"/>
        <v>0</v>
      </c>
      <c r="BN697" s="303">
        <f t="shared" si="99"/>
        <v>0</v>
      </c>
      <c r="BO697" s="303">
        <f t="shared" si="99"/>
        <v>0</v>
      </c>
      <c r="BP697" s="303">
        <f t="shared" si="99"/>
        <v>0</v>
      </c>
      <c r="BQ697" s="303">
        <f t="shared" si="99"/>
        <v>0</v>
      </c>
      <c r="BR697" s="303">
        <f t="shared" si="99"/>
        <v>0</v>
      </c>
      <c r="BS697" s="303">
        <f t="shared" si="99"/>
        <v>0</v>
      </c>
      <c r="BT697" s="303">
        <f t="shared" ref="BT697:CB705" si="100">BT585</f>
        <v>0</v>
      </c>
      <c r="BU697" s="303">
        <f t="shared" si="100"/>
        <v>0</v>
      </c>
      <c r="BV697" s="303">
        <f t="shared" si="100"/>
        <v>0</v>
      </c>
      <c r="BW697" s="303">
        <f t="shared" si="100"/>
        <v>0</v>
      </c>
      <c r="BX697" s="303">
        <f t="shared" si="100"/>
        <v>0</v>
      </c>
      <c r="BY697" s="303">
        <f t="shared" si="100"/>
        <v>0</v>
      </c>
      <c r="BZ697" s="303">
        <f t="shared" si="100"/>
        <v>0</v>
      </c>
      <c r="CA697" s="303">
        <f t="shared" si="100"/>
        <v>0</v>
      </c>
      <c r="CB697" s="303">
        <f t="shared" si="100"/>
        <v>0</v>
      </c>
      <c r="CC697" s="270">
        <f>SUM(H697:CB697)</f>
        <v>0</v>
      </c>
      <c r="CD697" s="287"/>
      <c r="CE697" s="287"/>
      <c r="CF697" s="287"/>
      <c r="CG697" s="287"/>
      <c r="CH697" s="287"/>
      <c r="CI697" s="287"/>
    </row>
    <row r="698" spans="1:87" s="155" customFormat="1" ht="23.25" customHeight="1">
      <c r="A698" s="154"/>
      <c r="B698" s="295" t="s">
        <v>71</v>
      </c>
      <c r="C698" s="369" t="s">
        <v>1652</v>
      </c>
      <c r="D698" s="315"/>
      <c r="E698" s="315"/>
      <c r="F698" s="301" t="s">
        <v>1466</v>
      </c>
      <c r="G698" s="302" t="s">
        <v>1467</v>
      </c>
      <c r="H698" s="270">
        <f t="shared" si="99"/>
        <v>40557127.600000001</v>
      </c>
      <c r="I698" s="270">
        <f t="shared" si="99"/>
        <v>0</v>
      </c>
      <c r="J698" s="270">
        <f t="shared" si="99"/>
        <v>0</v>
      </c>
      <c r="K698" s="270">
        <f t="shared" si="99"/>
        <v>0</v>
      </c>
      <c r="L698" s="270">
        <f t="shared" si="99"/>
        <v>0</v>
      </c>
      <c r="M698" s="270">
        <f t="shared" si="99"/>
        <v>0</v>
      </c>
      <c r="N698" s="270">
        <f t="shared" si="99"/>
        <v>87218372.310000002</v>
      </c>
      <c r="O698" s="270">
        <f t="shared" si="99"/>
        <v>0</v>
      </c>
      <c r="P698" s="270">
        <f t="shared" si="99"/>
        <v>0</v>
      </c>
      <c r="Q698" s="270">
        <f t="shared" si="99"/>
        <v>0</v>
      </c>
      <c r="R698" s="270">
        <f t="shared" si="99"/>
        <v>0</v>
      </c>
      <c r="S698" s="270">
        <f t="shared" si="99"/>
        <v>0</v>
      </c>
      <c r="T698" s="270">
        <f t="shared" si="99"/>
        <v>0</v>
      </c>
      <c r="U698" s="270">
        <f t="shared" si="99"/>
        <v>0</v>
      </c>
      <c r="V698" s="270">
        <f t="shared" si="99"/>
        <v>0</v>
      </c>
      <c r="W698" s="270">
        <f t="shared" si="99"/>
        <v>0</v>
      </c>
      <c r="X698" s="270">
        <f t="shared" si="99"/>
        <v>0</v>
      </c>
      <c r="Y698" s="270">
        <f t="shared" si="99"/>
        <v>0</v>
      </c>
      <c r="Z698" s="270">
        <f t="shared" si="99"/>
        <v>0</v>
      </c>
      <c r="AA698" s="270">
        <f t="shared" si="99"/>
        <v>0</v>
      </c>
      <c r="AB698" s="270">
        <f t="shared" si="99"/>
        <v>0</v>
      </c>
      <c r="AC698" s="270">
        <f t="shared" si="99"/>
        <v>0</v>
      </c>
      <c r="AD698" s="270">
        <f t="shared" si="99"/>
        <v>0</v>
      </c>
      <c r="AE698" s="270">
        <f t="shared" si="99"/>
        <v>0</v>
      </c>
      <c r="AF698" s="270">
        <f t="shared" si="99"/>
        <v>0</v>
      </c>
      <c r="AG698" s="270">
        <f t="shared" si="99"/>
        <v>0</v>
      </c>
      <c r="AH698" s="270">
        <f t="shared" si="99"/>
        <v>0</v>
      </c>
      <c r="AI698" s="270">
        <f t="shared" si="99"/>
        <v>0</v>
      </c>
      <c r="AJ698" s="270">
        <f t="shared" si="99"/>
        <v>0</v>
      </c>
      <c r="AK698" s="270">
        <f t="shared" si="99"/>
        <v>0</v>
      </c>
      <c r="AL698" s="270">
        <f t="shared" si="99"/>
        <v>0</v>
      </c>
      <c r="AM698" s="270">
        <f t="shared" si="99"/>
        <v>0</v>
      </c>
      <c r="AN698" s="270">
        <f t="shared" si="99"/>
        <v>0</v>
      </c>
      <c r="AO698" s="270">
        <f t="shared" si="99"/>
        <v>0</v>
      </c>
      <c r="AP698" s="270">
        <f t="shared" si="99"/>
        <v>0</v>
      </c>
      <c r="AQ698" s="270">
        <f t="shared" si="99"/>
        <v>0</v>
      </c>
      <c r="AR698" s="270">
        <f t="shared" si="99"/>
        <v>0</v>
      </c>
      <c r="AS698" s="270">
        <f t="shared" si="99"/>
        <v>0</v>
      </c>
      <c r="AT698" s="270">
        <f t="shared" si="99"/>
        <v>0</v>
      </c>
      <c r="AU698" s="270">
        <f t="shared" si="99"/>
        <v>0</v>
      </c>
      <c r="AV698" s="270">
        <f t="shared" si="99"/>
        <v>0</v>
      </c>
      <c r="AW698" s="270">
        <f t="shared" si="99"/>
        <v>0</v>
      </c>
      <c r="AX698" s="270">
        <f t="shared" si="99"/>
        <v>0</v>
      </c>
      <c r="AY698" s="270">
        <f t="shared" si="99"/>
        <v>0</v>
      </c>
      <c r="AZ698" s="270">
        <f t="shared" si="99"/>
        <v>0</v>
      </c>
      <c r="BA698" s="270">
        <f t="shared" si="99"/>
        <v>0</v>
      </c>
      <c r="BB698" s="270">
        <f t="shared" si="99"/>
        <v>67467478.969999999</v>
      </c>
      <c r="BC698" s="270">
        <f t="shared" si="99"/>
        <v>0</v>
      </c>
      <c r="BD698" s="270">
        <f t="shared" si="99"/>
        <v>0</v>
      </c>
      <c r="BE698" s="270">
        <f t="shared" si="99"/>
        <v>0</v>
      </c>
      <c r="BF698" s="270">
        <f t="shared" si="99"/>
        <v>0</v>
      </c>
      <c r="BG698" s="270">
        <f t="shared" si="99"/>
        <v>0</v>
      </c>
      <c r="BH698" s="270">
        <f t="shared" si="99"/>
        <v>0</v>
      </c>
      <c r="BI698" s="270">
        <f t="shared" si="99"/>
        <v>0</v>
      </c>
      <c r="BJ698" s="270">
        <f t="shared" si="99"/>
        <v>0</v>
      </c>
      <c r="BK698" s="270">
        <f t="shared" si="99"/>
        <v>0</v>
      </c>
      <c r="BL698" s="270">
        <f t="shared" si="99"/>
        <v>0</v>
      </c>
      <c r="BM698" s="270">
        <f t="shared" si="99"/>
        <v>0</v>
      </c>
      <c r="BN698" s="270">
        <f t="shared" si="99"/>
        <v>0</v>
      </c>
      <c r="BO698" s="270">
        <f t="shared" si="99"/>
        <v>0</v>
      </c>
      <c r="BP698" s="270">
        <f t="shared" si="99"/>
        <v>0</v>
      </c>
      <c r="BQ698" s="270">
        <f t="shared" si="99"/>
        <v>0</v>
      </c>
      <c r="BR698" s="270">
        <f t="shared" si="99"/>
        <v>0</v>
      </c>
      <c r="BS698" s="270">
        <f t="shared" si="99"/>
        <v>0</v>
      </c>
      <c r="BT698" s="270">
        <f t="shared" si="100"/>
        <v>29910962.09</v>
      </c>
      <c r="BU698" s="270">
        <f t="shared" si="100"/>
        <v>0</v>
      </c>
      <c r="BV698" s="270">
        <f t="shared" si="100"/>
        <v>0</v>
      </c>
      <c r="BW698" s="270">
        <f t="shared" si="100"/>
        <v>0</v>
      </c>
      <c r="BX698" s="270">
        <f t="shared" si="100"/>
        <v>0</v>
      </c>
      <c r="BY698" s="270">
        <f t="shared" si="100"/>
        <v>0</v>
      </c>
      <c r="BZ698" s="270">
        <f t="shared" si="100"/>
        <v>0</v>
      </c>
      <c r="CA698" s="270">
        <f t="shared" si="100"/>
        <v>0</v>
      </c>
      <c r="CB698" s="270">
        <f t="shared" si="100"/>
        <v>0</v>
      </c>
      <c r="CC698" s="270">
        <f t="shared" si="86"/>
        <v>225153940.97</v>
      </c>
      <c r="CD698" s="154"/>
      <c r="CE698" s="154"/>
      <c r="CF698" s="154"/>
      <c r="CG698" s="154"/>
      <c r="CH698" s="154"/>
      <c r="CI698" s="154"/>
    </row>
    <row r="699" spans="1:87" s="149" customFormat="1" ht="23.25" customHeight="1">
      <c r="A699" s="215"/>
      <c r="B699" s="204"/>
      <c r="C699" s="374"/>
      <c r="D699" s="150"/>
      <c r="E699" s="150"/>
      <c r="F699" s="301" t="s">
        <v>1468</v>
      </c>
      <c r="G699" s="302" t="s">
        <v>1469</v>
      </c>
      <c r="H699" s="270">
        <f t="shared" si="99"/>
        <v>30380723.23</v>
      </c>
      <c r="I699" s="270">
        <f t="shared" si="99"/>
        <v>0</v>
      </c>
      <c r="J699" s="270">
        <f t="shared" si="99"/>
        <v>0</v>
      </c>
      <c r="K699" s="270">
        <f t="shared" si="99"/>
        <v>0</v>
      </c>
      <c r="L699" s="270">
        <f t="shared" si="99"/>
        <v>0</v>
      </c>
      <c r="M699" s="270">
        <f t="shared" si="99"/>
        <v>0</v>
      </c>
      <c r="N699" s="270">
        <f t="shared" si="99"/>
        <v>48491944.990000002</v>
      </c>
      <c r="O699" s="270">
        <f t="shared" si="99"/>
        <v>0</v>
      </c>
      <c r="P699" s="270">
        <f t="shared" si="99"/>
        <v>0</v>
      </c>
      <c r="Q699" s="270">
        <f t="shared" si="99"/>
        <v>0</v>
      </c>
      <c r="R699" s="270">
        <f t="shared" si="99"/>
        <v>0</v>
      </c>
      <c r="S699" s="270">
        <f t="shared" si="99"/>
        <v>0</v>
      </c>
      <c r="T699" s="270">
        <f t="shared" si="99"/>
        <v>0</v>
      </c>
      <c r="U699" s="270">
        <f t="shared" si="99"/>
        <v>0</v>
      </c>
      <c r="V699" s="270">
        <f t="shared" si="99"/>
        <v>0</v>
      </c>
      <c r="W699" s="270">
        <f t="shared" si="99"/>
        <v>0</v>
      </c>
      <c r="X699" s="270">
        <f t="shared" si="99"/>
        <v>0</v>
      </c>
      <c r="Y699" s="270">
        <f t="shared" si="99"/>
        <v>0</v>
      </c>
      <c r="Z699" s="270">
        <f t="shared" si="99"/>
        <v>0</v>
      </c>
      <c r="AA699" s="270">
        <f t="shared" si="99"/>
        <v>0</v>
      </c>
      <c r="AB699" s="270">
        <f t="shared" si="99"/>
        <v>0</v>
      </c>
      <c r="AC699" s="270">
        <f t="shared" si="99"/>
        <v>0</v>
      </c>
      <c r="AD699" s="270">
        <f t="shared" si="99"/>
        <v>0</v>
      </c>
      <c r="AE699" s="270">
        <f t="shared" si="99"/>
        <v>0</v>
      </c>
      <c r="AF699" s="270">
        <f t="shared" si="99"/>
        <v>0</v>
      </c>
      <c r="AG699" s="270">
        <f t="shared" si="99"/>
        <v>0</v>
      </c>
      <c r="AH699" s="270">
        <f t="shared" si="99"/>
        <v>0</v>
      </c>
      <c r="AI699" s="270">
        <f t="shared" si="99"/>
        <v>0</v>
      </c>
      <c r="AJ699" s="270">
        <f t="shared" si="99"/>
        <v>0</v>
      </c>
      <c r="AK699" s="270">
        <f t="shared" si="99"/>
        <v>0</v>
      </c>
      <c r="AL699" s="270">
        <f t="shared" si="99"/>
        <v>0</v>
      </c>
      <c r="AM699" s="270">
        <f t="shared" si="99"/>
        <v>0</v>
      </c>
      <c r="AN699" s="270">
        <f t="shared" si="99"/>
        <v>0</v>
      </c>
      <c r="AO699" s="270">
        <f t="shared" si="99"/>
        <v>0</v>
      </c>
      <c r="AP699" s="270">
        <f t="shared" si="99"/>
        <v>0</v>
      </c>
      <c r="AQ699" s="270">
        <f t="shared" si="99"/>
        <v>0</v>
      </c>
      <c r="AR699" s="270">
        <f t="shared" si="99"/>
        <v>0</v>
      </c>
      <c r="AS699" s="270">
        <f t="shared" si="99"/>
        <v>0</v>
      </c>
      <c r="AT699" s="270">
        <f t="shared" si="99"/>
        <v>0</v>
      </c>
      <c r="AU699" s="270">
        <f t="shared" si="99"/>
        <v>132924</v>
      </c>
      <c r="AV699" s="270">
        <f t="shared" si="99"/>
        <v>0</v>
      </c>
      <c r="AW699" s="270">
        <f t="shared" si="99"/>
        <v>0</v>
      </c>
      <c r="AX699" s="270">
        <f t="shared" si="99"/>
        <v>0</v>
      </c>
      <c r="AY699" s="270">
        <f t="shared" si="99"/>
        <v>0</v>
      </c>
      <c r="AZ699" s="270">
        <f t="shared" si="99"/>
        <v>0</v>
      </c>
      <c r="BA699" s="270">
        <f t="shared" si="99"/>
        <v>0</v>
      </c>
      <c r="BB699" s="270">
        <f t="shared" si="99"/>
        <v>39632274.329999998</v>
      </c>
      <c r="BC699" s="270">
        <f t="shared" si="99"/>
        <v>0</v>
      </c>
      <c r="BD699" s="270">
        <f t="shared" si="99"/>
        <v>0</v>
      </c>
      <c r="BE699" s="270">
        <f t="shared" si="99"/>
        <v>0</v>
      </c>
      <c r="BF699" s="270">
        <f t="shared" si="99"/>
        <v>0</v>
      </c>
      <c r="BG699" s="270">
        <f t="shared" si="99"/>
        <v>0</v>
      </c>
      <c r="BH699" s="270">
        <f t="shared" si="99"/>
        <v>0</v>
      </c>
      <c r="BI699" s="270">
        <f t="shared" si="99"/>
        <v>0</v>
      </c>
      <c r="BJ699" s="270">
        <f t="shared" si="99"/>
        <v>0</v>
      </c>
      <c r="BK699" s="270">
        <f t="shared" si="99"/>
        <v>0</v>
      </c>
      <c r="BL699" s="270">
        <f t="shared" si="99"/>
        <v>0</v>
      </c>
      <c r="BM699" s="270">
        <f t="shared" si="99"/>
        <v>0</v>
      </c>
      <c r="BN699" s="270">
        <f t="shared" si="99"/>
        <v>0</v>
      </c>
      <c r="BO699" s="270">
        <f t="shared" si="99"/>
        <v>0</v>
      </c>
      <c r="BP699" s="270">
        <f t="shared" si="99"/>
        <v>0</v>
      </c>
      <c r="BQ699" s="270">
        <f t="shared" si="99"/>
        <v>0</v>
      </c>
      <c r="BR699" s="270">
        <f t="shared" si="99"/>
        <v>0</v>
      </c>
      <c r="BS699" s="270">
        <f t="shared" si="99"/>
        <v>0</v>
      </c>
      <c r="BT699" s="270">
        <f t="shared" si="100"/>
        <v>15050601.300000001</v>
      </c>
      <c r="BU699" s="270">
        <f t="shared" si="100"/>
        <v>0</v>
      </c>
      <c r="BV699" s="270">
        <f t="shared" si="100"/>
        <v>0</v>
      </c>
      <c r="BW699" s="270">
        <f t="shared" si="100"/>
        <v>0</v>
      </c>
      <c r="BX699" s="270">
        <f t="shared" si="100"/>
        <v>0</v>
      </c>
      <c r="BY699" s="270">
        <f t="shared" si="100"/>
        <v>0</v>
      </c>
      <c r="BZ699" s="270">
        <f t="shared" si="100"/>
        <v>0</v>
      </c>
      <c r="CA699" s="270">
        <f t="shared" si="100"/>
        <v>0</v>
      </c>
      <c r="CB699" s="270">
        <f t="shared" si="100"/>
        <v>0</v>
      </c>
      <c r="CC699" s="270">
        <f t="shared" si="86"/>
        <v>133688467.84999999</v>
      </c>
      <c r="CD699" s="148"/>
      <c r="CE699" s="148"/>
      <c r="CF699" s="148"/>
      <c r="CG699" s="148"/>
      <c r="CH699" s="148"/>
      <c r="CI699" s="148"/>
    </row>
    <row r="700" spans="1:87" s="149" customFormat="1">
      <c r="A700" s="215"/>
      <c r="B700" s="295"/>
      <c r="C700" s="370"/>
      <c r="D700" s="150"/>
      <c r="E700" s="150"/>
      <c r="F700" s="301" t="s">
        <v>1470</v>
      </c>
      <c r="G700" s="302" t="s">
        <v>1471</v>
      </c>
      <c r="H700" s="270">
        <f t="shared" si="99"/>
        <v>21341754.93</v>
      </c>
      <c r="I700" s="270">
        <f t="shared" si="99"/>
        <v>0</v>
      </c>
      <c r="J700" s="270">
        <f t="shared" si="99"/>
        <v>0</v>
      </c>
      <c r="K700" s="270">
        <f t="shared" si="99"/>
        <v>0</v>
      </c>
      <c r="L700" s="270">
        <f t="shared" si="99"/>
        <v>0</v>
      </c>
      <c r="M700" s="270">
        <f t="shared" si="99"/>
        <v>0</v>
      </c>
      <c r="N700" s="270">
        <f t="shared" si="99"/>
        <v>22739624.899999999</v>
      </c>
      <c r="O700" s="270">
        <f t="shared" si="99"/>
        <v>0</v>
      </c>
      <c r="P700" s="270">
        <f t="shared" si="99"/>
        <v>0</v>
      </c>
      <c r="Q700" s="270">
        <f t="shared" si="99"/>
        <v>0</v>
      </c>
      <c r="R700" s="270">
        <f t="shared" si="99"/>
        <v>0</v>
      </c>
      <c r="S700" s="270">
        <f t="shared" si="99"/>
        <v>0</v>
      </c>
      <c r="T700" s="270">
        <f t="shared" si="99"/>
        <v>0</v>
      </c>
      <c r="U700" s="270">
        <f t="shared" si="99"/>
        <v>0</v>
      </c>
      <c r="V700" s="270">
        <f t="shared" si="99"/>
        <v>0</v>
      </c>
      <c r="W700" s="270">
        <f t="shared" si="99"/>
        <v>0</v>
      </c>
      <c r="X700" s="270">
        <f t="shared" si="99"/>
        <v>0</v>
      </c>
      <c r="Y700" s="270">
        <f t="shared" si="99"/>
        <v>0</v>
      </c>
      <c r="Z700" s="270">
        <f t="shared" si="99"/>
        <v>0</v>
      </c>
      <c r="AA700" s="270">
        <f t="shared" si="99"/>
        <v>0</v>
      </c>
      <c r="AB700" s="270">
        <f t="shared" si="99"/>
        <v>0</v>
      </c>
      <c r="AC700" s="270">
        <f t="shared" si="99"/>
        <v>0</v>
      </c>
      <c r="AD700" s="270">
        <f t="shared" si="99"/>
        <v>0</v>
      </c>
      <c r="AE700" s="270">
        <f t="shared" si="99"/>
        <v>0</v>
      </c>
      <c r="AF700" s="270">
        <f t="shared" si="99"/>
        <v>0</v>
      </c>
      <c r="AG700" s="270">
        <f t="shared" si="99"/>
        <v>0</v>
      </c>
      <c r="AH700" s="270">
        <f t="shared" si="99"/>
        <v>0</v>
      </c>
      <c r="AI700" s="270">
        <f t="shared" si="99"/>
        <v>0</v>
      </c>
      <c r="AJ700" s="270">
        <f t="shared" si="99"/>
        <v>0</v>
      </c>
      <c r="AK700" s="270">
        <f t="shared" si="99"/>
        <v>0</v>
      </c>
      <c r="AL700" s="270">
        <f t="shared" si="99"/>
        <v>0</v>
      </c>
      <c r="AM700" s="270">
        <f t="shared" si="99"/>
        <v>4300</v>
      </c>
      <c r="AN700" s="270">
        <f t="shared" si="99"/>
        <v>0</v>
      </c>
      <c r="AO700" s="270">
        <f t="shared" si="99"/>
        <v>0</v>
      </c>
      <c r="AP700" s="270">
        <f t="shared" si="99"/>
        <v>0</v>
      </c>
      <c r="AQ700" s="270">
        <f t="shared" si="99"/>
        <v>0</v>
      </c>
      <c r="AR700" s="270">
        <f t="shared" si="99"/>
        <v>0</v>
      </c>
      <c r="AS700" s="270">
        <f t="shared" si="99"/>
        <v>0</v>
      </c>
      <c r="AT700" s="270">
        <f t="shared" si="99"/>
        <v>0</v>
      </c>
      <c r="AU700" s="270">
        <f t="shared" si="99"/>
        <v>0</v>
      </c>
      <c r="AV700" s="270">
        <f t="shared" si="99"/>
        <v>0</v>
      </c>
      <c r="AW700" s="270">
        <f t="shared" si="99"/>
        <v>0</v>
      </c>
      <c r="AX700" s="270">
        <f t="shared" si="99"/>
        <v>0</v>
      </c>
      <c r="AY700" s="270">
        <f t="shared" si="99"/>
        <v>247150</v>
      </c>
      <c r="AZ700" s="270">
        <f t="shared" si="99"/>
        <v>0</v>
      </c>
      <c r="BA700" s="270">
        <f t="shared" si="99"/>
        <v>0</v>
      </c>
      <c r="BB700" s="270">
        <f t="shared" si="99"/>
        <v>11142118.27</v>
      </c>
      <c r="BC700" s="270">
        <f t="shared" si="99"/>
        <v>0</v>
      </c>
      <c r="BD700" s="270">
        <f t="shared" si="99"/>
        <v>0</v>
      </c>
      <c r="BE700" s="270">
        <f t="shared" si="99"/>
        <v>0</v>
      </c>
      <c r="BF700" s="270">
        <f t="shared" si="99"/>
        <v>0</v>
      </c>
      <c r="BG700" s="270">
        <f t="shared" si="99"/>
        <v>0</v>
      </c>
      <c r="BH700" s="270">
        <f t="shared" si="99"/>
        <v>0</v>
      </c>
      <c r="BI700" s="270">
        <f t="shared" si="99"/>
        <v>0</v>
      </c>
      <c r="BJ700" s="270">
        <f t="shared" si="99"/>
        <v>0</v>
      </c>
      <c r="BK700" s="270">
        <f t="shared" si="99"/>
        <v>0</v>
      </c>
      <c r="BL700" s="270">
        <f t="shared" si="99"/>
        <v>0</v>
      </c>
      <c r="BM700" s="270">
        <f t="shared" si="99"/>
        <v>0</v>
      </c>
      <c r="BN700" s="270">
        <f t="shared" si="99"/>
        <v>0</v>
      </c>
      <c r="BO700" s="270">
        <f t="shared" si="99"/>
        <v>0</v>
      </c>
      <c r="BP700" s="270">
        <f t="shared" si="99"/>
        <v>0</v>
      </c>
      <c r="BQ700" s="270">
        <f t="shared" si="99"/>
        <v>0</v>
      </c>
      <c r="BR700" s="270">
        <f t="shared" si="99"/>
        <v>0</v>
      </c>
      <c r="BS700" s="270">
        <f t="shared" ref="BS700:BT703" si="101">BS588</f>
        <v>0</v>
      </c>
      <c r="BT700" s="270">
        <f t="shared" si="101"/>
        <v>5205467.2</v>
      </c>
      <c r="BU700" s="270">
        <f t="shared" si="100"/>
        <v>0</v>
      </c>
      <c r="BV700" s="270">
        <f t="shared" si="100"/>
        <v>0</v>
      </c>
      <c r="BW700" s="270">
        <f t="shared" si="100"/>
        <v>0</v>
      </c>
      <c r="BX700" s="270">
        <f t="shared" si="100"/>
        <v>0</v>
      </c>
      <c r="BY700" s="270">
        <f t="shared" si="100"/>
        <v>0</v>
      </c>
      <c r="BZ700" s="270">
        <f t="shared" si="100"/>
        <v>0</v>
      </c>
      <c r="CA700" s="270">
        <f t="shared" si="100"/>
        <v>0</v>
      </c>
      <c r="CB700" s="270">
        <f t="shared" si="100"/>
        <v>0</v>
      </c>
      <c r="CC700" s="270">
        <f t="shared" si="86"/>
        <v>60680415.299999997</v>
      </c>
      <c r="CD700" s="148"/>
      <c r="CE700" s="148"/>
      <c r="CF700" s="148"/>
      <c r="CG700" s="148"/>
      <c r="CH700" s="148"/>
      <c r="CI700" s="148"/>
    </row>
    <row r="701" spans="1:87" s="149" customFormat="1">
      <c r="A701" s="215"/>
      <c r="B701" s="295"/>
      <c r="C701" s="150"/>
      <c r="D701" s="150"/>
      <c r="E701" s="150"/>
      <c r="F701" s="301" t="s">
        <v>1472</v>
      </c>
      <c r="G701" s="302" t="s">
        <v>1473</v>
      </c>
      <c r="H701" s="270">
        <f t="shared" ref="H701:BS704" si="102">H589</f>
        <v>16881844.629999999</v>
      </c>
      <c r="I701" s="270">
        <f t="shared" si="102"/>
        <v>0</v>
      </c>
      <c r="J701" s="270">
        <f t="shared" si="102"/>
        <v>0</v>
      </c>
      <c r="K701" s="270">
        <f t="shared" si="102"/>
        <v>0</v>
      </c>
      <c r="L701" s="270">
        <f t="shared" si="102"/>
        <v>0</v>
      </c>
      <c r="M701" s="270">
        <f t="shared" si="102"/>
        <v>0</v>
      </c>
      <c r="N701" s="270">
        <f t="shared" si="102"/>
        <v>10095135.289999999</v>
      </c>
      <c r="O701" s="270">
        <f t="shared" si="102"/>
        <v>0</v>
      </c>
      <c r="P701" s="270">
        <f t="shared" si="102"/>
        <v>0</v>
      </c>
      <c r="Q701" s="270">
        <f t="shared" si="102"/>
        <v>0</v>
      </c>
      <c r="R701" s="270">
        <f t="shared" si="102"/>
        <v>0</v>
      </c>
      <c r="S701" s="270">
        <f t="shared" si="102"/>
        <v>0</v>
      </c>
      <c r="T701" s="270">
        <f t="shared" si="102"/>
        <v>0</v>
      </c>
      <c r="U701" s="270">
        <f t="shared" si="102"/>
        <v>0</v>
      </c>
      <c r="V701" s="270">
        <f t="shared" si="102"/>
        <v>0</v>
      </c>
      <c r="W701" s="270">
        <f t="shared" si="102"/>
        <v>0</v>
      </c>
      <c r="X701" s="270">
        <f t="shared" si="102"/>
        <v>0</v>
      </c>
      <c r="Y701" s="270">
        <f t="shared" si="102"/>
        <v>0</v>
      </c>
      <c r="Z701" s="270">
        <f t="shared" si="102"/>
        <v>0</v>
      </c>
      <c r="AA701" s="270">
        <f t="shared" si="102"/>
        <v>0</v>
      </c>
      <c r="AB701" s="270">
        <f t="shared" si="102"/>
        <v>0</v>
      </c>
      <c r="AC701" s="270">
        <f t="shared" si="102"/>
        <v>0</v>
      </c>
      <c r="AD701" s="270">
        <f t="shared" si="102"/>
        <v>0</v>
      </c>
      <c r="AE701" s="270">
        <f t="shared" si="102"/>
        <v>0</v>
      </c>
      <c r="AF701" s="270">
        <f t="shared" si="102"/>
        <v>0</v>
      </c>
      <c r="AG701" s="270">
        <f t="shared" si="102"/>
        <v>0</v>
      </c>
      <c r="AH701" s="270">
        <f t="shared" si="102"/>
        <v>0</v>
      </c>
      <c r="AI701" s="270">
        <f t="shared" si="102"/>
        <v>0</v>
      </c>
      <c r="AJ701" s="270">
        <f t="shared" si="102"/>
        <v>0</v>
      </c>
      <c r="AK701" s="270">
        <f t="shared" si="102"/>
        <v>0</v>
      </c>
      <c r="AL701" s="270">
        <f t="shared" si="102"/>
        <v>0</v>
      </c>
      <c r="AM701" s="270">
        <f t="shared" si="102"/>
        <v>0</v>
      </c>
      <c r="AN701" s="270">
        <f t="shared" si="102"/>
        <v>0</v>
      </c>
      <c r="AO701" s="270">
        <f t="shared" si="102"/>
        <v>0</v>
      </c>
      <c r="AP701" s="270">
        <f t="shared" si="102"/>
        <v>0</v>
      </c>
      <c r="AQ701" s="270">
        <f t="shared" si="102"/>
        <v>0</v>
      </c>
      <c r="AR701" s="270">
        <f t="shared" si="102"/>
        <v>0</v>
      </c>
      <c r="AS701" s="270">
        <f t="shared" si="102"/>
        <v>0</v>
      </c>
      <c r="AT701" s="270">
        <f t="shared" si="102"/>
        <v>0</v>
      </c>
      <c r="AU701" s="270">
        <f t="shared" si="102"/>
        <v>20001</v>
      </c>
      <c r="AV701" s="270">
        <f t="shared" si="102"/>
        <v>0</v>
      </c>
      <c r="AW701" s="270">
        <f t="shared" si="102"/>
        <v>0</v>
      </c>
      <c r="AX701" s="270">
        <f t="shared" si="102"/>
        <v>0</v>
      </c>
      <c r="AY701" s="270">
        <f t="shared" si="102"/>
        <v>0</v>
      </c>
      <c r="AZ701" s="270">
        <f t="shared" si="102"/>
        <v>0</v>
      </c>
      <c r="BA701" s="270">
        <f t="shared" si="102"/>
        <v>0</v>
      </c>
      <c r="BB701" s="270">
        <f t="shared" si="102"/>
        <v>14828217.859999999</v>
      </c>
      <c r="BC701" s="270">
        <f t="shared" si="102"/>
        <v>0</v>
      </c>
      <c r="BD701" s="270">
        <f t="shared" si="102"/>
        <v>0</v>
      </c>
      <c r="BE701" s="270">
        <f t="shared" si="102"/>
        <v>0</v>
      </c>
      <c r="BF701" s="270">
        <f t="shared" si="102"/>
        <v>0</v>
      </c>
      <c r="BG701" s="270">
        <f t="shared" si="102"/>
        <v>0</v>
      </c>
      <c r="BH701" s="270">
        <f t="shared" si="102"/>
        <v>0</v>
      </c>
      <c r="BI701" s="270">
        <f t="shared" si="102"/>
        <v>0</v>
      </c>
      <c r="BJ701" s="270">
        <f t="shared" si="102"/>
        <v>0</v>
      </c>
      <c r="BK701" s="270">
        <f t="shared" si="102"/>
        <v>0</v>
      </c>
      <c r="BL701" s="270">
        <f t="shared" si="102"/>
        <v>0</v>
      </c>
      <c r="BM701" s="270">
        <f t="shared" si="102"/>
        <v>0</v>
      </c>
      <c r="BN701" s="270">
        <f t="shared" si="102"/>
        <v>0</v>
      </c>
      <c r="BO701" s="270">
        <f t="shared" si="102"/>
        <v>0</v>
      </c>
      <c r="BP701" s="270">
        <f t="shared" si="102"/>
        <v>0</v>
      </c>
      <c r="BQ701" s="270">
        <f t="shared" si="102"/>
        <v>0</v>
      </c>
      <c r="BR701" s="270">
        <f t="shared" si="102"/>
        <v>0</v>
      </c>
      <c r="BS701" s="270">
        <f t="shared" si="102"/>
        <v>0</v>
      </c>
      <c r="BT701" s="270">
        <f t="shared" si="101"/>
        <v>2082826.68</v>
      </c>
      <c r="BU701" s="270">
        <f t="shared" si="100"/>
        <v>0</v>
      </c>
      <c r="BV701" s="270">
        <f t="shared" si="100"/>
        <v>0</v>
      </c>
      <c r="BW701" s="270">
        <f t="shared" si="100"/>
        <v>0</v>
      </c>
      <c r="BX701" s="270">
        <f t="shared" si="100"/>
        <v>0</v>
      </c>
      <c r="BY701" s="270">
        <f t="shared" si="100"/>
        <v>0</v>
      </c>
      <c r="BZ701" s="270">
        <f t="shared" si="100"/>
        <v>0</v>
      </c>
      <c r="CA701" s="270">
        <f t="shared" si="100"/>
        <v>0</v>
      </c>
      <c r="CB701" s="270">
        <f t="shared" si="100"/>
        <v>0</v>
      </c>
      <c r="CC701" s="270">
        <f t="shared" si="86"/>
        <v>43908025.460000001</v>
      </c>
      <c r="CD701" s="148"/>
      <c r="CE701" s="148"/>
      <c r="CF701" s="148"/>
      <c r="CG701" s="148"/>
      <c r="CH701" s="148"/>
      <c r="CI701" s="148"/>
    </row>
    <row r="702" spans="1:87" s="149" customFormat="1">
      <c r="A702" s="215"/>
      <c r="B702" s="295"/>
      <c r="C702" s="150"/>
      <c r="D702" s="150"/>
      <c r="E702" s="150"/>
      <c r="F702" s="301" t="s">
        <v>1474</v>
      </c>
      <c r="G702" s="302" t="s">
        <v>1475</v>
      </c>
      <c r="H702" s="270">
        <f t="shared" si="102"/>
        <v>33721986.460000001</v>
      </c>
      <c r="I702" s="270">
        <f t="shared" si="102"/>
        <v>0</v>
      </c>
      <c r="J702" s="270">
        <f t="shared" si="102"/>
        <v>0</v>
      </c>
      <c r="K702" s="270">
        <f t="shared" si="102"/>
        <v>0</v>
      </c>
      <c r="L702" s="270">
        <f t="shared" si="102"/>
        <v>0</v>
      </c>
      <c r="M702" s="270">
        <f t="shared" si="102"/>
        <v>0</v>
      </c>
      <c r="N702" s="270">
        <f t="shared" si="102"/>
        <v>12421140.34</v>
      </c>
      <c r="O702" s="270">
        <f t="shared" si="102"/>
        <v>0</v>
      </c>
      <c r="P702" s="270">
        <f t="shared" si="102"/>
        <v>0</v>
      </c>
      <c r="Q702" s="270">
        <f t="shared" si="102"/>
        <v>0</v>
      </c>
      <c r="R702" s="270">
        <f t="shared" si="102"/>
        <v>0</v>
      </c>
      <c r="S702" s="270">
        <f t="shared" si="102"/>
        <v>0</v>
      </c>
      <c r="T702" s="270">
        <f t="shared" si="102"/>
        <v>0</v>
      </c>
      <c r="U702" s="270">
        <f t="shared" si="102"/>
        <v>0</v>
      </c>
      <c r="V702" s="270">
        <f t="shared" si="102"/>
        <v>0</v>
      </c>
      <c r="W702" s="270">
        <f t="shared" si="102"/>
        <v>0</v>
      </c>
      <c r="X702" s="270">
        <f t="shared" si="102"/>
        <v>0</v>
      </c>
      <c r="Y702" s="270">
        <f t="shared" si="102"/>
        <v>0</v>
      </c>
      <c r="Z702" s="270">
        <f t="shared" si="102"/>
        <v>0</v>
      </c>
      <c r="AA702" s="270">
        <f t="shared" si="102"/>
        <v>0</v>
      </c>
      <c r="AB702" s="270">
        <f t="shared" si="102"/>
        <v>0</v>
      </c>
      <c r="AC702" s="270">
        <f t="shared" si="102"/>
        <v>0</v>
      </c>
      <c r="AD702" s="270">
        <f t="shared" si="102"/>
        <v>0</v>
      </c>
      <c r="AE702" s="270">
        <f t="shared" si="102"/>
        <v>0</v>
      </c>
      <c r="AF702" s="270">
        <f t="shared" si="102"/>
        <v>0</v>
      </c>
      <c r="AG702" s="270">
        <f t="shared" si="102"/>
        <v>0</v>
      </c>
      <c r="AH702" s="270">
        <f t="shared" si="102"/>
        <v>0</v>
      </c>
      <c r="AI702" s="270">
        <f t="shared" si="102"/>
        <v>0</v>
      </c>
      <c r="AJ702" s="270">
        <f t="shared" si="102"/>
        <v>0</v>
      </c>
      <c r="AK702" s="270">
        <f t="shared" si="102"/>
        <v>0</v>
      </c>
      <c r="AL702" s="270">
        <f t="shared" si="102"/>
        <v>0</v>
      </c>
      <c r="AM702" s="270">
        <f t="shared" si="102"/>
        <v>0</v>
      </c>
      <c r="AN702" s="270">
        <f t="shared" si="102"/>
        <v>0</v>
      </c>
      <c r="AO702" s="270">
        <f t="shared" si="102"/>
        <v>0</v>
      </c>
      <c r="AP702" s="270">
        <f t="shared" si="102"/>
        <v>0</v>
      </c>
      <c r="AQ702" s="270">
        <f t="shared" si="102"/>
        <v>0</v>
      </c>
      <c r="AR702" s="270">
        <f t="shared" si="102"/>
        <v>0</v>
      </c>
      <c r="AS702" s="270">
        <f t="shared" si="102"/>
        <v>0</v>
      </c>
      <c r="AT702" s="270">
        <f t="shared" si="102"/>
        <v>0</v>
      </c>
      <c r="AU702" s="270">
        <f t="shared" si="102"/>
        <v>0</v>
      </c>
      <c r="AV702" s="270">
        <f t="shared" si="102"/>
        <v>0</v>
      </c>
      <c r="AW702" s="270">
        <f t="shared" si="102"/>
        <v>0</v>
      </c>
      <c r="AX702" s="270">
        <f t="shared" si="102"/>
        <v>0</v>
      </c>
      <c r="AY702" s="270">
        <f t="shared" si="102"/>
        <v>0</v>
      </c>
      <c r="AZ702" s="270">
        <f t="shared" si="102"/>
        <v>0</v>
      </c>
      <c r="BA702" s="270">
        <f t="shared" si="102"/>
        <v>0</v>
      </c>
      <c r="BB702" s="270">
        <f t="shared" si="102"/>
        <v>16385939.57</v>
      </c>
      <c r="BC702" s="270">
        <f t="shared" si="102"/>
        <v>0</v>
      </c>
      <c r="BD702" s="270">
        <f t="shared" si="102"/>
        <v>0</v>
      </c>
      <c r="BE702" s="270">
        <f t="shared" si="102"/>
        <v>0</v>
      </c>
      <c r="BF702" s="270">
        <f t="shared" si="102"/>
        <v>0</v>
      </c>
      <c r="BG702" s="270">
        <f t="shared" si="102"/>
        <v>0</v>
      </c>
      <c r="BH702" s="270">
        <f t="shared" si="102"/>
        <v>0</v>
      </c>
      <c r="BI702" s="270">
        <f t="shared" si="102"/>
        <v>0</v>
      </c>
      <c r="BJ702" s="270">
        <f t="shared" si="102"/>
        <v>0</v>
      </c>
      <c r="BK702" s="270">
        <f t="shared" si="102"/>
        <v>0</v>
      </c>
      <c r="BL702" s="270">
        <f t="shared" si="102"/>
        <v>0</v>
      </c>
      <c r="BM702" s="270">
        <f t="shared" si="102"/>
        <v>7893385.5999999996</v>
      </c>
      <c r="BN702" s="270">
        <f t="shared" si="102"/>
        <v>0</v>
      </c>
      <c r="BO702" s="270">
        <f t="shared" si="102"/>
        <v>0</v>
      </c>
      <c r="BP702" s="270">
        <f t="shared" si="102"/>
        <v>0</v>
      </c>
      <c r="BQ702" s="270">
        <f t="shared" si="102"/>
        <v>0</v>
      </c>
      <c r="BR702" s="270">
        <f t="shared" si="102"/>
        <v>0</v>
      </c>
      <c r="BS702" s="270">
        <f t="shared" si="102"/>
        <v>0</v>
      </c>
      <c r="BT702" s="270">
        <f t="shared" si="101"/>
        <v>5780672.1399999997</v>
      </c>
      <c r="BU702" s="270">
        <f t="shared" si="100"/>
        <v>0</v>
      </c>
      <c r="BV702" s="270">
        <f t="shared" si="100"/>
        <v>0</v>
      </c>
      <c r="BW702" s="270">
        <f t="shared" si="100"/>
        <v>0</v>
      </c>
      <c r="BX702" s="270">
        <f t="shared" si="100"/>
        <v>0</v>
      </c>
      <c r="BY702" s="270">
        <f t="shared" si="100"/>
        <v>0</v>
      </c>
      <c r="BZ702" s="270">
        <f t="shared" si="100"/>
        <v>0</v>
      </c>
      <c r="CA702" s="270">
        <f t="shared" si="100"/>
        <v>0</v>
      </c>
      <c r="CB702" s="270">
        <f t="shared" si="100"/>
        <v>0</v>
      </c>
      <c r="CC702" s="270">
        <f t="shared" si="86"/>
        <v>76203124.109999999</v>
      </c>
      <c r="CD702" s="148"/>
      <c r="CE702" s="148"/>
      <c r="CF702" s="148"/>
      <c r="CG702" s="148"/>
      <c r="CH702" s="148"/>
      <c r="CI702" s="148"/>
    </row>
    <row r="703" spans="1:87" s="149" customFormat="1">
      <c r="A703" s="215"/>
      <c r="B703" s="295"/>
      <c r="C703" s="150"/>
      <c r="D703" s="150"/>
      <c r="E703" s="150"/>
      <c r="F703" s="301" t="s">
        <v>1476</v>
      </c>
      <c r="G703" s="302" t="s">
        <v>1477</v>
      </c>
      <c r="H703" s="270">
        <f t="shared" si="102"/>
        <v>9981077.6300000008</v>
      </c>
      <c r="I703" s="270">
        <f t="shared" si="102"/>
        <v>0</v>
      </c>
      <c r="J703" s="270">
        <f t="shared" si="102"/>
        <v>0</v>
      </c>
      <c r="K703" s="270">
        <f t="shared" si="102"/>
        <v>0</v>
      </c>
      <c r="L703" s="270">
        <f t="shared" si="102"/>
        <v>0</v>
      </c>
      <c r="M703" s="270">
        <f t="shared" si="102"/>
        <v>0</v>
      </c>
      <c r="N703" s="270">
        <f t="shared" si="102"/>
        <v>6395344.2000000002</v>
      </c>
      <c r="O703" s="270">
        <f t="shared" si="102"/>
        <v>0</v>
      </c>
      <c r="P703" s="270">
        <f t="shared" si="102"/>
        <v>0</v>
      </c>
      <c r="Q703" s="270">
        <f t="shared" si="102"/>
        <v>0</v>
      </c>
      <c r="R703" s="270">
        <f t="shared" si="102"/>
        <v>0</v>
      </c>
      <c r="S703" s="270">
        <f t="shared" si="102"/>
        <v>0</v>
      </c>
      <c r="T703" s="270">
        <f t="shared" si="102"/>
        <v>0</v>
      </c>
      <c r="U703" s="270">
        <f t="shared" si="102"/>
        <v>0</v>
      </c>
      <c r="V703" s="270">
        <f t="shared" si="102"/>
        <v>0</v>
      </c>
      <c r="W703" s="270">
        <f t="shared" si="102"/>
        <v>0</v>
      </c>
      <c r="X703" s="270">
        <f t="shared" si="102"/>
        <v>0</v>
      </c>
      <c r="Y703" s="270">
        <f t="shared" si="102"/>
        <v>0</v>
      </c>
      <c r="Z703" s="270">
        <f t="shared" si="102"/>
        <v>0</v>
      </c>
      <c r="AA703" s="270">
        <f t="shared" si="102"/>
        <v>0</v>
      </c>
      <c r="AB703" s="270">
        <f t="shared" si="102"/>
        <v>0</v>
      </c>
      <c r="AC703" s="270">
        <f t="shared" si="102"/>
        <v>0</v>
      </c>
      <c r="AD703" s="270">
        <f t="shared" si="102"/>
        <v>0</v>
      </c>
      <c r="AE703" s="270">
        <f t="shared" si="102"/>
        <v>0</v>
      </c>
      <c r="AF703" s="270">
        <f t="shared" si="102"/>
        <v>0</v>
      </c>
      <c r="AG703" s="270">
        <f t="shared" si="102"/>
        <v>0</v>
      </c>
      <c r="AH703" s="270">
        <f t="shared" si="102"/>
        <v>0</v>
      </c>
      <c r="AI703" s="270">
        <f t="shared" si="102"/>
        <v>0</v>
      </c>
      <c r="AJ703" s="270">
        <f t="shared" si="102"/>
        <v>0</v>
      </c>
      <c r="AK703" s="270">
        <f t="shared" si="102"/>
        <v>0</v>
      </c>
      <c r="AL703" s="270">
        <f t="shared" si="102"/>
        <v>0</v>
      </c>
      <c r="AM703" s="270">
        <f t="shared" si="102"/>
        <v>0</v>
      </c>
      <c r="AN703" s="270">
        <f t="shared" si="102"/>
        <v>0</v>
      </c>
      <c r="AO703" s="270">
        <f t="shared" si="102"/>
        <v>0</v>
      </c>
      <c r="AP703" s="270">
        <f t="shared" si="102"/>
        <v>0</v>
      </c>
      <c r="AQ703" s="270">
        <f t="shared" si="102"/>
        <v>0</v>
      </c>
      <c r="AR703" s="270">
        <f t="shared" si="102"/>
        <v>0</v>
      </c>
      <c r="AS703" s="270">
        <f t="shared" si="102"/>
        <v>0</v>
      </c>
      <c r="AT703" s="270">
        <f t="shared" si="102"/>
        <v>0</v>
      </c>
      <c r="AU703" s="270">
        <f t="shared" si="102"/>
        <v>0</v>
      </c>
      <c r="AV703" s="270">
        <f t="shared" si="102"/>
        <v>0</v>
      </c>
      <c r="AW703" s="270">
        <f t="shared" si="102"/>
        <v>0</v>
      </c>
      <c r="AX703" s="270">
        <f t="shared" si="102"/>
        <v>0</v>
      </c>
      <c r="AY703" s="270">
        <f t="shared" si="102"/>
        <v>0</v>
      </c>
      <c r="AZ703" s="270">
        <f t="shared" si="102"/>
        <v>0</v>
      </c>
      <c r="BA703" s="270">
        <f t="shared" si="102"/>
        <v>0</v>
      </c>
      <c r="BB703" s="270">
        <f t="shared" si="102"/>
        <v>0</v>
      </c>
      <c r="BC703" s="270">
        <f t="shared" si="102"/>
        <v>0</v>
      </c>
      <c r="BD703" s="270">
        <f t="shared" si="102"/>
        <v>0</v>
      </c>
      <c r="BE703" s="270">
        <f t="shared" si="102"/>
        <v>0</v>
      </c>
      <c r="BF703" s="270">
        <f t="shared" si="102"/>
        <v>0</v>
      </c>
      <c r="BG703" s="270">
        <f t="shared" si="102"/>
        <v>0</v>
      </c>
      <c r="BH703" s="270">
        <f t="shared" si="102"/>
        <v>0</v>
      </c>
      <c r="BI703" s="270">
        <f t="shared" si="102"/>
        <v>0</v>
      </c>
      <c r="BJ703" s="270">
        <f t="shared" si="102"/>
        <v>0</v>
      </c>
      <c r="BK703" s="270">
        <f t="shared" si="102"/>
        <v>0</v>
      </c>
      <c r="BL703" s="270">
        <f t="shared" si="102"/>
        <v>0</v>
      </c>
      <c r="BM703" s="270">
        <f t="shared" si="102"/>
        <v>0</v>
      </c>
      <c r="BN703" s="270">
        <f t="shared" si="102"/>
        <v>0</v>
      </c>
      <c r="BO703" s="270">
        <f t="shared" si="102"/>
        <v>0</v>
      </c>
      <c r="BP703" s="270">
        <f t="shared" si="102"/>
        <v>0</v>
      </c>
      <c r="BQ703" s="270">
        <f t="shared" si="102"/>
        <v>0</v>
      </c>
      <c r="BR703" s="270">
        <f t="shared" si="102"/>
        <v>0</v>
      </c>
      <c r="BS703" s="270">
        <f t="shared" si="102"/>
        <v>0</v>
      </c>
      <c r="BT703" s="270">
        <f t="shared" si="101"/>
        <v>993802.61</v>
      </c>
      <c r="BU703" s="270">
        <f t="shared" si="100"/>
        <v>0</v>
      </c>
      <c r="BV703" s="270">
        <f t="shared" si="100"/>
        <v>0</v>
      </c>
      <c r="BW703" s="270">
        <f t="shared" si="100"/>
        <v>0</v>
      </c>
      <c r="BX703" s="270">
        <f t="shared" si="100"/>
        <v>0</v>
      </c>
      <c r="BY703" s="270">
        <f t="shared" si="100"/>
        <v>0</v>
      </c>
      <c r="BZ703" s="270">
        <f t="shared" si="100"/>
        <v>0</v>
      </c>
      <c r="CA703" s="270">
        <f t="shared" si="100"/>
        <v>0</v>
      </c>
      <c r="CB703" s="270">
        <f t="shared" si="100"/>
        <v>0</v>
      </c>
      <c r="CC703" s="270">
        <f t="shared" si="86"/>
        <v>17370224.440000001</v>
      </c>
      <c r="CD703" s="148"/>
      <c r="CE703" s="148"/>
      <c r="CF703" s="148"/>
      <c r="CG703" s="148"/>
      <c r="CH703" s="148"/>
      <c r="CI703" s="148"/>
    </row>
    <row r="704" spans="1:87" s="149" customFormat="1">
      <c r="A704" s="215"/>
      <c r="B704" s="295"/>
      <c r="C704" s="150"/>
      <c r="D704" s="150"/>
      <c r="E704" s="150"/>
      <c r="F704" s="301" t="s">
        <v>1478</v>
      </c>
      <c r="G704" s="302" t="s">
        <v>1479</v>
      </c>
      <c r="H704" s="270">
        <f t="shared" si="102"/>
        <v>1071603.8799999999</v>
      </c>
      <c r="I704" s="270">
        <f t="shared" si="102"/>
        <v>0</v>
      </c>
      <c r="J704" s="270">
        <f t="shared" si="102"/>
        <v>0</v>
      </c>
      <c r="K704" s="270">
        <f t="shared" si="102"/>
        <v>0</v>
      </c>
      <c r="L704" s="270">
        <f t="shared" si="102"/>
        <v>0</v>
      </c>
      <c r="M704" s="270">
        <f t="shared" si="102"/>
        <v>0</v>
      </c>
      <c r="N704" s="270">
        <f t="shared" si="102"/>
        <v>454895.15</v>
      </c>
      <c r="O704" s="270">
        <f t="shared" si="102"/>
        <v>0</v>
      </c>
      <c r="P704" s="270">
        <f t="shared" si="102"/>
        <v>0</v>
      </c>
      <c r="Q704" s="270">
        <f t="shared" si="102"/>
        <v>0</v>
      </c>
      <c r="R704" s="270">
        <f t="shared" si="102"/>
        <v>0</v>
      </c>
      <c r="S704" s="270">
        <f t="shared" si="102"/>
        <v>0</v>
      </c>
      <c r="T704" s="270">
        <f t="shared" si="102"/>
        <v>0</v>
      </c>
      <c r="U704" s="270">
        <f t="shared" si="102"/>
        <v>0</v>
      </c>
      <c r="V704" s="270">
        <f t="shared" si="102"/>
        <v>0</v>
      </c>
      <c r="W704" s="270">
        <f t="shared" si="102"/>
        <v>0</v>
      </c>
      <c r="X704" s="270">
        <f t="shared" si="102"/>
        <v>0</v>
      </c>
      <c r="Y704" s="270">
        <f t="shared" si="102"/>
        <v>0</v>
      </c>
      <c r="Z704" s="270">
        <f t="shared" si="102"/>
        <v>0</v>
      </c>
      <c r="AA704" s="270">
        <f t="shared" si="102"/>
        <v>0</v>
      </c>
      <c r="AB704" s="270">
        <f t="shared" si="102"/>
        <v>0</v>
      </c>
      <c r="AC704" s="270">
        <f t="shared" si="102"/>
        <v>0</v>
      </c>
      <c r="AD704" s="270">
        <f t="shared" si="102"/>
        <v>0</v>
      </c>
      <c r="AE704" s="270">
        <f t="shared" si="102"/>
        <v>0</v>
      </c>
      <c r="AF704" s="270">
        <f t="shared" si="102"/>
        <v>0</v>
      </c>
      <c r="AG704" s="270">
        <f t="shared" si="102"/>
        <v>0</v>
      </c>
      <c r="AH704" s="270">
        <f t="shared" si="102"/>
        <v>0</v>
      </c>
      <c r="AI704" s="270">
        <f t="shared" si="102"/>
        <v>0</v>
      </c>
      <c r="AJ704" s="270">
        <f t="shared" si="102"/>
        <v>0</v>
      </c>
      <c r="AK704" s="270">
        <f t="shared" si="102"/>
        <v>0</v>
      </c>
      <c r="AL704" s="270">
        <f t="shared" si="102"/>
        <v>0</v>
      </c>
      <c r="AM704" s="270">
        <f t="shared" si="102"/>
        <v>0</v>
      </c>
      <c r="AN704" s="270">
        <f t="shared" si="102"/>
        <v>0</v>
      </c>
      <c r="AO704" s="270">
        <f t="shared" si="102"/>
        <v>0</v>
      </c>
      <c r="AP704" s="270">
        <f t="shared" si="102"/>
        <v>0</v>
      </c>
      <c r="AQ704" s="270">
        <f t="shared" si="102"/>
        <v>0</v>
      </c>
      <c r="AR704" s="270">
        <f t="shared" si="102"/>
        <v>0</v>
      </c>
      <c r="AS704" s="270">
        <f t="shared" si="102"/>
        <v>0</v>
      </c>
      <c r="AT704" s="270">
        <f t="shared" si="102"/>
        <v>0</v>
      </c>
      <c r="AU704" s="270">
        <f t="shared" si="102"/>
        <v>0</v>
      </c>
      <c r="AV704" s="270">
        <f t="shared" si="102"/>
        <v>0</v>
      </c>
      <c r="AW704" s="270">
        <f t="shared" si="102"/>
        <v>0</v>
      </c>
      <c r="AX704" s="270">
        <f t="shared" si="102"/>
        <v>0</v>
      </c>
      <c r="AY704" s="270">
        <f t="shared" si="102"/>
        <v>0</v>
      </c>
      <c r="AZ704" s="270">
        <f t="shared" si="102"/>
        <v>0</v>
      </c>
      <c r="BA704" s="270">
        <f t="shared" si="102"/>
        <v>0</v>
      </c>
      <c r="BB704" s="270">
        <f t="shared" si="102"/>
        <v>1357328.68</v>
      </c>
      <c r="BC704" s="270">
        <f t="shared" si="102"/>
        <v>0</v>
      </c>
      <c r="BD704" s="270">
        <f t="shared" si="102"/>
        <v>0</v>
      </c>
      <c r="BE704" s="270">
        <f t="shared" si="102"/>
        <v>0</v>
      </c>
      <c r="BF704" s="270">
        <f t="shared" si="102"/>
        <v>0</v>
      </c>
      <c r="BG704" s="270">
        <f t="shared" si="102"/>
        <v>0</v>
      </c>
      <c r="BH704" s="270">
        <f t="shared" si="102"/>
        <v>0</v>
      </c>
      <c r="BI704" s="270">
        <f t="shared" si="102"/>
        <v>0</v>
      </c>
      <c r="BJ704" s="270">
        <f t="shared" si="102"/>
        <v>0</v>
      </c>
      <c r="BK704" s="270">
        <f t="shared" si="102"/>
        <v>0</v>
      </c>
      <c r="BL704" s="270">
        <f t="shared" si="102"/>
        <v>0</v>
      </c>
      <c r="BM704" s="270">
        <f t="shared" si="102"/>
        <v>0</v>
      </c>
      <c r="BN704" s="270">
        <f t="shared" si="102"/>
        <v>0</v>
      </c>
      <c r="BO704" s="270">
        <f t="shared" si="102"/>
        <v>0</v>
      </c>
      <c r="BP704" s="270">
        <f t="shared" si="102"/>
        <v>0</v>
      </c>
      <c r="BQ704" s="270">
        <f t="shared" si="102"/>
        <v>0</v>
      </c>
      <c r="BR704" s="270">
        <f t="shared" si="102"/>
        <v>0</v>
      </c>
      <c r="BS704" s="270">
        <f t="shared" ref="BS704:BT705" si="103">BS592</f>
        <v>0</v>
      </c>
      <c r="BT704" s="270">
        <f t="shared" si="103"/>
        <v>537257.25</v>
      </c>
      <c r="BU704" s="270">
        <f t="shared" si="100"/>
        <v>0</v>
      </c>
      <c r="BV704" s="270">
        <f t="shared" si="100"/>
        <v>0</v>
      </c>
      <c r="BW704" s="270">
        <f t="shared" si="100"/>
        <v>0</v>
      </c>
      <c r="BX704" s="270">
        <f t="shared" si="100"/>
        <v>0</v>
      </c>
      <c r="BY704" s="270">
        <f t="shared" si="100"/>
        <v>0</v>
      </c>
      <c r="BZ704" s="270">
        <f t="shared" si="100"/>
        <v>0</v>
      </c>
      <c r="CA704" s="270">
        <f t="shared" si="100"/>
        <v>0</v>
      </c>
      <c r="CB704" s="270">
        <f t="shared" si="100"/>
        <v>0</v>
      </c>
      <c r="CC704" s="270">
        <f t="shared" si="86"/>
        <v>3421084.96</v>
      </c>
      <c r="CD704" s="148"/>
      <c r="CE704" s="148"/>
      <c r="CF704" s="148"/>
      <c r="CG704" s="148"/>
      <c r="CH704" s="148"/>
      <c r="CI704" s="148"/>
    </row>
    <row r="705" spans="1:87" s="149" customFormat="1">
      <c r="A705" s="215"/>
      <c r="B705" s="295"/>
      <c r="C705" s="150"/>
      <c r="D705" s="150"/>
      <c r="E705" s="150"/>
      <c r="F705" s="301" t="s">
        <v>1480</v>
      </c>
      <c r="G705" s="302" t="s">
        <v>1481</v>
      </c>
      <c r="H705" s="270">
        <f t="shared" ref="H705:BS705" si="104">H593</f>
        <v>0</v>
      </c>
      <c r="I705" s="270">
        <f t="shared" si="104"/>
        <v>0</v>
      </c>
      <c r="J705" s="270">
        <f t="shared" si="104"/>
        <v>0</v>
      </c>
      <c r="K705" s="270">
        <f t="shared" si="104"/>
        <v>0</v>
      </c>
      <c r="L705" s="270">
        <f t="shared" si="104"/>
        <v>0</v>
      </c>
      <c r="M705" s="270">
        <f t="shared" si="104"/>
        <v>0</v>
      </c>
      <c r="N705" s="270">
        <f t="shared" si="104"/>
        <v>0</v>
      </c>
      <c r="O705" s="270">
        <f t="shared" si="104"/>
        <v>0</v>
      </c>
      <c r="P705" s="270">
        <f t="shared" si="104"/>
        <v>0</v>
      </c>
      <c r="Q705" s="270">
        <f t="shared" si="104"/>
        <v>0</v>
      </c>
      <c r="R705" s="270">
        <f t="shared" si="104"/>
        <v>0</v>
      </c>
      <c r="S705" s="270">
        <f t="shared" si="104"/>
        <v>0</v>
      </c>
      <c r="T705" s="270">
        <f t="shared" si="104"/>
        <v>0</v>
      </c>
      <c r="U705" s="270">
        <f t="shared" si="104"/>
        <v>0</v>
      </c>
      <c r="V705" s="270">
        <f t="shared" si="104"/>
        <v>0</v>
      </c>
      <c r="W705" s="270">
        <f t="shared" si="104"/>
        <v>0</v>
      </c>
      <c r="X705" s="270">
        <f t="shared" si="104"/>
        <v>0</v>
      </c>
      <c r="Y705" s="270">
        <f t="shared" si="104"/>
        <v>0</v>
      </c>
      <c r="Z705" s="270">
        <f t="shared" si="104"/>
        <v>0</v>
      </c>
      <c r="AA705" s="270">
        <f t="shared" si="104"/>
        <v>0</v>
      </c>
      <c r="AB705" s="270">
        <f t="shared" si="104"/>
        <v>0</v>
      </c>
      <c r="AC705" s="270">
        <f t="shared" si="104"/>
        <v>0</v>
      </c>
      <c r="AD705" s="270">
        <f t="shared" si="104"/>
        <v>0</v>
      </c>
      <c r="AE705" s="270">
        <f t="shared" si="104"/>
        <v>0</v>
      </c>
      <c r="AF705" s="270">
        <f t="shared" si="104"/>
        <v>0</v>
      </c>
      <c r="AG705" s="270">
        <f t="shared" si="104"/>
        <v>0</v>
      </c>
      <c r="AH705" s="270">
        <f t="shared" si="104"/>
        <v>0</v>
      </c>
      <c r="AI705" s="270">
        <f t="shared" si="104"/>
        <v>0</v>
      </c>
      <c r="AJ705" s="270">
        <f t="shared" si="104"/>
        <v>0</v>
      </c>
      <c r="AK705" s="270">
        <f t="shared" si="104"/>
        <v>0</v>
      </c>
      <c r="AL705" s="270">
        <f t="shared" si="104"/>
        <v>0</v>
      </c>
      <c r="AM705" s="270">
        <f t="shared" si="104"/>
        <v>0</v>
      </c>
      <c r="AN705" s="270">
        <f t="shared" si="104"/>
        <v>0</v>
      </c>
      <c r="AO705" s="270">
        <f t="shared" si="104"/>
        <v>0</v>
      </c>
      <c r="AP705" s="270">
        <f t="shared" si="104"/>
        <v>0</v>
      </c>
      <c r="AQ705" s="270">
        <f t="shared" si="104"/>
        <v>0</v>
      </c>
      <c r="AR705" s="270">
        <f t="shared" si="104"/>
        <v>0</v>
      </c>
      <c r="AS705" s="270">
        <f t="shared" si="104"/>
        <v>0</v>
      </c>
      <c r="AT705" s="270">
        <f t="shared" si="104"/>
        <v>0</v>
      </c>
      <c r="AU705" s="270">
        <f t="shared" si="104"/>
        <v>0</v>
      </c>
      <c r="AV705" s="270">
        <f t="shared" si="104"/>
        <v>0</v>
      </c>
      <c r="AW705" s="270">
        <f t="shared" si="104"/>
        <v>0</v>
      </c>
      <c r="AX705" s="270">
        <f t="shared" si="104"/>
        <v>0</v>
      </c>
      <c r="AY705" s="270">
        <f t="shared" si="104"/>
        <v>0</v>
      </c>
      <c r="AZ705" s="270">
        <f t="shared" si="104"/>
        <v>0</v>
      </c>
      <c r="BA705" s="270">
        <f t="shared" si="104"/>
        <v>0</v>
      </c>
      <c r="BB705" s="270">
        <f t="shared" si="104"/>
        <v>0</v>
      </c>
      <c r="BC705" s="270">
        <f t="shared" si="104"/>
        <v>0</v>
      </c>
      <c r="BD705" s="270">
        <f t="shared" si="104"/>
        <v>0</v>
      </c>
      <c r="BE705" s="270">
        <f t="shared" si="104"/>
        <v>0</v>
      </c>
      <c r="BF705" s="270">
        <f t="shared" si="104"/>
        <v>0</v>
      </c>
      <c r="BG705" s="270">
        <f t="shared" si="104"/>
        <v>0</v>
      </c>
      <c r="BH705" s="270">
        <f t="shared" si="104"/>
        <v>0</v>
      </c>
      <c r="BI705" s="270">
        <f t="shared" si="104"/>
        <v>0</v>
      </c>
      <c r="BJ705" s="270">
        <f t="shared" si="104"/>
        <v>0</v>
      </c>
      <c r="BK705" s="270">
        <f t="shared" si="104"/>
        <v>0</v>
      </c>
      <c r="BL705" s="270">
        <f t="shared" si="104"/>
        <v>0</v>
      </c>
      <c r="BM705" s="270">
        <f t="shared" si="104"/>
        <v>0</v>
      </c>
      <c r="BN705" s="270">
        <f t="shared" si="104"/>
        <v>0</v>
      </c>
      <c r="BO705" s="270">
        <f t="shared" si="104"/>
        <v>0</v>
      </c>
      <c r="BP705" s="270">
        <f t="shared" si="104"/>
        <v>0</v>
      </c>
      <c r="BQ705" s="270">
        <f t="shared" si="104"/>
        <v>0</v>
      </c>
      <c r="BR705" s="270">
        <f t="shared" si="104"/>
        <v>0</v>
      </c>
      <c r="BS705" s="270">
        <f t="shared" si="104"/>
        <v>0</v>
      </c>
      <c r="BT705" s="270">
        <f t="shared" si="103"/>
        <v>0</v>
      </c>
      <c r="BU705" s="270">
        <f t="shared" si="100"/>
        <v>0</v>
      </c>
      <c r="BV705" s="270">
        <f t="shared" si="100"/>
        <v>0</v>
      </c>
      <c r="BW705" s="270">
        <f t="shared" si="100"/>
        <v>0</v>
      </c>
      <c r="BX705" s="270">
        <f t="shared" si="100"/>
        <v>0</v>
      </c>
      <c r="BY705" s="270">
        <f t="shared" si="100"/>
        <v>0</v>
      </c>
      <c r="BZ705" s="270">
        <f t="shared" si="100"/>
        <v>0</v>
      </c>
      <c r="CA705" s="270">
        <f t="shared" si="100"/>
        <v>0</v>
      </c>
      <c r="CB705" s="270">
        <f t="shared" si="100"/>
        <v>0</v>
      </c>
      <c r="CC705" s="270">
        <f t="shared" si="86"/>
        <v>0</v>
      </c>
      <c r="CD705" s="148"/>
      <c r="CE705" s="148"/>
      <c r="CF705" s="148"/>
      <c r="CG705" s="148"/>
      <c r="CH705" s="148"/>
      <c r="CI705" s="148"/>
    </row>
    <row r="706" spans="1:87" s="149" customFormat="1">
      <c r="A706" s="215"/>
      <c r="B706" s="295"/>
      <c r="C706" s="150"/>
      <c r="D706" s="150"/>
      <c r="E706" s="150"/>
      <c r="F706" s="301" t="s">
        <v>1488</v>
      </c>
      <c r="G706" s="309" t="s">
        <v>1489</v>
      </c>
      <c r="H706" s="270">
        <f t="shared" ref="H706:BS709" si="105">H597</f>
        <v>0</v>
      </c>
      <c r="I706" s="270">
        <f t="shared" si="105"/>
        <v>0</v>
      </c>
      <c r="J706" s="270">
        <f t="shared" si="105"/>
        <v>0</v>
      </c>
      <c r="K706" s="270">
        <f t="shared" si="105"/>
        <v>0</v>
      </c>
      <c r="L706" s="270">
        <f t="shared" si="105"/>
        <v>0</v>
      </c>
      <c r="M706" s="270">
        <f t="shared" si="105"/>
        <v>0</v>
      </c>
      <c r="N706" s="270">
        <f t="shared" si="105"/>
        <v>0</v>
      </c>
      <c r="O706" s="270">
        <f t="shared" si="105"/>
        <v>0</v>
      </c>
      <c r="P706" s="270">
        <f t="shared" si="105"/>
        <v>0</v>
      </c>
      <c r="Q706" s="270">
        <f t="shared" si="105"/>
        <v>0</v>
      </c>
      <c r="R706" s="270">
        <f t="shared" si="105"/>
        <v>0</v>
      </c>
      <c r="S706" s="270">
        <f t="shared" si="105"/>
        <v>0</v>
      </c>
      <c r="T706" s="270">
        <f t="shared" si="105"/>
        <v>0</v>
      </c>
      <c r="U706" s="270">
        <f t="shared" si="105"/>
        <v>0</v>
      </c>
      <c r="V706" s="270">
        <f t="shared" si="105"/>
        <v>0</v>
      </c>
      <c r="W706" s="270">
        <f t="shared" si="105"/>
        <v>0</v>
      </c>
      <c r="X706" s="270">
        <f t="shared" si="105"/>
        <v>0</v>
      </c>
      <c r="Y706" s="270">
        <f t="shared" si="105"/>
        <v>0</v>
      </c>
      <c r="Z706" s="270">
        <f t="shared" si="105"/>
        <v>0</v>
      </c>
      <c r="AA706" s="270">
        <f t="shared" si="105"/>
        <v>0</v>
      </c>
      <c r="AB706" s="270">
        <f t="shared" si="105"/>
        <v>0</v>
      </c>
      <c r="AC706" s="270">
        <f t="shared" si="105"/>
        <v>0</v>
      </c>
      <c r="AD706" s="270">
        <f t="shared" si="105"/>
        <v>0</v>
      </c>
      <c r="AE706" s="270">
        <f t="shared" si="105"/>
        <v>0</v>
      </c>
      <c r="AF706" s="270">
        <f t="shared" si="105"/>
        <v>0</v>
      </c>
      <c r="AG706" s="270">
        <f t="shared" si="105"/>
        <v>0</v>
      </c>
      <c r="AH706" s="270">
        <f t="shared" si="105"/>
        <v>0</v>
      </c>
      <c r="AI706" s="270">
        <f t="shared" si="105"/>
        <v>0</v>
      </c>
      <c r="AJ706" s="270">
        <f t="shared" si="105"/>
        <v>0</v>
      </c>
      <c r="AK706" s="270">
        <f t="shared" si="105"/>
        <v>0</v>
      </c>
      <c r="AL706" s="270">
        <f t="shared" si="105"/>
        <v>0</v>
      </c>
      <c r="AM706" s="270">
        <f t="shared" si="105"/>
        <v>0</v>
      </c>
      <c r="AN706" s="270">
        <f t="shared" si="105"/>
        <v>0</v>
      </c>
      <c r="AO706" s="270">
        <f t="shared" si="105"/>
        <v>0</v>
      </c>
      <c r="AP706" s="270">
        <f t="shared" si="105"/>
        <v>0</v>
      </c>
      <c r="AQ706" s="270">
        <f t="shared" si="105"/>
        <v>0</v>
      </c>
      <c r="AR706" s="270">
        <f t="shared" si="105"/>
        <v>0</v>
      </c>
      <c r="AS706" s="270">
        <f t="shared" si="105"/>
        <v>0</v>
      </c>
      <c r="AT706" s="270">
        <f t="shared" si="105"/>
        <v>0</v>
      </c>
      <c r="AU706" s="270">
        <f t="shared" si="105"/>
        <v>0</v>
      </c>
      <c r="AV706" s="270">
        <f t="shared" si="105"/>
        <v>0</v>
      </c>
      <c r="AW706" s="270">
        <f t="shared" si="105"/>
        <v>0</v>
      </c>
      <c r="AX706" s="270">
        <f t="shared" si="105"/>
        <v>0</v>
      </c>
      <c r="AY706" s="270">
        <f t="shared" si="105"/>
        <v>0</v>
      </c>
      <c r="AZ706" s="270">
        <f t="shared" si="105"/>
        <v>0</v>
      </c>
      <c r="BA706" s="270">
        <f t="shared" si="105"/>
        <v>0</v>
      </c>
      <c r="BB706" s="270">
        <f t="shared" si="105"/>
        <v>0</v>
      </c>
      <c r="BC706" s="270">
        <f t="shared" si="105"/>
        <v>0</v>
      </c>
      <c r="BD706" s="270">
        <f t="shared" si="105"/>
        <v>0</v>
      </c>
      <c r="BE706" s="270">
        <f t="shared" si="105"/>
        <v>0</v>
      </c>
      <c r="BF706" s="270">
        <f t="shared" si="105"/>
        <v>0</v>
      </c>
      <c r="BG706" s="270">
        <f t="shared" si="105"/>
        <v>0</v>
      </c>
      <c r="BH706" s="270">
        <f t="shared" si="105"/>
        <v>0</v>
      </c>
      <c r="BI706" s="270">
        <f t="shared" si="105"/>
        <v>0</v>
      </c>
      <c r="BJ706" s="270">
        <f t="shared" si="105"/>
        <v>0</v>
      </c>
      <c r="BK706" s="270">
        <f t="shared" si="105"/>
        <v>0</v>
      </c>
      <c r="BL706" s="270">
        <f t="shared" si="105"/>
        <v>0</v>
      </c>
      <c r="BM706" s="270">
        <f t="shared" si="105"/>
        <v>0</v>
      </c>
      <c r="BN706" s="270">
        <f t="shared" si="105"/>
        <v>0</v>
      </c>
      <c r="BO706" s="270">
        <f t="shared" si="105"/>
        <v>0</v>
      </c>
      <c r="BP706" s="270">
        <f t="shared" si="105"/>
        <v>0</v>
      </c>
      <c r="BQ706" s="270">
        <f t="shared" si="105"/>
        <v>0</v>
      </c>
      <c r="BR706" s="270">
        <f t="shared" si="105"/>
        <v>0</v>
      </c>
      <c r="BS706" s="270">
        <f t="shared" si="105"/>
        <v>0</v>
      </c>
      <c r="BT706" s="270">
        <f t="shared" ref="BT706:CB721" si="106">BT597</f>
        <v>0</v>
      </c>
      <c r="BU706" s="270">
        <f t="shared" si="106"/>
        <v>0</v>
      </c>
      <c r="BV706" s="270">
        <f t="shared" si="106"/>
        <v>0</v>
      </c>
      <c r="BW706" s="270">
        <f t="shared" si="106"/>
        <v>0</v>
      </c>
      <c r="BX706" s="270">
        <f t="shared" si="106"/>
        <v>0</v>
      </c>
      <c r="BY706" s="270">
        <f t="shared" si="106"/>
        <v>0</v>
      </c>
      <c r="BZ706" s="270">
        <f t="shared" si="106"/>
        <v>0</v>
      </c>
      <c r="CA706" s="270">
        <f t="shared" si="106"/>
        <v>0</v>
      </c>
      <c r="CB706" s="270">
        <f t="shared" si="106"/>
        <v>0</v>
      </c>
      <c r="CC706" s="270">
        <f t="shared" si="86"/>
        <v>0</v>
      </c>
      <c r="CD706" s="148"/>
      <c r="CE706" s="148"/>
      <c r="CF706" s="148"/>
      <c r="CG706" s="148"/>
      <c r="CH706" s="148"/>
      <c r="CI706" s="148"/>
    </row>
    <row r="707" spans="1:87" s="149" customFormat="1">
      <c r="A707" s="215"/>
      <c r="B707" s="295"/>
      <c r="C707" s="150"/>
      <c r="D707" s="150"/>
      <c r="E707" s="150"/>
      <c r="F707" s="301" t="s">
        <v>1490</v>
      </c>
      <c r="G707" s="309" t="s">
        <v>1491</v>
      </c>
      <c r="H707" s="270">
        <f t="shared" si="105"/>
        <v>0</v>
      </c>
      <c r="I707" s="270">
        <f t="shared" si="105"/>
        <v>0</v>
      </c>
      <c r="J707" s="270">
        <f t="shared" si="105"/>
        <v>0</v>
      </c>
      <c r="K707" s="270">
        <f t="shared" si="105"/>
        <v>0</v>
      </c>
      <c r="L707" s="270">
        <f t="shared" si="105"/>
        <v>0</v>
      </c>
      <c r="M707" s="270">
        <f t="shared" si="105"/>
        <v>0</v>
      </c>
      <c r="N707" s="270">
        <f t="shared" si="105"/>
        <v>0</v>
      </c>
      <c r="O707" s="270">
        <f t="shared" si="105"/>
        <v>0</v>
      </c>
      <c r="P707" s="270">
        <f t="shared" si="105"/>
        <v>0</v>
      </c>
      <c r="Q707" s="270">
        <f t="shared" si="105"/>
        <v>0</v>
      </c>
      <c r="R707" s="270">
        <f t="shared" si="105"/>
        <v>0</v>
      </c>
      <c r="S707" s="270">
        <f t="shared" si="105"/>
        <v>0</v>
      </c>
      <c r="T707" s="270">
        <f t="shared" si="105"/>
        <v>0</v>
      </c>
      <c r="U707" s="270">
        <f t="shared" si="105"/>
        <v>0</v>
      </c>
      <c r="V707" s="270">
        <f t="shared" si="105"/>
        <v>0</v>
      </c>
      <c r="W707" s="270">
        <f t="shared" si="105"/>
        <v>0</v>
      </c>
      <c r="X707" s="270">
        <f t="shared" si="105"/>
        <v>0</v>
      </c>
      <c r="Y707" s="270">
        <f t="shared" si="105"/>
        <v>0</v>
      </c>
      <c r="Z707" s="270">
        <f t="shared" si="105"/>
        <v>0</v>
      </c>
      <c r="AA707" s="270">
        <f t="shared" si="105"/>
        <v>0</v>
      </c>
      <c r="AB707" s="270">
        <f t="shared" si="105"/>
        <v>0</v>
      </c>
      <c r="AC707" s="270">
        <f t="shared" si="105"/>
        <v>0</v>
      </c>
      <c r="AD707" s="270">
        <f t="shared" si="105"/>
        <v>0</v>
      </c>
      <c r="AE707" s="270">
        <f t="shared" si="105"/>
        <v>0</v>
      </c>
      <c r="AF707" s="270">
        <f t="shared" si="105"/>
        <v>0</v>
      </c>
      <c r="AG707" s="270">
        <f t="shared" si="105"/>
        <v>0</v>
      </c>
      <c r="AH707" s="270">
        <f t="shared" si="105"/>
        <v>0</v>
      </c>
      <c r="AI707" s="270">
        <f t="shared" si="105"/>
        <v>0</v>
      </c>
      <c r="AJ707" s="270">
        <f t="shared" si="105"/>
        <v>0</v>
      </c>
      <c r="AK707" s="270">
        <f t="shared" si="105"/>
        <v>0</v>
      </c>
      <c r="AL707" s="270">
        <f t="shared" si="105"/>
        <v>0</v>
      </c>
      <c r="AM707" s="270">
        <f t="shared" si="105"/>
        <v>0</v>
      </c>
      <c r="AN707" s="270">
        <f t="shared" si="105"/>
        <v>0</v>
      </c>
      <c r="AO707" s="270">
        <f t="shared" si="105"/>
        <v>0</v>
      </c>
      <c r="AP707" s="270">
        <f t="shared" si="105"/>
        <v>0</v>
      </c>
      <c r="AQ707" s="270">
        <f t="shared" si="105"/>
        <v>0</v>
      </c>
      <c r="AR707" s="270">
        <f t="shared" si="105"/>
        <v>0</v>
      </c>
      <c r="AS707" s="270">
        <f t="shared" si="105"/>
        <v>0</v>
      </c>
      <c r="AT707" s="270">
        <f t="shared" si="105"/>
        <v>0</v>
      </c>
      <c r="AU707" s="270">
        <f t="shared" si="105"/>
        <v>0</v>
      </c>
      <c r="AV707" s="270">
        <f t="shared" si="105"/>
        <v>0</v>
      </c>
      <c r="AW707" s="270">
        <f t="shared" si="105"/>
        <v>0</v>
      </c>
      <c r="AX707" s="270">
        <f t="shared" si="105"/>
        <v>0</v>
      </c>
      <c r="AY707" s="270">
        <f t="shared" si="105"/>
        <v>0</v>
      </c>
      <c r="AZ707" s="270">
        <f t="shared" si="105"/>
        <v>0</v>
      </c>
      <c r="BA707" s="270">
        <f t="shared" si="105"/>
        <v>0</v>
      </c>
      <c r="BB707" s="270">
        <f t="shared" si="105"/>
        <v>0</v>
      </c>
      <c r="BC707" s="270">
        <f t="shared" si="105"/>
        <v>0</v>
      </c>
      <c r="BD707" s="270">
        <f t="shared" si="105"/>
        <v>0</v>
      </c>
      <c r="BE707" s="270">
        <f t="shared" si="105"/>
        <v>0</v>
      </c>
      <c r="BF707" s="270">
        <f t="shared" si="105"/>
        <v>0</v>
      </c>
      <c r="BG707" s="270">
        <f t="shared" si="105"/>
        <v>0</v>
      </c>
      <c r="BH707" s="270">
        <f t="shared" si="105"/>
        <v>0</v>
      </c>
      <c r="BI707" s="270">
        <f t="shared" si="105"/>
        <v>0</v>
      </c>
      <c r="BJ707" s="270">
        <f t="shared" si="105"/>
        <v>0</v>
      </c>
      <c r="BK707" s="270">
        <f t="shared" si="105"/>
        <v>0</v>
      </c>
      <c r="BL707" s="270">
        <f t="shared" si="105"/>
        <v>0</v>
      </c>
      <c r="BM707" s="270">
        <f t="shared" si="105"/>
        <v>0</v>
      </c>
      <c r="BN707" s="270">
        <f t="shared" si="105"/>
        <v>0</v>
      </c>
      <c r="BO707" s="270">
        <f t="shared" si="105"/>
        <v>0</v>
      </c>
      <c r="BP707" s="270">
        <f t="shared" si="105"/>
        <v>0</v>
      </c>
      <c r="BQ707" s="270">
        <f t="shared" si="105"/>
        <v>0</v>
      </c>
      <c r="BR707" s="270">
        <f t="shared" si="105"/>
        <v>0</v>
      </c>
      <c r="BS707" s="270">
        <f t="shared" si="105"/>
        <v>0</v>
      </c>
      <c r="BT707" s="270">
        <f t="shared" si="106"/>
        <v>0</v>
      </c>
      <c r="BU707" s="270">
        <f t="shared" si="106"/>
        <v>0</v>
      </c>
      <c r="BV707" s="270">
        <f t="shared" si="106"/>
        <v>0</v>
      </c>
      <c r="BW707" s="270">
        <f t="shared" si="106"/>
        <v>0</v>
      </c>
      <c r="BX707" s="270">
        <f t="shared" si="106"/>
        <v>0</v>
      </c>
      <c r="BY707" s="270">
        <f t="shared" si="106"/>
        <v>0</v>
      </c>
      <c r="BZ707" s="270">
        <f t="shared" si="106"/>
        <v>0</v>
      </c>
      <c r="CA707" s="270">
        <f t="shared" si="106"/>
        <v>0</v>
      </c>
      <c r="CB707" s="270">
        <f t="shared" si="106"/>
        <v>0</v>
      </c>
      <c r="CC707" s="270">
        <f t="shared" si="86"/>
        <v>0</v>
      </c>
      <c r="CD707" s="148"/>
      <c r="CE707" s="148"/>
      <c r="CF707" s="148"/>
      <c r="CG707" s="148"/>
      <c r="CH707" s="148"/>
      <c r="CI707" s="148"/>
    </row>
    <row r="708" spans="1:87" s="149" customFormat="1" ht="21" customHeight="1">
      <c r="A708" s="215"/>
      <c r="B708" s="295"/>
      <c r="C708" s="150"/>
      <c r="D708" s="150"/>
      <c r="E708" s="150"/>
      <c r="F708" s="301" t="s">
        <v>1492</v>
      </c>
      <c r="G708" s="309" t="s">
        <v>1493</v>
      </c>
      <c r="H708" s="270">
        <f t="shared" si="105"/>
        <v>0</v>
      </c>
      <c r="I708" s="270">
        <f t="shared" si="105"/>
        <v>0</v>
      </c>
      <c r="J708" s="270">
        <f t="shared" si="105"/>
        <v>0</v>
      </c>
      <c r="K708" s="270">
        <f t="shared" si="105"/>
        <v>0</v>
      </c>
      <c r="L708" s="270">
        <f t="shared" si="105"/>
        <v>0</v>
      </c>
      <c r="M708" s="270">
        <f t="shared" si="105"/>
        <v>0</v>
      </c>
      <c r="N708" s="270">
        <f t="shared" si="105"/>
        <v>0</v>
      </c>
      <c r="O708" s="270">
        <f t="shared" si="105"/>
        <v>0</v>
      </c>
      <c r="P708" s="270">
        <f t="shared" si="105"/>
        <v>0</v>
      </c>
      <c r="Q708" s="270">
        <f t="shared" si="105"/>
        <v>0</v>
      </c>
      <c r="R708" s="270">
        <f t="shared" si="105"/>
        <v>0</v>
      </c>
      <c r="S708" s="270">
        <f t="shared" si="105"/>
        <v>0</v>
      </c>
      <c r="T708" s="270">
        <f t="shared" si="105"/>
        <v>0</v>
      </c>
      <c r="U708" s="270">
        <f t="shared" si="105"/>
        <v>0</v>
      </c>
      <c r="V708" s="270">
        <f t="shared" si="105"/>
        <v>0</v>
      </c>
      <c r="W708" s="270">
        <f t="shared" si="105"/>
        <v>0</v>
      </c>
      <c r="X708" s="270">
        <f t="shared" si="105"/>
        <v>0</v>
      </c>
      <c r="Y708" s="270">
        <f t="shared" si="105"/>
        <v>0</v>
      </c>
      <c r="Z708" s="270">
        <f t="shared" si="105"/>
        <v>0</v>
      </c>
      <c r="AA708" s="270">
        <f t="shared" si="105"/>
        <v>0</v>
      </c>
      <c r="AB708" s="270">
        <f t="shared" si="105"/>
        <v>0</v>
      </c>
      <c r="AC708" s="270">
        <f t="shared" si="105"/>
        <v>0</v>
      </c>
      <c r="AD708" s="270">
        <f t="shared" si="105"/>
        <v>0</v>
      </c>
      <c r="AE708" s="270">
        <f t="shared" si="105"/>
        <v>0</v>
      </c>
      <c r="AF708" s="270">
        <f t="shared" si="105"/>
        <v>0</v>
      </c>
      <c r="AG708" s="270">
        <f t="shared" si="105"/>
        <v>0</v>
      </c>
      <c r="AH708" s="270">
        <f t="shared" si="105"/>
        <v>0</v>
      </c>
      <c r="AI708" s="270">
        <f t="shared" si="105"/>
        <v>0</v>
      </c>
      <c r="AJ708" s="270">
        <f t="shared" si="105"/>
        <v>0</v>
      </c>
      <c r="AK708" s="270">
        <f t="shared" si="105"/>
        <v>0</v>
      </c>
      <c r="AL708" s="270">
        <f t="shared" si="105"/>
        <v>0</v>
      </c>
      <c r="AM708" s="270">
        <f t="shared" si="105"/>
        <v>0</v>
      </c>
      <c r="AN708" s="270">
        <f t="shared" si="105"/>
        <v>0</v>
      </c>
      <c r="AO708" s="270">
        <f t="shared" si="105"/>
        <v>0</v>
      </c>
      <c r="AP708" s="270">
        <f t="shared" si="105"/>
        <v>0</v>
      </c>
      <c r="AQ708" s="270">
        <f t="shared" si="105"/>
        <v>0</v>
      </c>
      <c r="AR708" s="270">
        <f t="shared" si="105"/>
        <v>0</v>
      </c>
      <c r="AS708" s="270">
        <f t="shared" si="105"/>
        <v>0</v>
      </c>
      <c r="AT708" s="270">
        <f t="shared" si="105"/>
        <v>0</v>
      </c>
      <c r="AU708" s="270">
        <f t="shared" si="105"/>
        <v>0</v>
      </c>
      <c r="AV708" s="270">
        <f t="shared" si="105"/>
        <v>0</v>
      </c>
      <c r="AW708" s="270">
        <f t="shared" si="105"/>
        <v>0</v>
      </c>
      <c r="AX708" s="270">
        <f t="shared" si="105"/>
        <v>0</v>
      </c>
      <c r="AY708" s="270">
        <f t="shared" si="105"/>
        <v>88725</v>
      </c>
      <c r="AZ708" s="270">
        <f t="shared" si="105"/>
        <v>0</v>
      </c>
      <c r="BA708" s="270">
        <f t="shared" si="105"/>
        <v>0</v>
      </c>
      <c r="BB708" s="270">
        <f t="shared" si="105"/>
        <v>0</v>
      </c>
      <c r="BC708" s="270">
        <f t="shared" si="105"/>
        <v>0</v>
      </c>
      <c r="BD708" s="270">
        <f t="shared" si="105"/>
        <v>0</v>
      </c>
      <c r="BE708" s="270">
        <f t="shared" si="105"/>
        <v>0</v>
      </c>
      <c r="BF708" s="270">
        <f t="shared" si="105"/>
        <v>0</v>
      </c>
      <c r="BG708" s="270">
        <f t="shared" si="105"/>
        <v>0</v>
      </c>
      <c r="BH708" s="270">
        <f t="shared" si="105"/>
        <v>0</v>
      </c>
      <c r="BI708" s="270">
        <f t="shared" si="105"/>
        <v>0</v>
      </c>
      <c r="BJ708" s="270">
        <f t="shared" si="105"/>
        <v>0</v>
      </c>
      <c r="BK708" s="270">
        <f t="shared" si="105"/>
        <v>0</v>
      </c>
      <c r="BL708" s="270">
        <f t="shared" si="105"/>
        <v>0</v>
      </c>
      <c r="BM708" s="270">
        <f t="shared" si="105"/>
        <v>0</v>
      </c>
      <c r="BN708" s="270">
        <f t="shared" si="105"/>
        <v>0</v>
      </c>
      <c r="BO708" s="270">
        <f t="shared" si="105"/>
        <v>0</v>
      </c>
      <c r="BP708" s="270">
        <f t="shared" si="105"/>
        <v>0</v>
      </c>
      <c r="BQ708" s="270">
        <f t="shared" si="105"/>
        <v>0</v>
      </c>
      <c r="BR708" s="270">
        <f t="shared" si="105"/>
        <v>0</v>
      </c>
      <c r="BS708" s="270">
        <f t="shared" si="105"/>
        <v>0</v>
      </c>
      <c r="BT708" s="270">
        <f t="shared" si="106"/>
        <v>0</v>
      </c>
      <c r="BU708" s="270">
        <f t="shared" si="106"/>
        <v>0</v>
      </c>
      <c r="BV708" s="270">
        <f t="shared" si="106"/>
        <v>0</v>
      </c>
      <c r="BW708" s="270">
        <f t="shared" si="106"/>
        <v>0</v>
      </c>
      <c r="BX708" s="270">
        <f t="shared" si="106"/>
        <v>0</v>
      </c>
      <c r="BY708" s="270">
        <f t="shared" si="106"/>
        <v>0</v>
      </c>
      <c r="BZ708" s="270">
        <f t="shared" si="106"/>
        <v>0</v>
      </c>
      <c r="CA708" s="270">
        <f t="shared" si="106"/>
        <v>0</v>
      </c>
      <c r="CB708" s="270">
        <f t="shared" si="106"/>
        <v>0</v>
      </c>
      <c r="CC708" s="270">
        <f t="shared" si="86"/>
        <v>88725</v>
      </c>
      <c r="CD708" s="148"/>
      <c r="CE708" s="148"/>
      <c r="CF708" s="148"/>
      <c r="CG708" s="148"/>
      <c r="CH708" s="148"/>
      <c r="CI708" s="148"/>
    </row>
    <row r="709" spans="1:87" s="149" customFormat="1">
      <c r="A709" s="215"/>
      <c r="B709" s="295"/>
      <c r="C709" s="150"/>
      <c r="D709" s="150"/>
      <c r="E709" s="150"/>
      <c r="F709" s="301" t="s">
        <v>1494</v>
      </c>
      <c r="G709" s="309" t="s">
        <v>1495</v>
      </c>
      <c r="H709" s="270">
        <f t="shared" si="105"/>
        <v>0</v>
      </c>
      <c r="I709" s="270">
        <f t="shared" si="105"/>
        <v>0</v>
      </c>
      <c r="J709" s="270">
        <f t="shared" si="105"/>
        <v>0</v>
      </c>
      <c r="K709" s="270">
        <f t="shared" si="105"/>
        <v>0</v>
      </c>
      <c r="L709" s="270">
        <f t="shared" si="105"/>
        <v>0</v>
      </c>
      <c r="M709" s="270">
        <f t="shared" si="105"/>
        <v>0</v>
      </c>
      <c r="N709" s="270">
        <f t="shared" si="105"/>
        <v>0</v>
      </c>
      <c r="O709" s="270">
        <f t="shared" si="105"/>
        <v>0</v>
      </c>
      <c r="P709" s="270">
        <f t="shared" si="105"/>
        <v>0</v>
      </c>
      <c r="Q709" s="270">
        <f t="shared" si="105"/>
        <v>0</v>
      </c>
      <c r="R709" s="270">
        <f t="shared" si="105"/>
        <v>0</v>
      </c>
      <c r="S709" s="270">
        <f t="shared" si="105"/>
        <v>0</v>
      </c>
      <c r="T709" s="270">
        <f t="shared" si="105"/>
        <v>0</v>
      </c>
      <c r="U709" s="270">
        <f t="shared" si="105"/>
        <v>0</v>
      </c>
      <c r="V709" s="270">
        <f t="shared" si="105"/>
        <v>0</v>
      </c>
      <c r="W709" s="270">
        <f t="shared" si="105"/>
        <v>0</v>
      </c>
      <c r="X709" s="270">
        <f t="shared" si="105"/>
        <v>0</v>
      </c>
      <c r="Y709" s="270">
        <f t="shared" si="105"/>
        <v>0</v>
      </c>
      <c r="Z709" s="270">
        <f t="shared" si="105"/>
        <v>0</v>
      </c>
      <c r="AA709" s="270">
        <f t="shared" si="105"/>
        <v>0</v>
      </c>
      <c r="AB709" s="270">
        <f t="shared" si="105"/>
        <v>0</v>
      </c>
      <c r="AC709" s="270">
        <f t="shared" si="105"/>
        <v>0</v>
      </c>
      <c r="AD709" s="270">
        <f t="shared" si="105"/>
        <v>0</v>
      </c>
      <c r="AE709" s="270">
        <f t="shared" si="105"/>
        <v>0</v>
      </c>
      <c r="AF709" s="270">
        <f t="shared" si="105"/>
        <v>0</v>
      </c>
      <c r="AG709" s="270">
        <f t="shared" si="105"/>
        <v>0</v>
      </c>
      <c r="AH709" s="270">
        <f t="shared" si="105"/>
        <v>0</v>
      </c>
      <c r="AI709" s="270">
        <f t="shared" si="105"/>
        <v>0</v>
      </c>
      <c r="AJ709" s="270">
        <f t="shared" si="105"/>
        <v>0</v>
      </c>
      <c r="AK709" s="270">
        <f t="shared" si="105"/>
        <v>0</v>
      </c>
      <c r="AL709" s="270">
        <f t="shared" si="105"/>
        <v>0</v>
      </c>
      <c r="AM709" s="270">
        <f t="shared" si="105"/>
        <v>0</v>
      </c>
      <c r="AN709" s="270">
        <f t="shared" si="105"/>
        <v>0</v>
      </c>
      <c r="AO709" s="270">
        <f t="shared" si="105"/>
        <v>0</v>
      </c>
      <c r="AP709" s="270">
        <f t="shared" si="105"/>
        <v>0</v>
      </c>
      <c r="AQ709" s="270">
        <f t="shared" si="105"/>
        <v>0</v>
      </c>
      <c r="AR709" s="270">
        <f t="shared" si="105"/>
        <v>0</v>
      </c>
      <c r="AS709" s="270">
        <f t="shared" si="105"/>
        <v>0</v>
      </c>
      <c r="AT709" s="270">
        <f t="shared" si="105"/>
        <v>0</v>
      </c>
      <c r="AU709" s="270">
        <f t="shared" si="105"/>
        <v>0</v>
      </c>
      <c r="AV709" s="270">
        <f t="shared" si="105"/>
        <v>0</v>
      </c>
      <c r="AW709" s="270">
        <f t="shared" si="105"/>
        <v>0</v>
      </c>
      <c r="AX709" s="270">
        <f t="shared" si="105"/>
        <v>0</v>
      </c>
      <c r="AY709" s="270">
        <f t="shared" si="105"/>
        <v>0</v>
      </c>
      <c r="AZ709" s="270">
        <f t="shared" si="105"/>
        <v>0</v>
      </c>
      <c r="BA709" s="270">
        <f t="shared" si="105"/>
        <v>0</v>
      </c>
      <c r="BB709" s="270">
        <f t="shared" si="105"/>
        <v>0</v>
      </c>
      <c r="BC709" s="270">
        <f t="shared" si="105"/>
        <v>0</v>
      </c>
      <c r="BD709" s="270">
        <f t="shared" si="105"/>
        <v>0</v>
      </c>
      <c r="BE709" s="270">
        <f t="shared" si="105"/>
        <v>0</v>
      </c>
      <c r="BF709" s="270">
        <f t="shared" si="105"/>
        <v>0</v>
      </c>
      <c r="BG709" s="270">
        <f t="shared" si="105"/>
        <v>0</v>
      </c>
      <c r="BH709" s="270">
        <f t="shared" si="105"/>
        <v>0</v>
      </c>
      <c r="BI709" s="270">
        <f t="shared" si="105"/>
        <v>0</v>
      </c>
      <c r="BJ709" s="270">
        <f t="shared" si="105"/>
        <v>0</v>
      </c>
      <c r="BK709" s="270">
        <f t="shared" si="105"/>
        <v>0</v>
      </c>
      <c r="BL709" s="270">
        <f t="shared" si="105"/>
        <v>0</v>
      </c>
      <c r="BM709" s="270">
        <f t="shared" si="105"/>
        <v>0</v>
      </c>
      <c r="BN709" s="270">
        <f t="shared" si="105"/>
        <v>0</v>
      </c>
      <c r="BO709" s="270">
        <f t="shared" si="105"/>
        <v>0</v>
      </c>
      <c r="BP709" s="270">
        <f t="shared" si="105"/>
        <v>0</v>
      </c>
      <c r="BQ709" s="270">
        <f t="shared" si="105"/>
        <v>0</v>
      </c>
      <c r="BR709" s="270">
        <f t="shared" si="105"/>
        <v>0</v>
      </c>
      <c r="BS709" s="270">
        <f t="shared" ref="BS709" si="107">BS600</f>
        <v>0</v>
      </c>
      <c r="BT709" s="270">
        <f t="shared" si="106"/>
        <v>0</v>
      </c>
      <c r="BU709" s="270">
        <f t="shared" si="106"/>
        <v>0</v>
      </c>
      <c r="BV709" s="270">
        <f t="shared" si="106"/>
        <v>0</v>
      </c>
      <c r="BW709" s="270">
        <f t="shared" si="106"/>
        <v>0</v>
      </c>
      <c r="BX709" s="270">
        <f t="shared" si="106"/>
        <v>0</v>
      </c>
      <c r="BY709" s="270">
        <f t="shared" si="106"/>
        <v>0</v>
      </c>
      <c r="BZ709" s="270">
        <f t="shared" si="106"/>
        <v>0</v>
      </c>
      <c r="CA709" s="270">
        <f t="shared" si="106"/>
        <v>0</v>
      </c>
      <c r="CB709" s="270">
        <f t="shared" si="106"/>
        <v>0</v>
      </c>
      <c r="CC709" s="270">
        <f t="shared" si="86"/>
        <v>0</v>
      </c>
      <c r="CD709" s="148"/>
      <c r="CE709" s="148"/>
      <c r="CF709" s="148"/>
      <c r="CG709" s="148"/>
      <c r="CH709" s="148"/>
      <c r="CI709" s="148"/>
    </row>
    <row r="710" spans="1:87" s="149" customFormat="1">
      <c r="A710" s="215"/>
      <c r="B710" s="295"/>
      <c r="C710" s="150"/>
      <c r="D710" s="150"/>
      <c r="E710" s="150"/>
      <c r="F710" s="301" t="s">
        <v>1496</v>
      </c>
      <c r="G710" s="309" t="s">
        <v>1497</v>
      </c>
      <c r="H710" s="270">
        <f t="shared" ref="H710:BS713" si="108">H601</f>
        <v>0</v>
      </c>
      <c r="I710" s="270">
        <f t="shared" si="108"/>
        <v>0</v>
      </c>
      <c r="J710" s="270">
        <f t="shared" si="108"/>
        <v>0</v>
      </c>
      <c r="K710" s="270">
        <f t="shared" si="108"/>
        <v>0</v>
      </c>
      <c r="L710" s="270">
        <f t="shared" si="108"/>
        <v>0</v>
      </c>
      <c r="M710" s="270">
        <f t="shared" si="108"/>
        <v>0</v>
      </c>
      <c r="N710" s="270">
        <f t="shared" si="108"/>
        <v>0</v>
      </c>
      <c r="O710" s="270">
        <f t="shared" si="108"/>
        <v>0</v>
      </c>
      <c r="P710" s="270">
        <f t="shared" si="108"/>
        <v>0</v>
      </c>
      <c r="Q710" s="270">
        <f t="shared" si="108"/>
        <v>0</v>
      </c>
      <c r="R710" s="270">
        <f t="shared" si="108"/>
        <v>0</v>
      </c>
      <c r="S710" s="270">
        <f t="shared" si="108"/>
        <v>0</v>
      </c>
      <c r="T710" s="270">
        <f t="shared" si="108"/>
        <v>0</v>
      </c>
      <c r="U710" s="270">
        <f t="shared" si="108"/>
        <v>0</v>
      </c>
      <c r="V710" s="270">
        <f t="shared" si="108"/>
        <v>0</v>
      </c>
      <c r="W710" s="270">
        <f t="shared" si="108"/>
        <v>0</v>
      </c>
      <c r="X710" s="270">
        <f t="shared" si="108"/>
        <v>0</v>
      </c>
      <c r="Y710" s="270">
        <f t="shared" si="108"/>
        <v>0</v>
      </c>
      <c r="Z710" s="270">
        <f t="shared" si="108"/>
        <v>0</v>
      </c>
      <c r="AA710" s="270">
        <f t="shared" si="108"/>
        <v>0</v>
      </c>
      <c r="AB710" s="270">
        <f t="shared" si="108"/>
        <v>0</v>
      </c>
      <c r="AC710" s="270">
        <f t="shared" si="108"/>
        <v>0</v>
      </c>
      <c r="AD710" s="270">
        <f t="shared" si="108"/>
        <v>0</v>
      </c>
      <c r="AE710" s="270">
        <f t="shared" si="108"/>
        <v>0</v>
      </c>
      <c r="AF710" s="270">
        <f t="shared" si="108"/>
        <v>0</v>
      </c>
      <c r="AG710" s="270">
        <f t="shared" si="108"/>
        <v>0</v>
      </c>
      <c r="AH710" s="270">
        <f t="shared" si="108"/>
        <v>0</v>
      </c>
      <c r="AI710" s="270">
        <f t="shared" si="108"/>
        <v>0</v>
      </c>
      <c r="AJ710" s="270">
        <f t="shared" si="108"/>
        <v>0</v>
      </c>
      <c r="AK710" s="270">
        <f t="shared" si="108"/>
        <v>0</v>
      </c>
      <c r="AL710" s="270">
        <f t="shared" si="108"/>
        <v>0</v>
      </c>
      <c r="AM710" s="270">
        <f t="shared" si="108"/>
        <v>0</v>
      </c>
      <c r="AN710" s="270">
        <f t="shared" si="108"/>
        <v>0</v>
      </c>
      <c r="AO710" s="270">
        <f t="shared" si="108"/>
        <v>0</v>
      </c>
      <c r="AP710" s="270">
        <f t="shared" si="108"/>
        <v>0</v>
      </c>
      <c r="AQ710" s="270">
        <f t="shared" si="108"/>
        <v>0</v>
      </c>
      <c r="AR710" s="270">
        <f t="shared" si="108"/>
        <v>0</v>
      </c>
      <c r="AS710" s="270">
        <f t="shared" si="108"/>
        <v>0</v>
      </c>
      <c r="AT710" s="270">
        <f t="shared" si="108"/>
        <v>0</v>
      </c>
      <c r="AU710" s="270">
        <f t="shared" si="108"/>
        <v>0</v>
      </c>
      <c r="AV710" s="270">
        <f t="shared" si="108"/>
        <v>0</v>
      </c>
      <c r="AW710" s="270">
        <f t="shared" si="108"/>
        <v>0</v>
      </c>
      <c r="AX710" s="270">
        <f t="shared" si="108"/>
        <v>0</v>
      </c>
      <c r="AY710" s="270">
        <f t="shared" si="108"/>
        <v>0</v>
      </c>
      <c r="AZ710" s="270">
        <f t="shared" si="108"/>
        <v>0</v>
      </c>
      <c r="BA710" s="270">
        <f t="shared" si="108"/>
        <v>0</v>
      </c>
      <c r="BB710" s="270">
        <f t="shared" si="108"/>
        <v>0</v>
      </c>
      <c r="BC710" s="270">
        <f t="shared" si="108"/>
        <v>0</v>
      </c>
      <c r="BD710" s="270">
        <f t="shared" si="108"/>
        <v>0</v>
      </c>
      <c r="BE710" s="270">
        <f t="shared" si="108"/>
        <v>0</v>
      </c>
      <c r="BF710" s="270">
        <f t="shared" si="108"/>
        <v>0</v>
      </c>
      <c r="BG710" s="270">
        <f t="shared" si="108"/>
        <v>0</v>
      </c>
      <c r="BH710" s="270">
        <f t="shared" si="108"/>
        <v>0</v>
      </c>
      <c r="BI710" s="270">
        <f t="shared" si="108"/>
        <v>0</v>
      </c>
      <c r="BJ710" s="270">
        <f t="shared" si="108"/>
        <v>0</v>
      </c>
      <c r="BK710" s="270">
        <f t="shared" si="108"/>
        <v>0</v>
      </c>
      <c r="BL710" s="270">
        <f t="shared" si="108"/>
        <v>0</v>
      </c>
      <c r="BM710" s="270">
        <f t="shared" si="108"/>
        <v>0</v>
      </c>
      <c r="BN710" s="270">
        <f t="shared" si="108"/>
        <v>0</v>
      </c>
      <c r="BO710" s="270">
        <f t="shared" si="108"/>
        <v>0</v>
      </c>
      <c r="BP710" s="270">
        <f t="shared" si="108"/>
        <v>0</v>
      </c>
      <c r="BQ710" s="270">
        <f t="shared" si="108"/>
        <v>0</v>
      </c>
      <c r="BR710" s="270">
        <f t="shared" si="108"/>
        <v>0</v>
      </c>
      <c r="BS710" s="270">
        <f t="shared" si="108"/>
        <v>0</v>
      </c>
      <c r="BT710" s="270">
        <f t="shared" si="106"/>
        <v>0</v>
      </c>
      <c r="BU710" s="270">
        <f t="shared" si="106"/>
        <v>0</v>
      </c>
      <c r="BV710" s="270">
        <f t="shared" si="106"/>
        <v>0</v>
      </c>
      <c r="BW710" s="270">
        <f t="shared" si="106"/>
        <v>0</v>
      </c>
      <c r="BX710" s="270">
        <f t="shared" si="106"/>
        <v>0</v>
      </c>
      <c r="BY710" s="270">
        <f t="shared" si="106"/>
        <v>0</v>
      </c>
      <c r="BZ710" s="270">
        <f t="shared" si="106"/>
        <v>0</v>
      </c>
      <c r="CA710" s="270">
        <f t="shared" si="106"/>
        <v>0</v>
      </c>
      <c r="CB710" s="270">
        <f t="shared" si="106"/>
        <v>0</v>
      </c>
      <c r="CC710" s="270">
        <f t="shared" si="86"/>
        <v>0</v>
      </c>
      <c r="CD710" s="148"/>
      <c r="CE710" s="148"/>
      <c r="CF710" s="148"/>
      <c r="CG710" s="148"/>
      <c r="CH710" s="148"/>
      <c r="CI710" s="148"/>
    </row>
    <row r="711" spans="1:87" s="149" customFormat="1">
      <c r="A711" s="215"/>
      <c r="B711" s="295"/>
      <c r="C711" s="150"/>
      <c r="D711" s="150"/>
      <c r="E711" s="150"/>
      <c r="F711" s="301" t="s">
        <v>1498</v>
      </c>
      <c r="G711" s="309" t="s">
        <v>1499</v>
      </c>
      <c r="H711" s="270">
        <f t="shared" si="108"/>
        <v>0</v>
      </c>
      <c r="I711" s="270">
        <f t="shared" si="108"/>
        <v>0</v>
      </c>
      <c r="J711" s="270">
        <f t="shared" si="108"/>
        <v>0</v>
      </c>
      <c r="K711" s="270">
        <f t="shared" si="108"/>
        <v>0</v>
      </c>
      <c r="L711" s="270">
        <f t="shared" si="108"/>
        <v>0</v>
      </c>
      <c r="M711" s="270">
        <f t="shared" si="108"/>
        <v>0</v>
      </c>
      <c r="N711" s="270">
        <f t="shared" si="108"/>
        <v>0</v>
      </c>
      <c r="O711" s="270">
        <f t="shared" si="108"/>
        <v>0</v>
      </c>
      <c r="P711" s="270">
        <f t="shared" si="108"/>
        <v>0</v>
      </c>
      <c r="Q711" s="270">
        <f t="shared" si="108"/>
        <v>0</v>
      </c>
      <c r="R711" s="270">
        <f t="shared" si="108"/>
        <v>0</v>
      </c>
      <c r="S711" s="270">
        <f t="shared" si="108"/>
        <v>0</v>
      </c>
      <c r="T711" s="270">
        <f t="shared" si="108"/>
        <v>0</v>
      </c>
      <c r="U711" s="270">
        <f t="shared" si="108"/>
        <v>0</v>
      </c>
      <c r="V711" s="270">
        <f t="shared" si="108"/>
        <v>0</v>
      </c>
      <c r="W711" s="270">
        <f t="shared" si="108"/>
        <v>0</v>
      </c>
      <c r="X711" s="270">
        <f t="shared" si="108"/>
        <v>0</v>
      </c>
      <c r="Y711" s="270">
        <f t="shared" si="108"/>
        <v>0</v>
      </c>
      <c r="Z711" s="270">
        <f t="shared" si="108"/>
        <v>0</v>
      </c>
      <c r="AA711" s="270">
        <f t="shared" si="108"/>
        <v>0</v>
      </c>
      <c r="AB711" s="270">
        <f t="shared" si="108"/>
        <v>0</v>
      </c>
      <c r="AC711" s="270">
        <f t="shared" si="108"/>
        <v>0</v>
      </c>
      <c r="AD711" s="270">
        <f t="shared" si="108"/>
        <v>0</v>
      </c>
      <c r="AE711" s="270">
        <f t="shared" si="108"/>
        <v>0</v>
      </c>
      <c r="AF711" s="270">
        <f t="shared" si="108"/>
        <v>0</v>
      </c>
      <c r="AG711" s="270">
        <f t="shared" si="108"/>
        <v>0</v>
      </c>
      <c r="AH711" s="270">
        <f t="shared" si="108"/>
        <v>0</v>
      </c>
      <c r="AI711" s="270">
        <f t="shared" si="108"/>
        <v>0</v>
      </c>
      <c r="AJ711" s="270">
        <f t="shared" si="108"/>
        <v>0</v>
      </c>
      <c r="AK711" s="270">
        <f t="shared" si="108"/>
        <v>0</v>
      </c>
      <c r="AL711" s="270">
        <f t="shared" si="108"/>
        <v>0</v>
      </c>
      <c r="AM711" s="270">
        <f t="shared" si="108"/>
        <v>0</v>
      </c>
      <c r="AN711" s="270">
        <f t="shared" si="108"/>
        <v>0</v>
      </c>
      <c r="AO711" s="270">
        <f t="shared" si="108"/>
        <v>0</v>
      </c>
      <c r="AP711" s="270">
        <f t="shared" si="108"/>
        <v>0</v>
      </c>
      <c r="AQ711" s="270">
        <f t="shared" si="108"/>
        <v>0</v>
      </c>
      <c r="AR711" s="270">
        <f t="shared" si="108"/>
        <v>0</v>
      </c>
      <c r="AS711" s="270">
        <f t="shared" si="108"/>
        <v>0</v>
      </c>
      <c r="AT711" s="270">
        <f t="shared" si="108"/>
        <v>0</v>
      </c>
      <c r="AU711" s="270">
        <f t="shared" si="108"/>
        <v>0</v>
      </c>
      <c r="AV711" s="270">
        <f t="shared" si="108"/>
        <v>0</v>
      </c>
      <c r="AW711" s="270">
        <f t="shared" si="108"/>
        <v>0</v>
      </c>
      <c r="AX711" s="270">
        <f t="shared" si="108"/>
        <v>0</v>
      </c>
      <c r="AY711" s="270">
        <f t="shared" si="108"/>
        <v>0</v>
      </c>
      <c r="AZ711" s="270">
        <f t="shared" si="108"/>
        <v>0</v>
      </c>
      <c r="BA711" s="270">
        <f t="shared" si="108"/>
        <v>0</v>
      </c>
      <c r="BB711" s="270">
        <f t="shared" si="108"/>
        <v>0</v>
      </c>
      <c r="BC711" s="270">
        <f t="shared" si="108"/>
        <v>0</v>
      </c>
      <c r="BD711" s="270">
        <f t="shared" si="108"/>
        <v>0</v>
      </c>
      <c r="BE711" s="270">
        <f t="shared" si="108"/>
        <v>0</v>
      </c>
      <c r="BF711" s="270">
        <f t="shared" si="108"/>
        <v>0</v>
      </c>
      <c r="BG711" s="270">
        <f t="shared" si="108"/>
        <v>0</v>
      </c>
      <c r="BH711" s="270">
        <f t="shared" si="108"/>
        <v>0</v>
      </c>
      <c r="BI711" s="270">
        <f t="shared" si="108"/>
        <v>0</v>
      </c>
      <c r="BJ711" s="270">
        <f t="shared" si="108"/>
        <v>0</v>
      </c>
      <c r="BK711" s="270">
        <f t="shared" si="108"/>
        <v>0</v>
      </c>
      <c r="BL711" s="270">
        <f t="shared" si="108"/>
        <v>0</v>
      </c>
      <c r="BM711" s="270">
        <f t="shared" si="108"/>
        <v>0</v>
      </c>
      <c r="BN711" s="270">
        <f t="shared" si="108"/>
        <v>0</v>
      </c>
      <c r="BO711" s="270">
        <f t="shared" si="108"/>
        <v>0</v>
      </c>
      <c r="BP711" s="270">
        <f t="shared" si="108"/>
        <v>0</v>
      </c>
      <c r="BQ711" s="270">
        <f t="shared" si="108"/>
        <v>0</v>
      </c>
      <c r="BR711" s="270">
        <f t="shared" si="108"/>
        <v>0</v>
      </c>
      <c r="BS711" s="270">
        <f t="shared" si="108"/>
        <v>0</v>
      </c>
      <c r="BT711" s="270">
        <f t="shared" si="106"/>
        <v>0</v>
      </c>
      <c r="BU711" s="270">
        <f t="shared" si="106"/>
        <v>0</v>
      </c>
      <c r="BV711" s="270">
        <f t="shared" si="106"/>
        <v>0</v>
      </c>
      <c r="BW711" s="270">
        <f t="shared" si="106"/>
        <v>0</v>
      </c>
      <c r="BX711" s="270">
        <f t="shared" si="106"/>
        <v>0</v>
      </c>
      <c r="BY711" s="270">
        <f t="shared" si="106"/>
        <v>0</v>
      </c>
      <c r="BZ711" s="270">
        <f t="shared" si="106"/>
        <v>0</v>
      </c>
      <c r="CA711" s="270">
        <f t="shared" si="106"/>
        <v>0</v>
      </c>
      <c r="CB711" s="270">
        <f t="shared" si="106"/>
        <v>0</v>
      </c>
      <c r="CC711" s="270">
        <f t="shared" si="86"/>
        <v>0</v>
      </c>
      <c r="CD711" s="148"/>
      <c r="CE711" s="148"/>
      <c r="CF711" s="148"/>
      <c r="CG711" s="148"/>
      <c r="CH711" s="148"/>
      <c r="CI711" s="148"/>
    </row>
    <row r="712" spans="1:87" s="149" customFormat="1">
      <c r="A712" s="215"/>
      <c r="B712" s="295"/>
      <c r="C712" s="150"/>
      <c r="D712" s="150"/>
      <c r="E712" s="150"/>
      <c r="F712" s="301" t="s">
        <v>1500</v>
      </c>
      <c r="G712" s="309" t="s">
        <v>1501</v>
      </c>
      <c r="H712" s="270">
        <f t="shared" si="108"/>
        <v>0</v>
      </c>
      <c r="I712" s="270">
        <f t="shared" si="108"/>
        <v>0</v>
      </c>
      <c r="J712" s="270">
        <f t="shared" si="108"/>
        <v>0</v>
      </c>
      <c r="K712" s="270">
        <f t="shared" si="108"/>
        <v>0</v>
      </c>
      <c r="L712" s="270">
        <f t="shared" si="108"/>
        <v>0</v>
      </c>
      <c r="M712" s="270">
        <f t="shared" si="108"/>
        <v>0</v>
      </c>
      <c r="N712" s="270">
        <f t="shared" si="108"/>
        <v>0</v>
      </c>
      <c r="O712" s="270">
        <f t="shared" si="108"/>
        <v>0</v>
      </c>
      <c r="P712" s="270">
        <f t="shared" si="108"/>
        <v>0</v>
      </c>
      <c r="Q712" s="270">
        <f t="shared" si="108"/>
        <v>0</v>
      </c>
      <c r="R712" s="270">
        <f t="shared" si="108"/>
        <v>0</v>
      </c>
      <c r="S712" s="270">
        <f t="shared" si="108"/>
        <v>0</v>
      </c>
      <c r="T712" s="270">
        <f t="shared" si="108"/>
        <v>0</v>
      </c>
      <c r="U712" s="270">
        <f t="shared" si="108"/>
        <v>0</v>
      </c>
      <c r="V712" s="270">
        <f t="shared" si="108"/>
        <v>0</v>
      </c>
      <c r="W712" s="270">
        <f t="shared" si="108"/>
        <v>0</v>
      </c>
      <c r="X712" s="270">
        <f t="shared" si="108"/>
        <v>0</v>
      </c>
      <c r="Y712" s="270">
        <f t="shared" si="108"/>
        <v>0</v>
      </c>
      <c r="Z712" s="270">
        <f t="shared" si="108"/>
        <v>0</v>
      </c>
      <c r="AA712" s="270">
        <f t="shared" si="108"/>
        <v>0</v>
      </c>
      <c r="AB712" s="270">
        <f t="shared" si="108"/>
        <v>0</v>
      </c>
      <c r="AC712" s="270">
        <f t="shared" si="108"/>
        <v>0</v>
      </c>
      <c r="AD712" s="270">
        <f t="shared" si="108"/>
        <v>0</v>
      </c>
      <c r="AE712" s="270">
        <f t="shared" si="108"/>
        <v>0</v>
      </c>
      <c r="AF712" s="270">
        <f t="shared" si="108"/>
        <v>0</v>
      </c>
      <c r="AG712" s="270">
        <f t="shared" si="108"/>
        <v>0</v>
      </c>
      <c r="AH712" s="270">
        <f t="shared" si="108"/>
        <v>0</v>
      </c>
      <c r="AI712" s="270">
        <f t="shared" si="108"/>
        <v>0</v>
      </c>
      <c r="AJ712" s="270">
        <f t="shared" si="108"/>
        <v>0</v>
      </c>
      <c r="AK712" s="270">
        <f t="shared" si="108"/>
        <v>0</v>
      </c>
      <c r="AL712" s="270">
        <f t="shared" si="108"/>
        <v>0</v>
      </c>
      <c r="AM712" s="270">
        <f t="shared" si="108"/>
        <v>0</v>
      </c>
      <c r="AN712" s="270">
        <f t="shared" si="108"/>
        <v>0</v>
      </c>
      <c r="AO712" s="270">
        <f t="shared" si="108"/>
        <v>0</v>
      </c>
      <c r="AP712" s="270">
        <f t="shared" si="108"/>
        <v>0</v>
      </c>
      <c r="AQ712" s="270">
        <f t="shared" si="108"/>
        <v>0</v>
      </c>
      <c r="AR712" s="270">
        <f t="shared" si="108"/>
        <v>0</v>
      </c>
      <c r="AS712" s="270">
        <f t="shared" si="108"/>
        <v>0</v>
      </c>
      <c r="AT712" s="270">
        <f t="shared" si="108"/>
        <v>0</v>
      </c>
      <c r="AU712" s="270">
        <f t="shared" si="108"/>
        <v>0</v>
      </c>
      <c r="AV712" s="270">
        <f t="shared" si="108"/>
        <v>0</v>
      </c>
      <c r="AW712" s="270">
        <f t="shared" si="108"/>
        <v>0</v>
      </c>
      <c r="AX712" s="270">
        <f t="shared" si="108"/>
        <v>0</v>
      </c>
      <c r="AY712" s="270">
        <f t="shared" si="108"/>
        <v>0</v>
      </c>
      <c r="AZ712" s="270">
        <f t="shared" si="108"/>
        <v>0</v>
      </c>
      <c r="BA712" s="270">
        <f t="shared" si="108"/>
        <v>0</v>
      </c>
      <c r="BB712" s="270">
        <f t="shared" si="108"/>
        <v>0</v>
      </c>
      <c r="BC712" s="270">
        <f t="shared" si="108"/>
        <v>0</v>
      </c>
      <c r="BD712" s="270">
        <f t="shared" si="108"/>
        <v>0</v>
      </c>
      <c r="BE712" s="270">
        <f t="shared" si="108"/>
        <v>0</v>
      </c>
      <c r="BF712" s="270">
        <f t="shared" si="108"/>
        <v>0</v>
      </c>
      <c r="BG712" s="270">
        <f t="shared" si="108"/>
        <v>0</v>
      </c>
      <c r="BH712" s="270">
        <f t="shared" si="108"/>
        <v>0</v>
      </c>
      <c r="BI712" s="270">
        <f t="shared" si="108"/>
        <v>0</v>
      </c>
      <c r="BJ712" s="270">
        <f t="shared" si="108"/>
        <v>0</v>
      </c>
      <c r="BK712" s="270">
        <f t="shared" si="108"/>
        <v>0</v>
      </c>
      <c r="BL712" s="270">
        <f t="shared" si="108"/>
        <v>0</v>
      </c>
      <c r="BM712" s="270">
        <f t="shared" si="108"/>
        <v>0</v>
      </c>
      <c r="BN712" s="270">
        <f t="shared" si="108"/>
        <v>0</v>
      </c>
      <c r="BO712" s="270">
        <f t="shared" si="108"/>
        <v>0</v>
      </c>
      <c r="BP712" s="270">
        <f t="shared" si="108"/>
        <v>0</v>
      </c>
      <c r="BQ712" s="270">
        <f t="shared" si="108"/>
        <v>0</v>
      </c>
      <c r="BR712" s="270">
        <f t="shared" si="108"/>
        <v>0</v>
      </c>
      <c r="BS712" s="270">
        <f t="shared" si="108"/>
        <v>0</v>
      </c>
      <c r="BT712" s="270">
        <f t="shared" si="106"/>
        <v>0</v>
      </c>
      <c r="BU712" s="270">
        <f t="shared" si="106"/>
        <v>0</v>
      </c>
      <c r="BV712" s="270">
        <f t="shared" si="106"/>
        <v>0</v>
      </c>
      <c r="BW712" s="270">
        <f t="shared" si="106"/>
        <v>0</v>
      </c>
      <c r="BX712" s="270">
        <f t="shared" si="106"/>
        <v>0</v>
      </c>
      <c r="BY712" s="270">
        <f t="shared" si="106"/>
        <v>0</v>
      </c>
      <c r="BZ712" s="270">
        <f t="shared" si="106"/>
        <v>0</v>
      </c>
      <c r="CA712" s="270">
        <f t="shared" si="106"/>
        <v>0</v>
      </c>
      <c r="CB712" s="270">
        <f t="shared" si="106"/>
        <v>0</v>
      </c>
      <c r="CC712" s="270">
        <f t="shared" si="86"/>
        <v>0</v>
      </c>
      <c r="CD712" s="148"/>
      <c r="CE712" s="148"/>
      <c r="CF712" s="148"/>
      <c r="CG712" s="148"/>
      <c r="CH712" s="148"/>
      <c r="CI712" s="148"/>
    </row>
    <row r="713" spans="1:87" s="149" customFormat="1">
      <c r="A713" s="215"/>
      <c r="B713" s="295"/>
      <c r="C713" s="150"/>
      <c r="D713" s="150"/>
      <c r="E713" s="150"/>
      <c r="F713" s="301" t="s">
        <v>1502</v>
      </c>
      <c r="G713" s="309" t="s">
        <v>1503</v>
      </c>
      <c r="H713" s="270">
        <f t="shared" si="108"/>
        <v>0</v>
      </c>
      <c r="I713" s="270">
        <f t="shared" si="108"/>
        <v>0</v>
      </c>
      <c r="J713" s="270">
        <f t="shared" si="108"/>
        <v>0</v>
      </c>
      <c r="K713" s="270">
        <f t="shared" si="108"/>
        <v>0</v>
      </c>
      <c r="L713" s="270">
        <f t="shared" si="108"/>
        <v>0</v>
      </c>
      <c r="M713" s="270">
        <f t="shared" si="108"/>
        <v>0</v>
      </c>
      <c r="N713" s="270">
        <f t="shared" si="108"/>
        <v>0</v>
      </c>
      <c r="O713" s="270">
        <f t="shared" si="108"/>
        <v>0</v>
      </c>
      <c r="P713" s="270">
        <f t="shared" si="108"/>
        <v>0</v>
      </c>
      <c r="Q713" s="270">
        <f t="shared" si="108"/>
        <v>0</v>
      </c>
      <c r="R713" s="270">
        <f t="shared" si="108"/>
        <v>0</v>
      </c>
      <c r="S713" s="270">
        <f t="shared" si="108"/>
        <v>0</v>
      </c>
      <c r="T713" s="270">
        <f t="shared" si="108"/>
        <v>0</v>
      </c>
      <c r="U713" s="270">
        <f t="shared" si="108"/>
        <v>0</v>
      </c>
      <c r="V713" s="270">
        <f t="shared" si="108"/>
        <v>0</v>
      </c>
      <c r="W713" s="270">
        <f t="shared" si="108"/>
        <v>0</v>
      </c>
      <c r="X713" s="270">
        <f t="shared" si="108"/>
        <v>0</v>
      </c>
      <c r="Y713" s="270">
        <f t="shared" si="108"/>
        <v>0</v>
      </c>
      <c r="Z713" s="270">
        <f t="shared" si="108"/>
        <v>0</v>
      </c>
      <c r="AA713" s="270">
        <f t="shared" si="108"/>
        <v>0</v>
      </c>
      <c r="AB713" s="270">
        <f t="shared" si="108"/>
        <v>0</v>
      </c>
      <c r="AC713" s="270">
        <f t="shared" si="108"/>
        <v>0</v>
      </c>
      <c r="AD713" s="270">
        <f t="shared" si="108"/>
        <v>0</v>
      </c>
      <c r="AE713" s="270">
        <f t="shared" si="108"/>
        <v>0</v>
      </c>
      <c r="AF713" s="270">
        <f t="shared" si="108"/>
        <v>0</v>
      </c>
      <c r="AG713" s="270">
        <f t="shared" si="108"/>
        <v>0</v>
      </c>
      <c r="AH713" s="270">
        <f t="shared" si="108"/>
        <v>0</v>
      </c>
      <c r="AI713" s="270">
        <f t="shared" si="108"/>
        <v>0</v>
      </c>
      <c r="AJ713" s="270">
        <f t="shared" si="108"/>
        <v>0</v>
      </c>
      <c r="AK713" s="270">
        <f t="shared" si="108"/>
        <v>0</v>
      </c>
      <c r="AL713" s="270">
        <f t="shared" si="108"/>
        <v>0</v>
      </c>
      <c r="AM713" s="270">
        <f t="shared" si="108"/>
        <v>0</v>
      </c>
      <c r="AN713" s="270">
        <f t="shared" si="108"/>
        <v>0</v>
      </c>
      <c r="AO713" s="270">
        <f t="shared" si="108"/>
        <v>0</v>
      </c>
      <c r="AP713" s="270">
        <f t="shared" si="108"/>
        <v>0</v>
      </c>
      <c r="AQ713" s="270">
        <f t="shared" si="108"/>
        <v>0</v>
      </c>
      <c r="AR713" s="270">
        <f t="shared" si="108"/>
        <v>0</v>
      </c>
      <c r="AS713" s="270">
        <f t="shared" si="108"/>
        <v>0</v>
      </c>
      <c r="AT713" s="270">
        <f t="shared" si="108"/>
        <v>0</v>
      </c>
      <c r="AU713" s="270">
        <f t="shared" si="108"/>
        <v>0</v>
      </c>
      <c r="AV713" s="270">
        <f t="shared" si="108"/>
        <v>0</v>
      </c>
      <c r="AW713" s="270">
        <f t="shared" si="108"/>
        <v>0</v>
      </c>
      <c r="AX713" s="270">
        <f t="shared" si="108"/>
        <v>0</v>
      </c>
      <c r="AY713" s="270">
        <f t="shared" si="108"/>
        <v>0</v>
      </c>
      <c r="AZ713" s="270">
        <f t="shared" si="108"/>
        <v>0</v>
      </c>
      <c r="BA713" s="270">
        <f t="shared" si="108"/>
        <v>0</v>
      </c>
      <c r="BB713" s="270">
        <f t="shared" si="108"/>
        <v>0</v>
      </c>
      <c r="BC713" s="270">
        <f t="shared" si="108"/>
        <v>0</v>
      </c>
      <c r="BD713" s="270">
        <f t="shared" si="108"/>
        <v>0</v>
      </c>
      <c r="BE713" s="270">
        <f t="shared" si="108"/>
        <v>0</v>
      </c>
      <c r="BF713" s="270">
        <f t="shared" si="108"/>
        <v>0</v>
      </c>
      <c r="BG713" s="270">
        <f t="shared" si="108"/>
        <v>0</v>
      </c>
      <c r="BH713" s="270">
        <f t="shared" si="108"/>
        <v>0</v>
      </c>
      <c r="BI713" s="270">
        <f t="shared" si="108"/>
        <v>0</v>
      </c>
      <c r="BJ713" s="270">
        <f t="shared" si="108"/>
        <v>0</v>
      </c>
      <c r="BK713" s="270">
        <f t="shared" si="108"/>
        <v>0</v>
      </c>
      <c r="BL713" s="270">
        <f t="shared" si="108"/>
        <v>0</v>
      </c>
      <c r="BM713" s="270">
        <f t="shared" si="108"/>
        <v>0</v>
      </c>
      <c r="BN713" s="270">
        <f t="shared" si="108"/>
        <v>0</v>
      </c>
      <c r="BO713" s="270">
        <f t="shared" si="108"/>
        <v>0</v>
      </c>
      <c r="BP713" s="270">
        <f t="shared" si="108"/>
        <v>0</v>
      </c>
      <c r="BQ713" s="270">
        <f t="shared" si="108"/>
        <v>0</v>
      </c>
      <c r="BR713" s="270">
        <f t="shared" si="108"/>
        <v>0</v>
      </c>
      <c r="BS713" s="270">
        <f t="shared" ref="BS713" si="109">BS604</f>
        <v>0</v>
      </c>
      <c r="BT713" s="270">
        <f t="shared" si="106"/>
        <v>0</v>
      </c>
      <c r="BU713" s="270">
        <f t="shared" si="106"/>
        <v>0</v>
      </c>
      <c r="BV713" s="270">
        <f t="shared" si="106"/>
        <v>0</v>
      </c>
      <c r="BW713" s="270">
        <f t="shared" si="106"/>
        <v>0</v>
      </c>
      <c r="BX713" s="270">
        <f t="shared" si="106"/>
        <v>0</v>
      </c>
      <c r="BY713" s="270">
        <f t="shared" si="106"/>
        <v>0</v>
      </c>
      <c r="BZ713" s="270">
        <f t="shared" si="106"/>
        <v>0</v>
      </c>
      <c r="CA713" s="270">
        <f t="shared" si="106"/>
        <v>0</v>
      </c>
      <c r="CB713" s="270">
        <f t="shared" si="106"/>
        <v>0</v>
      </c>
      <c r="CC713" s="270">
        <f t="shared" si="86"/>
        <v>0</v>
      </c>
      <c r="CD713" s="148"/>
      <c r="CE713" s="148"/>
      <c r="CF713" s="148"/>
      <c r="CG713" s="148"/>
      <c r="CH713" s="148"/>
      <c r="CI713" s="148"/>
    </row>
    <row r="714" spans="1:87" s="149" customFormat="1">
      <c r="A714" s="215"/>
      <c r="B714" s="295"/>
      <c r="C714" s="150"/>
      <c r="D714" s="150"/>
      <c r="E714" s="150"/>
      <c r="F714" s="301" t="s">
        <v>1504</v>
      </c>
      <c r="G714" s="302" t="s">
        <v>1505</v>
      </c>
      <c r="H714" s="270">
        <f t="shared" ref="H714:BS717" si="110">H605</f>
        <v>45918573.670000002</v>
      </c>
      <c r="I714" s="270">
        <f t="shared" si="110"/>
        <v>16675197.949999999</v>
      </c>
      <c r="J714" s="270">
        <f t="shared" si="110"/>
        <v>17968161.710000001</v>
      </c>
      <c r="K714" s="270">
        <f t="shared" si="110"/>
        <v>3745271.2</v>
      </c>
      <c r="L714" s="270">
        <f t="shared" si="110"/>
        <v>6368039.1500000004</v>
      </c>
      <c r="M714" s="270">
        <f t="shared" si="110"/>
        <v>3151303.43</v>
      </c>
      <c r="N714" s="270">
        <f t="shared" si="110"/>
        <v>7647184.6500000004</v>
      </c>
      <c r="O714" s="270">
        <f t="shared" si="110"/>
        <v>4850236.54</v>
      </c>
      <c r="P714" s="270">
        <f t="shared" si="110"/>
        <v>1777925.73</v>
      </c>
      <c r="Q714" s="270">
        <f t="shared" si="110"/>
        <v>23895398.43</v>
      </c>
      <c r="R714" s="270">
        <f t="shared" si="110"/>
        <v>3320003.06</v>
      </c>
      <c r="S714" s="270">
        <f t="shared" si="110"/>
        <v>2829364.65</v>
      </c>
      <c r="T714" s="270">
        <f t="shared" si="110"/>
        <v>18416918.27</v>
      </c>
      <c r="U714" s="270">
        <f t="shared" si="110"/>
        <v>19432888.210000001</v>
      </c>
      <c r="V714" s="270">
        <f t="shared" si="110"/>
        <v>311209.98</v>
      </c>
      <c r="W714" s="270">
        <f t="shared" si="110"/>
        <v>2670377.5099999998</v>
      </c>
      <c r="X714" s="270">
        <f t="shared" si="110"/>
        <v>2779420.17</v>
      </c>
      <c r="Y714" s="270">
        <f t="shared" si="110"/>
        <v>3307730.93</v>
      </c>
      <c r="Z714" s="270">
        <f t="shared" si="110"/>
        <v>35836535.969999999</v>
      </c>
      <c r="AA714" s="270">
        <f t="shared" si="110"/>
        <v>28019280.170000002</v>
      </c>
      <c r="AB714" s="270">
        <f t="shared" si="110"/>
        <v>3475925.81</v>
      </c>
      <c r="AC714" s="270">
        <f t="shared" si="110"/>
        <v>16687119.84</v>
      </c>
      <c r="AD714" s="270">
        <f t="shared" si="110"/>
        <v>3172299.17</v>
      </c>
      <c r="AE714" s="270">
        <f t="shared" si="110"/>
        <v>6573461.3300000001</v>
      </c>
      <c r="AF714" s="270">
        <f t="shared" si="110"/>
        <v>13417815.33</v>
      </c>
      <c r="AG714" s="270">
        <f t="shared" si="110"/>
        <v>3966079.19</v>
      </c>
      <c r="AH714" s="270">
        <f t="shared" si="110"/>
        <v>2978856.4</v>
      </c>
      <c r="AI714" s="270">
        <f t="shared" si="110"/>
        <v>53569045.75</v>
      </c>
      <c r="AJ714" s="270">
        <f t="shared" si="110"/>
        <v>3211827.02</v>
      </c>
      <c r="AK714" s="270">
        <f t="shared" si="110"/>
        <v>1401936.01</v>
      </c>
      <c r="AL714" s="270">
        <f t="shared" si="110"/>
        <v>2872053.02</v>
      </c>
      <c r="AM714" s="270">
        <f t="shared" si="110"/>
        <v>1993229.97</v>
      </c>
      <c r="AN714" s="270">
        <f t="shared" si="110"/>
        <v>3098806.22</v>
      </c>
      <c r="AO714" s="270">
        <f t="shared" si="110"/>
        <v>4490911.6399999997</v>
      </c>
      <c r="AP714" s="270">
        <f t="shared" si="110"/>
        <v>2476653.17</v>
      </c>
      <c r="AQ714" s="270">
        <f t="shared" si="110"/>
        <v>4270463.6399999997</v>
      </c>
      <c r="AR714" s="270">
        <f t="shared" si="110"/>
        <v>5758851.1200000001</v>
      </c>
      <c r="AS714" s="270">
        <f t="shared" si="110"/>
        <v>3027462.79</v>
      </c>
      <c r="AT714" s="270">
        <f t="shared" si="110"/>
        <v>3221387.08</v>
      </c>
      <c r="AU714" s="270">
        <f t="shared" si="110"/>
        <v>29405854.620000001</v>
      </c>
      <c r="AV714" s="270">
        <f t="shared" si="110"/>
        <v>2252232.7599999998</v>
      </c>
      <c r="AW714" s="270">
        <f t="shared" si="110"/>
        <v>1996916.89</v>
      </c>
      <c r="AX714" s="270">
        <f t="shared" si="110"/>
        <v>1932484.99</v>
      </c>
      <c r="AY714" s="270">
        <f t="shared" si="110"/>
        <v>2362368.2799999998</v>
      </c>
      <c r="AZ714" s="270">
        <f t="shared" si="110"/>
        <v>122913.59</v>
      </c>
      <c r="BA714" s="270">
        <f t="shared" si="110"/>
        <v>824078.7</v>
      </c>
      <c r="BB714" s="270">
        <f t="shared" si="110"/>
        <v>1075996</v>
      </c>
      <c r="BC714" s="270">
        <f t="shared" si="110"/>
        <v>6572121.1299999999</v>
      </c>
      <c r="BD714" s="270">
        <f t="shared" si="110"/>
        <v>3368040.3</v>
      </c>
      <c r="BE714" s="270">
        <f t="shared" si="110"/>
        <v>10081129.65</v>
      </c>
      <c r="BF714" s="270">
        <f t="shared" si="110"/>
        <v>5382769.3600000003</v>
      </c>
      <c r="BG714" s="270">
        <f t="shared" si="110"/>
        <v>3882938.17</v>
      </c>
      <c r="BH714" s="270">
        <f t="shared" si="110"/>
        <v>11126258.720100001</v>
      </c>
      <c r="BI714" s="270">
        <f t="shared" si="110"/>
        <v>9708198.4600000009</v>
      </c>
      <c r="BJ714" s="270">
        <f t="shared" si="110"/>
        <v>3651891.11</v>
      </c>
      <c r="BK714" s="270">
        <f t="shared" si="110"/>
        <v>1952539.47</v>
      </c>
      <c r="BL714" s="270">
        <f t="shared" si="110"/>
        <v>951659.59</v>
      </c>
      <c r="BM714" s="270">
        <f t="shared" si="110"/>
        <v>91488477.780000001</v>
      </c>
      <c r="BN714" s="270">
        <f t="shared" si="110"/>
        <v>28124078.550000001</v>
      </c>
      <c r="BO714" s="270">
        <f t="shared" si="110"/>
        <v>2856748.26</v>
      </c>
      <c r="BP714" s="270">
        <f t="shared" si="110"/>
        <v>3238503.44</v>
      </c>
      <c r="BQ714" s="270">
        <f t="shared" si="110"/>
        <v>2224869.37</v>
      </c>
      <c r="BR714" s="270">
        <f t="shared" si="110"/>
        <v>3959629.4</v>
      </c>
      <c r="BS714" s="270">
        <f t="shared" si="110"/>
        <v>3792198.2</v>
      </c>
      <c r="BT714" s="270">
        <f t="shared" si="106"/>
        <v>4026873.41</v>
      </c>
      <c r="BU714" s="270">
        <f t="shared" si="106"/>
        <v>4248143.0599999996</v>
      </c>
      <c r="BV714" s="270">
        <f t="shared" si="106"/>
        <v>1408277.66</v>
      </c>
      <c r="BW714" s="270">
        <f t="shared" si="106"/>
        <v>9763400.6799999997</v>
      </c>
      <c r="BX714" s="270">
        <f t="shared" si="106"/>
        <v>8081651.7000000002</v>
      </c>
      <c r="BY714" s="270">
        <f t="shared" si="106"/>
        <v>22503452.73</v>
      </c>
      <c r="BZ714" s="270">
        <f t="shared" si="106"/>
        <v>4202039.8</v>
      </c>
      <c r="CA714" s="270">
        <f t="shared" si="106"/>
        <v>1308058.6499999999</v>
      </c>
      <c r="CB714" s="270">
        <f t="shared" si="106"/>
        <v>3937645.39</v>
      </c>
      <c r="CC714" s="270">
        <f t="shared" si="86"/>
        <v>680399645.75009978</v>
      </c>
      <c r="CD714" s="148"/>
      <c r="CE714" s="148"/>
      <c r="CF714" s="148"/>
      <c r="CG714" s="148"/>
      <c r="CH714" s="148"/>
      <c r="CI714" s="148"/>
    </row>
    <row r="715" spans="1:87" s="149" customFormat="1">
      <c r="A715" s="215"/>
      <c r="B715" s="295"/>
      <c r="C715" s="150"/>
      <c r="D715" s="150"/>
      <c r="E715" s="150"/>
      <c r="F715" s="301" t="s">
        <v>1506</v>
      </c>
      <c r="G715" s="302" t="s">
        <v>1507</v>
      </c>
      <c r="H715" s="270">
        <f t="shared" si="110"/>
        <v>1059460.56</v>
      </c>
      <c r="I715" s="270">
        <f t="shared" si="110"/>
        <v>4093290.49</v>
      </c>
      <c r="J715" s="270">
        <f t="shared" si="110"/>
        <v>3569445.92</v>
      </c>
      <c r="K715" s="270">
        <f t="shared" si="110"/>
        <v>1131724.83</v>
      </c>
      <c r="L715" s="270">
        <f t="shared" si="110"/>
        <v>1318516.7</v>
      </c>
      <c r="M715" s="270">
        <f t="shared" si="110"/>
        <v>974028.36</v>
      </c>
      <c r="N715" s="270">
        <f t="shared" si="110"/>
        <v>2960395.23</v>
      </c>
      <c r="O715" s="270">
        <f t="shared" si="110"/>
        <v>635606.07999999996</v>
      </c>
      <c r="P715" s="270">
        <f t="shared" si="110"/>
        <v>114825.7</v>
      </c>
      <c r="Q715" s="270">
        <f t="shared" si="110"/>
        <v>24145307.800000001</v>
      </c>
      <c r="R715" s="270">
        <f t="shared" si="110"/>
        <v>1075025.3999999999</v>
      </c>
      <c r="S715" s="270">
        <f t="shared" si="110"/>
        <v>1233498.97</v>
      </c>
      <c r="T715" s="270">
        <f t="shared" si="110"/>
        <v>9764939.5700000003</v>
      </c>
      <c r="U715" s="270">
        <f t="shared" si="110"/>
        <v>7120264.1200000001</v>
      </c>
      <c r="V715" s="270">
        <f t="shared" si="110"/>
        <v>57370</v>
      </c>
      <c r="W715" s="270">
        <f t="shared" si="110"/>
        <v>425285.76</v>
      </c>
      <c r="X715" s="270">
        <f t="shared" si="110"/>
        <v>49665</v>
      </c>
      <c r="Y715" s="270">
        <f t="shared" si="110"/>
        <v>413093.85</v>
      </c>
      <c r="Z715" s="270">
        <f t="shared" si="110"/>
        <v>19359591.609999999</v>
      </c>
      <c r="AA715" s="270">
        <f t="shared" si="110"/>
        <v>9385099.3300000001</v>
      </c>
      <c r="AB715" s="270">
        <f t="shared" si="110"/>
        <v>594094.30000000005</v>
      </c>
      <c r="AC715" s="270">
        <f t="shared" si="110"/>
        <v>8106557.9000000004</v>
      </c>
      <c r="AD715" s="270">
        <f t="shared" si="110"/>
        <v>689953.03</v>
      </c>
      <c r="AE715" s="270">
        <f t="shared" si="110"/>
        <v>2688244.91</v>
      </c>
      <c r="AF715" s="270">
        <f t="shared" si="110"/>
        <v>4634514.84</v>
      </c>
      <c r="AG715" s="270">
        <f t="shared" si="110"/>
        <v>820040.11</v>
      </c>
      <c r="AH715" s="270">
        <f t="shared" si="110"/>
        <v>921089.66</v>
      </c>
      <c r="AI715" s="270">
        <f t="shared" si="110"/>
        <v>40864326.93</v>
      </c>
      <c r="AJ715" s="270">
        <f t="shared" si="110"/>
        <v>288365</v>
      </c>
      <c r="AK715" s="270">
        <f t="shared" si="110"/>
        <v>352027.25</v>
      </c>
      <c r="AL715" s="270">
        <f t="shared" si="110"/>
        <v>526969.31999999995</v>
      </c>
      <c r="AM715" s="270">
        <f t="shared" si="110"/>
        <v>730242.44</v>
      </c>
      <c r="AN715" s="270">
        <f t="shared" si="110"/>
        <v>927309.13</v>
      </c>
      <c r="AO715" s="270">
        <f t="shared" si="110"/>
        <v>1140431.49</v>
      </c>
      <c r="AP715" s="270">
        <f t="shared" si="110"/>
        <v>790725.19</v>
      </c>
      <c r="AQ715" s="270">
        <f t="shared" si="110"/>
        <v>1591266.85</v>
      </c>
      <c r="AR715" s="270">
        <f t="shared" si="110"/>
        <v>1187541.53</v>
      </c>
      <c r="AS715" s="270">
        <f t="shared" si="110"/>
        <v>210274.76</v>
      </c>
      <c r="AT715" s="270">
        <f t="shared" si="110"/>
        <v>363290</v>
      </c>
      <c r="AU715" s="270">
        <f t="shared" si="110"/>
        <v>14288636.59</v>
      </c>
      <c r="AV715" s="270">
        <f t="shared" si="110"/>
        <v>367025.03</v>
      </c>
      <c r="AW715" s="270">
        <f t="shared" si="110"/>
        <v>525139.73</v>
      </c>
      <c r="AX715" s="270">
        <f t="shared" si="110"/>
        <v>501788.87</v>
      </c>
      <c r="AY715" s="270">
        <f t="shared" si="110"/>
        <v>811187.1</v>
      </c>
      <c r="AZ715" s="270">
        <f t="shared" si="110"/>
        <v>56642.5</v>
      </c>
      <c r="BA715" s="270">
        <f t="shared" si="110"/>
        <v>350293.87</v>
      </c>
      <c r="BB715" s="270">
        <f t="shared" si="110"/>
        <v>589156.5</v>
      </c>
      <c r="BC715" s="270">
        <f t="shared" si="110"/>
        <v>1850596.97</v>
      </c>
      <c r="BD715" s="270">
        <f t="shared" si="110"/>
        <v>1289751.75</v>
      </c>
      <c r="BE715" s="270">
        <f t="shared" si="110"/>
        <v>0</v>
      </c>
      <c r="BF715" s="270">
        <f t="shared" si="110"/>
        <v>2354822.35</v>
      </c>
      <c r="BG715" s="270">
        <f t="shared" si="110"/>
        <v>808405.56</v>
      </c>
      <c r="BH715" s="270">
        <f t="shared" si="110"/>
        <v>3506837.3999000001</v>
      </c>
      <c r="BI715" s="270">
        <f t="shared" si="110"/>
        <v>4039354.99</v>
      </c>
      <c r="BJ715" s="270">
        <f t="shared" si="110"/>
        <v>1596318.99</v>
      </c>
      <c r="BK715" s="270">
        <f t="shared" si="110"/>
        <v>567717.99</v>
      </c>
      <c r="BL715" s="270">
        <f t="shared" si="110"/>
        <v>345674.14</v>
      </c>
      <c r="BM715" s="270">
        <f t="shared" si="110"/>
        <v>11237794.23</v>
      </c>
      <c r="BN715" s="270">
        <f t="shared" si="110"/>
        <v>6204502.9400000004</v>
      </c>
      <c r="BO715" s="270">
        <f t="shared" si="110"/>
        <v>373095.3</v>
      </c>
      <c r="BP715" s="270">
        <f t="shared" si="110"/>
        <v>358471.33</v>
      </c>
      <c r="BQ715" s="270">
        <f t="shared" si="110"/>
        <v>510645.85</v>
      </c>
      <c r="BR715" s="270">
        <f t="shared" si="110"/>
        <v>1643840.76</v>
      </c>
      <c r="BS715" s="270">
        <f t="shared" si="110"/>
        <v>729488</v>
      </c>
      <c r="BT715" s="270">
        <f t="shared" si="106"/>
        <v>495677</v>
      </c>
      <c r="BU715" s="270">
        <f t="shared" si="106"/>
        <v>1289736.43</v>
      </c>
      <c r="BV715" s="270">
        <f t="shared" si="106"/>
        <v>367417.08</v>
      </c>
      <c r="BW715" s="270">
        <f t="shared" si="106"/>
        <v>2590866.61</v>
      </c>
      <c r="BX715" s="270">
        <f t="shared" si="106"/>
        <v>2270166.86</v>
      </c>
      <c r="BY715" s="270">
        <f t="shared" si="106"/>
        <v>7368181.9199999999</v>
      </c>
      <c r="BZ715" s="270">
        <f t="shared" si="106"/>
        <v>1684743.84</v>
      </c>
      <c r="CA715" s="270">
        <f t="shared" si="106"/>
        <v>701560.07</v>
      </c>
      <c r="CB715" s="270">
        <f t="shared" si="106"/>
        <v>559056.17000000004</v>
      </c>
      <c r="CC715" s="270">
        <f t="shared" si="86"/>
        <v>228548294.63989997</v>
      </c>
      <c r="CD715" s="148"/>
      <c r="CE715" s="148"/>
      <c r="CF715" s="148"/>
      <c r="CG715" s="148"/>
      <c r="CH715" s="148"/>
      <c r="CI715" s="148"/>
    </row>
    <row r="716" spans="1:87" s="149" customFormat="1">
      <c r="A716" s="215"/>
      <c r="B716" s="295"/>
      <c r="C716" s="150"/>
      <c r="D716" s="150"/>
      <c r="E716" s="150"/>
      <c r="F716" s="301" t="s">
        <v>1508</v>
      </c>
      <c r="G716" s="302" t="s">
        <v>1509</v>
      </c>
      <c r="H716" s="270">
        <f t="shared" si="110"/>
        <v>356009.92</v>
      </c>
      <c r="I716" s="270">
        <f t="shared" si="110"/>
        <v>4270201.8</v>
      </c>
      <c r="J716" s="270">
        <f t="shared" si="110"/>
        <v>6491768.0199999996</v>
      </c>
      <c r="K716" s="270">
        <f t="shared" si="110"/>
        <v>2740126.09</v>
      </c>
      <c r="L716" s="270">
        <f t="shared" si="110"/>
        <v>1739498</v>
      </c>
      <c r="M716" s="270">
        <f t="shared" si="110"/>
        <v>1381124.51</v>
      </c>
      <c r="N716" s="270">
        <f t="shared" si="110"/>
        <v>772040.7</v>
      </c>
      <c r="O716" s="270">
        <f t="shared" si="110"/>
        <v>1216799.1000000001</v>
      </c>
      <c r="P716" s="270">
        <f t="shared" si="110"/>
        <v>916704.4</v>
      </c>
      <c r="Q716" s="270">
        <f t="shared" si="110"/>
        <v>4572565.37</v>
      </c>
      <c r="R716" s="270">
        <f t="shared" si="110"/>
        <v>456720.98</v>
      </c>
      <c r="S716" s="270">
        <f t="shared" si="110"/>
        <v>1661653.58</v>
      </c>
      <c r="T716" s="270">
        <f t="shared" si="110"/>
        <v>3211267</v>
      </c>
      <c r="U716" s="270">
        <f t="shared" si="110"/>
        <v>9093947.0999999996</v>
      </c>
      <c r="V716" s="270">
        <f t="shared" si="110"/>
        <v>91240</v>
      </c>
      <c r="W716" s="270">
        <f t="shared" si="110"/>
        <v>1210568.8999999999</v>
      </c>
      <c r="X716" s="270">
        <f t="shared" si="110"/>
        <v>869882.05</v>
      </c>
      <c r="Y716" s="270">
        <f t="shared" si="110"/>
        <v>348477.47</v>
      </c>
      <c r="Z716" s="270">
        <f t="shared" si="110"/>
        <v>5809532</v>
      </c>
      <c r="AA716" s="270">
        <f t="shared" si="110"/>
        <v>5032074.26</v>
      </c>
      <c r="AB716" s="270">
        <f t="shared" si="110"/>
        <v>941001</v>
      </c>
      <c r="AC716" s="270">
        <f t="shared" si="110"/>
        <v>11790931.6</v>
      </c>
      <c r="AD716" s="270">
        <f t="shared" si="110"/>
        <v>1383132.37</v>
      </c>
      <c r="AE716" s="270">
        <f t="shared" si="110"/>
        <v>1282419.43</v>
      </c>
      <c r="AF716" s="270">
        <f t="shared" si="110"/>
        <v>4678226.6900000004</v>
      </c>
      <c r="AG716" s="270">
        <f t="shared" si="110"/>
        <v>1462631.6</v>
      </c>
      <c r="AH716" s="270">
        <f t="shared" si="110"/>
        <v>767657.21</v>
      </c>
      <c r="AI716" s="270">
        <f t="shared" si="110"/>
        <v>18862625.989999998</v>
      </c>
      <c r="AJ716" s="270">
        <f t="shared" si="110"/>
        <v>1265555.95</v>
      </c>
      <c r="AK716" s="270">
        <f t="shared" si="110"/>
        <v>529123.9</v>
      </c>
      <c r="AL716" s="270">
        <f t="shared" si="110"/>
        <v>764123</v>
      </c>
      <c r="AM716" s="270">
        <f t="shared" si="110"/>
        <v>679531</v>
      </c>
      <c r="AN716" s="270">
        <f t="shared" si="110"/>
        <v>2170936</v>
      </c>
      <c r="AO716" s="270">
        <f t="shared" si="110"/>
        <v>2342164.5</v>
      </c>
      <c r="AP716" s="270">
        <f t="shared" si="110"/>
        <v>193760</v>
      </c>
      <c r="AQ716" s="270">
        <f t="shared" si="110"/>
        <v>3246043.38</v>
      </c>
      <c r="AR716" s="270">
        <f t="shared" si="110"/>
        <v>211390</v>
      </c>
      <c r="AS716" s="270">
        <f t="shared" si="110"/>
        <v>1249718</v>
      </c>
      <c r="AT716" s="270">
        <f t="shared" si="110"/>
        <v>487725</v>
      </c>
      <c r="AU716" s="270">
        <f t="shared" si="110"/>
        <v>9104272.0800000001</v>
      </c>
      <c r="AV716" s="270">
        <f t="shared" si="110"/>
        <v>818534.1</v>
      </c>
      <c r="AW716" s="270">
        <f t="shared" si="110"/>
        <v>804374</v>
      </c>
      <c r="AX716" s="270">
        <f t="shared" si="110"/>
        <v>364902</v>
      </c>
      <c r="AY716" s="270">
        <f t="shared" si="110"/>
        <v>593682</v>
      </c>
      <c r="AZ716" s="270">
        <f t="shared" si="110"/>
        <v>219104</v>
      </c>
      <c r="BA716" s="270">
        <f t="shared" si="110"/>
        <v>430467.49</v>
      </c>
      <c r="BB716" s="270">
        <f t="shared" si="110"/>
        <v>4051900</v>
      </c>
      <c r="BC716" s="270">
        <f t="shared" si="110"/>
        <v>2408949</v>
      </c>
      <c r="BD716" s="270">
        <f t="shared" si="110"/>
        <v>1433274</v>
      </c>
      <c r="BE716" s="270">
        <f t="shared" si="110"/>
        <v>4023797.62</v>
      </c>
      <c r="BF716" s="270">
        <f t="shared" si="110"/>
        <v>1896874</v>
      </c>
      <c r="BG716" s="270">
        <f t="shared" si="110"/>
        <v>512090.5</v>
      </c>
      <c r="BH716" s="270">
        <f t="shared" si="110"/>
        <v>2018104</v>
      </c>
      <c r="BI716" s="270">
        <f t="shared" si="110"/>
        <v>1356657.5</v>
      </c>
      <c r="BJ716" s="270">
        <f t="shared" si="110"/>
        <v>1387873.8</v>
      </c>
      <c r="BK716" s="270">
        <f t="shared" si="110"/>
        <v>492580</v>
      </c>
      <c r="BL716" s="270">
        <f t="shared" si="110"/>
        <v>463459</v>
      </c>
      <c r="BM716" s="270">
        <f t="shared" si="110"/>
        <v>19637087.59</v>
      </c>
      <c r="BN716" s="270">
        <f t="shared" si="110"/>
        <v>3724940</v>
      </c>
      <c r="BO716" s="270">
        <f t="shared" si="110"/>
        <v>1025025</v>
      </c>
      <c r="BP716" s="270">
        <f t="shared" si="110"/>
        <v>536306</v>
      </c>
      <c r="BQ716" s="270">
        <f t="shared" si="110"/>
        <v>331928</v>
      </c>
      <c r="BR716" s="270">
        <f t="shared" si="110"/>
        <v>1474675.85</v>
      </c>
      <c r="BS716" s="270">
        <f t="shared" si="110"/>
        <v>1317893.79</v>
      </c>
      <c r="BT716" s="270">
        <f t="shared" si="106"/>
        <v>476920</v>
      </c>
      <c r="BU716" s="270">
        <f t="shared" si="106"/>
        <v>1784502.2</v>
      </c>
      <c r="BV716" s="270">
        <f t="shared" si="106"/>
        <v>297265.58</v>
      </c>
      <c r="BW716" s="270">
        <f t="shared" si="106"/>
        <v>3028515.98</v>
      </c>
      <c r="BX716" s="270">
        <f t="shared" si="106"/>
        <v>2048022.45</v>
      </c>
      <c r="BY716" s="270">
        <f t="shared" si="106"/>
        <v>6129020.0099999998</v>
      </c>
      <c r="BZ716" s="270">
        <f t="shared" si="106"/>
        <v>495019</v>
      </c>
      <c r="CA716" s="270">
        <f t="shared" si="106"/>
        <v>257305.88</v>
      </c>
      <c r="CB716" s="270">
        <f t="shared" si="106"/>
        <v>322442.3</v>
      </c>
      <c r="CC716" s="270">
        <f t="shared" si="86"/>
        <v>181818662.58999994</v>
      </c>
      <c r="CD716" s="148"/>
      <c r="CE716" s="148"/>
      <c r="CF716" s="148"/>
      <c r="CG716" s="148"/>
      <c r="CH716" s="148"/>
      <c r="CI716" s="148"/>
    </row>
    <row r="717" spans="1:87" s="149" customFormat="1">
      <c r="A717" s="215"/>
      <c r="B717" s="295"/>
      <c r="C717" s="150"/>
      <c r="D717" s="150"/>
      <c r="E717" s="150"/>
      <c r="F717" s="301" t="s">
        <v>1510</v>
      </c>
      <c r="G717" s="302" t="s">
        <v>1511</v>
      </c>
      <c r="H717" s="270">
        <f t="shared" si="110"/>
        <v>4107102.11</v>
      </c>
      <c r="I717" s="270">
        <f t="shared" si="110"/>
        <v>2450612.94</v>
      </c>
      <c r="J717" s="270">
        <f t="shared" si="110"/>
        <v>281967.92</v>
      </c>
      <c r="K717" s="270">
        <f t="shared" si="110"/>
        <v>1009658.91</v>
      </c>
      <c r="L717" s="270">
        <f t="shared" si="110"/>
        <v>1004420.23</v>
      </c>
      <c r="M717" s="270">
        <f t="shared" si="110"/>
        <v>446979.73</v>
      </c>
      <c r="N717" s="270">
        <f t="shared" si="110"/>
        <v>1887126.6</v>
      </c>
      <c r="O717" s="270">
        <f t="shared" si="110"/>
        <v>1042397.31</v>
      </c>
      <c r="P717" s="270">
        <f t="shared" si="110"/>
        <v>505038.68</v>
      </c>
      <c r="Q717" s="270">
        <f t="shared" si="110"/>
        <v>3590598.95</v>
      </c>
      <c r="R717" s="270">
        <f t="shared" si="110"/>
        <v>376668.06</v>
      </c>
      <c r="S717" s="270">
        <f t="shared" si="110"/>
        <v>2106734.41</v>
      </c>
      <c r="T717" s="270">
        <f t="shared" si="110"/>
        <v>1713612.8</v>
      </c>
      <c r="U717" s="270">
        <f t="shared" si="110"/>
        <v>2063036.39</v>
      </c>
      <c r="V717" s="270">
        <f t="shared" si="110"/>
        <v>53758.2</v>
      </c>
      <c r="W717" s="270">
        <f t="shared" si="110"/>
        <v>178984.34</v>
      </c>
      <c r="X717" s="270">
        <f t="shared" si="110"/>
        <v>450874.9</v>
      </c>
      <c r="Y717" s="270">
        <f t="shared" si="110"/>
        <v>998908.28</v>
      </c>
      <c r="Z717" s="270">
        <f t="shared" si="110"/>
        <v>4624934.8899999997</v>
      </c>
      <c r="AA717" s="270">
        <f t="shared" si="110"/>
        <v>11002186.710000001</v>
      </c>
      <c r="AB717" s="270">
        <f t="shared" si="110"/>
        <v>1525519.97</v>
      </c>
      <c r="AC717" s="270">
        <f t="shared" si="110"/>
        <v>6462607.54</v>
      </c>
      <c r="AD717" s="270">
        <f t="shared" si="110"/>
        <v>1006789.7</v>
      </c>
      <c r="AE717" s="270">
        <f t="shared" si="110"/>
        <v>1614505.15</v>
      </c>
      <c r="AF717" s="270">
        <f t="shared" si="110"/>
        <v>993698.76</v>
      </c>
      <c r="AG717" s="270">
        <f t="shared" si="110"/>
        <v>139917.35</v>
      </c>
      <c r="AH717" s="270">
        <f t="shared" si="110"/>
        <v>495448.74</v>
      </c>
      <c r="AI717" s="270">
        <f t="shared" si="110"/>
        <v>4771116.43</v>
      </c>
      <c r="AJ717" s="270">
        <f t="shared" si="110"/>
        <v>523893</v>
      </c>
      <c r="AK717" s="270">
        <f t="shared" si="110"/>
        <v>351764.51</v>
      </c>
      <c r="AL717" s="270">
        <f t="shared" si="110"/>
        <v>381171</v>
      </c>
      <c r="AM717" s="270">
        <f t="shared" si="110"/>
        <v>67164.5</v>
      </c>
      <c r="AN717" s="270">
        <f t="shared" si="110"/>
        <v>859042.36</v>
      </c>
      <c r="AO717" s="270">
        <f t="shared" si="110"/>
        <v>602956.56999999995</v>
      </c>
      <c r="AP717" s="270">
        <f t="shared" si="110"/>
        <v>253092.28</v>
      </c>
      <c r="AQ717" s="270">
        <f t="shared" si="110"/>
        <v>944081.72</v>
      </c>
      <c r="AR717" s="270">
        <f t="shared" si="110"/>
        <v>424809.54</v>
      </c>
      <c r="AS717" s="270">
        <f t="shared" si="110"/>
        <v>643182.94999999995</v>
      </c>
      <c r="AT717" s="270">
        <f t="shared" si="110"/>
        <v>713969.93</v>
      </c>
      <c r="AU717" s="270">
        <f t="shared" si="110"/>
        <v>4613493.8</v>
      </c>
      <c r="AV717" s="270">
        <f t="shared" si="110"/>
        <v>387500.6</v>
      </c>
      <c r="AW717" s="270">
        <f t="shared" si="110"/>
        <v>1304976.5</v>
      </c>
      <c r="AX717" s="270">
        <f t="shared" si="110"/>
        <v>410779.9</v>
      </c>
      <c r="AY717" s="270">
        <f t="shared" si="110"/>
        <v>347567.56</v>
      </c>
      <c r="AZ717" s="270">
        <f t="shared" si="110"/>
        <v>93804.6</v>
      </c>
      <c r="BA717" s="270">
        <f t="shared" si="110"/>
        <v>143148.22</v>
      </c>
      <c r="BB717" s="270">
        <f t="shared" si="110"/>
        <v>135870</v>
      </c>
      <c r="BC717" s="270">
        <f t="shared" si="110"/>
        <v>993190.3</v>
      </c>
      <c r="BD717" s="270">
        <f t="shared" si="110"/>
        <v>184966.3</v>
      </c>
      <c r="BE717" s="270">
        <f t="shared" si="110"/>
        <v>1003874.16</v>
      </c>
      <c r="BF717" s="270">
        <f t="shared" si="110"/>
        <v>1948607.3</v>
      </c>
      <c r="BG717" s="270">
        <f t="shared" si="110"/>
        <v>226369.4</v>
      </c>
      <c r="BH717" s="270">
        <f t="shared" si="110"/>
        <v>1298465.22</v>
      </c>
      <c r="BI717" s="270">
        <f t="shared" si="110"/>
        <v>1668423.29</v>
      </c>
      <c r="BJ717" s="270">
        <f t="shared" si="110"/>
        <v>620074.94999999995</v>
      </c>
      <c r="BK717" s="270">
        <f t="shared" si="110"/>
        <v>416440</v>
      </c>
      <c r="BL717" s="270">
        <f t="shared" si="110"/>
        <v>135055.22</v>
      </c>
      <c r="BM717" s="270">
        <f t="shared" si="110"/>
        <v>10270708.73</v>
      </c>
      <c r="BN717" s="270">
        <f t="shared" si="110"/>
        <v>3520102.2</v>
      </c>
      <c r="BO717" s="270">
        <f t="shared" si="110"/>
        <v>668337.68999999994</v>
      </c>
      <c r="BP717" s="270">
        <f t="shared" si="110"/>
        <v>76955</v>
      </c>
      <c r="BQ717" s="270">
        <f t="shared" si="110"/>
        <v>185588.6</v>
      </c>
      <c r="BR717" s="270">
        <f t="shared" si="110"/>
        <v>462457.14</v>
      </c>
      <c r="BS717" s="270">
        <f t="shared" ref="BS717" si="111">BS608</f>
        <v>245387.78</v>
      </c>
      <c r="BT717" s="270">
        <f t="shared" si="106"/>
        <v>423521.05</v>
      </c>
      <c r="BU717" s="270">
        <f t="shared" si="106"/>
        <v>411951.75</v>
      </c>
      <c r="BV717" s="270">
        <f t="shared" si="106"/>
        <v>380372.8</v>
      </c>
      <c r="BW717" s="270">
        <f t="shared" si="106"/>
        <v>1744556.63</v>
      </c>
      <c r="BX717" s="270">
        <f t="shared" si="106"/>
        <v>738360.5</v>
      </c>
      <c r="BY717" s="270">
        <f t="shared" si="106"/>
        <v>4897744.9400000004</v>
      </c>
      <c r="BZ717" s="270">
        <f t="shared" si="106"/>
        <v>537717.72</v>
      </c>
      <c r="CA717" s="270">
        <f t="shared" si="106"/>
        <v>356238.7</v>
      </c>
      <c r="CB717" s="270">
        <f t="shared" si="106"/>
        <v>607927.75</v>
      </c>
      <c r="CC717" s="270">
        <f t="shared" si="86"/>
        <v>104130870.65999998</v>
      </c>
      <c r="CD717" s="148"/>
      <c r="CE717" s="148"/>
      <c r="CF717" s="148"/>
      <c r="CG717" s="148"/>
      <c r="CH717" s="148"/>
      <c r="CI717" s="148"/>
    </row>
    <row r="718" spans="1:87" s="149" customFormat="1">
      <c r="A718" s="215"/>
      <c r="B718" s="295"/>
      <c r="C718" s="150"/>
      <c r="D718" s="150"/>
      <c r="E718" s="150"/>
      <c r="F718" s="301" t="s">
        <v>1512</v>
      </c>
      <c r="G718" s="302" t="s">
        <v>1513</v>
      </c>
      <c r="H718" s="270">
        <f t="shared" ref="H718:BS721" si="112">H609</f>
        <v>3198845.45</v>
      </c>
      <c r="I718" s="270">
        <f t="shared" si="112"/>
        <v>1632253.87</v>
      </c>
      <c r="J718" s="270">
        <f t="shared" si="112"/>
        <v>12932547.57</v>
      </c>
      <c r="K718" s="270">
        <f t="shared" si="112"/>
        <v>1650317.35</v>
      </c>
      <c r="L718" s="270">
        <f t="shared" si="112"/>
        <v>1133167.8600000001</v>
      </c>
      <c r="M718" s="270">
        <f t="shared" si="112"/>
        <v>224296.7</v>
      </c>
      <c r="N718" s="270">
        <f t="shared" si="112"/>
        <v>5986680.0800000001</v>
      </c>
      <c r="O718" s="270">
        <f t="shared" si="112"/>
        <v>3239413.85</v>
      </c>
      <c r="P718" s="270">
        <f t="shared" si="112"/>
        <v>909842.17</v>
      </c>
      <c r="Q718" s="270">
        <f t="shared" si="112"/>
        <v>3742352.27</v>
      </c>
      <c r="R718" s="270">
        <f t="shared" si="112"/>
        <v>687433.3</v>
      </c>
      <c r="S718" s="270">
        <f t="shared" si="112"/>
        <v>1262420.77</v>
      </c>
      <c r="T718" s="270">
        <f t="shared" si="112"/>
        <v>3006619.77</v>
      </c>
      <c r="U718" s="270">
        <f t="shared" si="112"/>
        <v>4514751.43</v>
      </c>
      <c r="V718" s="270">
        <f t="shared" si="112"/>
        <v>94196.88</v>
      </c>
      <c r="W718" s="270">
        <f t="shared" si="112"/>
        <v>1560341.46</v>
      </c>
      <c r="X718" s="270">
        <f t="shared" si="112"/>
        <v>722362.08</v>
      </c>
      <c r="Y718" s="270">
        <f t="shared" si="112"/>
        <v>761806.88</v>
      </c>
      <c r="Z718" s="270">
        <f t="shared" si="112"/>
        <v>11128031.289999999</v>
      </c>
      <c r="AA718" s="270">
        <f t="shared" si="112"/>
        <v>7126757.6900000004</v>
      </c>
      <c r="AB718" s="270">
        <f t="shared" si="112"/>
        <v>888311.24</v>
      </c>
      <c r="AC718" s="270">
        <f t="shared" si="112"/>
        <v>4218789.32</v>
      </c>
      <c r="AD718" s="270">
        <f t="shared" si="112"/>
        <v>474173.46</v>
      </c>
      <c r="AE718" s="270">
        <f t="shared" si="112"/>
        <v>452961.66</v>
      </c>
      <c r="AF718" s="270">
        <f t="shared" si="112"/>
        <v>516983.4</v>
      </c>
      <c r="AG718" s="270">
        <f t="shared" si="112"/>
        <v>94224.4</v>
      </c>
      <c r="AH718" s="270">
        <f t="shared" si="112"/>
        <v>339908</v>
      </c>
      <c r="AI718" s="270">
        <f t="shared" si="112"/>
        <v>11805793.949999999</v>
      </c>
      <c r="AJ718" s="270">
        <f t="shared" si="112"/>
        <v>2711910.47</v>
      </c>
      <c r="AK718" s="270">
        <f t="shared" si="112"/>
        <v>188981.7</v>
      </c>
      <c r="AL718" s="270">
        <f t="shared" si="112"/>
        <v>241547.4</v>
      </c>
      <c r="AM718" s="270">
        <f t="shared" si="112"/>
        <v>206712.56</v>
      </c>
      <c r="AN718" s="270">
        <f t="shared" si="112"/>
        <v>582232.54</v>
      </c>
      <c r="AO718" s="270">
        <f t="shared" si="112"/>
        <v>1015887.16</v>
      </c>
      <c r="AP718" s="270">
        <f t="shared" si="112"/>
        <v>61250</v>
      </c>
      <c r="AQ718" s="270">
        <f t="shared" si="112"/>
        <v>928687.95</v>
      </c>
      <c r="AR718" s="270">
        <f t="shared" si="112"/>
        <v>339295.7</v>
      </c>
      <c r="AS718" s="270">
        <f t="shared" si="112"/>
        <v>784033.38</v>
      </c>
      <c r="AT718" s="270">
        <f t="shared" si="112"/>
        <v>262830.14</v>
      </c>
      <c r="AU718" s="270">
        <f t="shared" si="112"/>
        <v>2432473.75</v>
      </c>
      <c r="AV718" s="270">
        <f t="shared" si="112"/>
        <v>299405.21000000002</v>
      </c>
      <c r="AW718" s="270">
        <f t="shared" si="112"/>
        <v>382990.5</v>
      </c>
      <c r="AX718" s="270">
        <f t="shared" si="112"/>
        <v>334877.13</v>
      </c>
      <c r="AY718" s="270">
        <f t="shared" si="112"/>
        <v>478379.39</v>
      </c>
      <c r="AZ718" s="270">
        <f t="shared" si="112"/>
        <v>137861</v>
      </c>
      <c r="BA718" s="270">
        <f t="shared" si="112"/>
        <v>184012.2</v>
      </c>
      <c r="BB718" s="270">
        <f t="shared" si="112"/>
        <v>702937</v>
      </c>
      <c r="BC718" s="270">
        <f t="shared" si="112"/>
        <v>1807104.85</v>
      </c>
      <c r="BD718" s="270">
        <f t="shared" si="112"/>
        <v>63706.2</v>
      </c>
      <c r="BE718" s="270">
        <f t="shared" si="112"/>
        <v>1205462.98</v>
      </c>
      <c r="BF718" s="270">
        <f t="shared" si="112"/>
        <v>3831009.11</v>
      </c>
      <c r="BG718" s="270">
        <f t="shared" si="112"/>
        <v>3232306.57</v>
      </c>
      <c r="BH718" s="270">
        <f t="shared" si="112"/>
        <v>3160811.72</v>
      </c>
      <c r="BI718" s="270">
        <f t="shared" si="112"/>
        <v>1356758.12</v>
      </c>
      <c r="BJ718" s="270">
        <f t="shared" si="112"/>
        <v>0</v>
      </c>
      <c r="BK718" s="270">
        <f t="shared" si="112"/>
        <v>325910.96000000002</v>
      </c>
      <c r="BL718" s="270">
        <f t="shared" si="112"/>
        <v>45283</v>
      </c>
      <c r="BM718" s="270">
        <f t="shared" si="112"/>
        <v>6894770.0599999996</v>
      </c>
      <c r="BN718" s="270">
        <f t="shared" si="112"/>
        <v>2641835.29</v>
      </c>
      <c r="BO718" s="270">
        <f t="shared" si="112"/>
        <v>1842397.97</v>
      </c>
      <c r="BP718" s="270">
        <f t="shared" si="112"/>
        <v>370254</v>
      </c>
      <c r="BQ718" s="270">
        <f t="shared" si="112"/>
        <v>111845</v>
      </c>
      <c r="BR718" s="270">
        <f t="shared" si="112"/>
        <v>482091.18</v>
      </c>
      <c r="BS718" s="270">
        <f t="shared" si="112"/>
        <v>350137.46</v>
      </c>
      <c r="BT718" s="270">
        <f t="shared" si="106"/>
        <v>3837753.87</v>
      </c>
      <c r="BU718" s="270">
        <f t="shared" si="106"/>
        <v>93425.62</v>
      </c>
      <c r="BV718" s="270">
        <f t="shared" si="106"/>
        <v>399703.4</v>
      </c>
      <c r="BW718" s="270">
        <f t="shared" si="106"/>
        <v>1339070.48</v>
      </c>
      <c r="BX718" s="270">
        <f t="shared" si="106"/>
        <v>301895.8</v>
      </c>
      <c r="BY718" s="270">
        <f t="shared" si="106"/>
        <v>942306.59</v>
      </c>
      <c r="BZ718" s="270">
        <f t="shared" si="106"/>
        <v>647972.43000000005</v>
      </c>
      <c r="CA718" s="270">
        <f t="shared" si="106"/>
        <v>171362.33</v>
      </c>
      <c r="CB718" s="270">
        <f t="shared" si="106"/>
        <v>271578.37</v>
      </c>
      <c r="CC718" s="270">
        <f t="shared" si="86"/>
        <v>132308642.69000006</v>
      </c>
      <c r="CD718" s="148"/>
      <c r="CE718" s="148"/>
      <c r="CF718" s="148"/>
      <c r="CG718" s="148"/>
      <c r="CH718" s="148"/>
      <c r="CI718" s="148"/>
    </row>
    <row r="719" spans="1:87" s="149" customFormat="1">
      <c r="A719" s="215"/>
      <c r="B719" s="295"/>
      <c r="C719" s="150"/>
      <c r="D719" s="150"/>
      <c r="E719" s="150"/>
      <c r="F719" s="301" t="s">
        <v>1514</v>
      </c>
      <c r="G719" s="302" t="s">
        <v>1515</v>
      </c>
      <c r="H719" s="270">
        <f t="shared" si="112"/>
        <v>8478001.3599999994</v>
      </c>
      <c r="I719" s="270">
        <f t="shared" si="112"/>
        <v>4456153.5599999996</v>
      </c>
      <c r="J719" s="270">
        <f t="shared" si="112"/>
        <v>3162784.56</v>
      </c>
      <c r="K719" s="270">
        <f t="shared" si="112"/>
        <v>625229.5</v>
      </c>
      <c r="L719" s="270">
        <f t="shared" si="112"/>
        <v>202603.08</v>
      </c>
      <c r="M719" s="270">
        <f t="shared" si="112"/>
        <v>36500</v>
      </c>
      <c r="N719" s="270">
        <f t="shared" si="112"/>
        <v>14425</v>
      </c>
      <c r="O719" s="270">
        <f t="shared" si="112"/>
        <v>2830175.6</v>
      </c>
      <c r="P719" s="270">
        <f t="shared" si="112"/>
        <v>1213147.3</v>
      </c>
      <c r="Q719" s="270">
        <f t="shared" si="112"/>
        <v>19393137</v>
      </c>
      <c r="R719" s="270">
        <f t="shared" si="112"/>
        <v>134100.01</v>
      </c>
      <c r="S719" s="270">
        <f t="shared" si="112"/>
        <v>192210</v>
      </c>
      <c r="T719" s="270">
        <f t="shared" si="112"/>
        <v>2080833.3</v>
      </c>
      <c r="U719" s="270">
        <f t="shared" si="112"/>
        <v>7429590.0499999998</v>
      </c>
      <c r="V719" s="270">
        <f t="shared" si="112"/>
        <v>54177.01</v>
      </c>
      <c r="W719" s="270">
        <f t="shared" si="112"/>
        <v>310149.82</v>
      </c>
      <c r="X719" s="270">
        <f t="shared" si="112"/>
        <v>236045.47</v>
      </c>
      <c r="Y719" s="270">
        <f t="shared" si="112"/>
        <v>2734729.56</v>
      </c>
      <c r="Z719" s="270">
        <f t="shared" si="112"/>
        <v>6069732</v>
      </c>
      <c r="AA719" s="270">
        <f t="shared" si="112"/>
        <v>2336506.4</v>
      </c>
      <c r="AB719" s="270">
        <f t="shared" si="112"/>
        <v>127267.9</v>
      </c>
      <c r="AC719" s="270">
        <f t="shared" si="112"/>
        <v>13292165.6</v>
      </c>
      <c r="AD719" s="270">
        <f t="shared" si="112"/>
        <v>872548</v>
      </c>
      <c r="AE719" s="270">
        <f t="shared" si="112"/>
        <v>1505481.82</v>
      </c>
      <c r="AF719" s="270">
        <f t="shared" si="112"/>
        <v>540670</v>
      </c>
      <c r="AG719" s="270">
        <f t="shared" si="112"/>
        <v>64000</v>
      </c>
      <c r="AH719" s="270">
        <f t="shared" si="112"/>
        <v>491600</v>
      </c>
      <c r="AI719" s="270">
        <f t="shared" si="112"/>
        <v>3914280</v>
      </c>
      <c r="AJ719" s="270">
        <f t="shared" si="112"/>
        <v>856487</v>
      </c>
      <c r="AK719" s="270">
        <f t="shared" si="112"/>
        <v>444460.1</v>
      </c>
      <c r="AL719" s="270">
        <f t="shared" si="112"/>
        <v>68850</v>
      </c>
      <c r="AM719" s="270">
        <f t="shared" si="112"/>
        <v>13300</v>
      </c>
      <c r="AN719" s="270">
        <f t="shared" si="112"/>
        <v>210350</v>
      </c>
      <c r="AO719" s="270">
        <f t="shared" si="112"/>
        <v>803438</v>
      </c>
      <c r="AP719" s="270">
        <f t="shared" si="112"/>
        <v>0</v>
      </c>
      <c r="AQ719" s="270">
        <f t="shared" si="112"/>
        <v>771419.3</v>
      </c>
      <c r="AR719" s="270">
        <f t="shared" si="112"/>
        <v>438327.89</v>
      </c>
      <c r="AS719" s="270">
        <f t="shared" si="112"/>
        <v>16700</v>
      </c>
      <c r="AT719" s="270">
        <f t="shared" si="112"/>
        <v>5800</v>
      </c>
      <c r="AU719" s="270">
        <f t="shared" si="112"/>
        <v>1232325.77</v>
      </c>
      <c r="AV719" s="270">
        <f t="shared" si="112"/>
        <v>88310</v>
      </c>
      <c r="AW719" s="270">
        <f t="shared" si="112"/>
        <v>9000</v>
      </c>
      <c r="AX719" s="270">
        <f t="shared" si="112"/>
        <v>336200</v>
      </c>
      <c r="AY719" s="270">
        <f t="shared" si="112"/>
        <v>242100</v>
      </c>
      <c r="AZ719" s="270">
        <f t="shared" si="112"/>
        <v>9960</v>
      </c>
      <c r="BA719" s="270">
        <f t="shared" si="112"/>
        <v>163845</v>
      </c>
      <c r="BB719" s="270">
        <f t="shared" si="112"/>
        <v>693622</v>
      </c>
      <c r="BC719" s="270">
        <f t="shared" si="112"/>
        <v>1731659.75</v>
      </c>
      <c r="BD719" s="270">
        <f t="shared" si="112"/>
        <v>146100</v>
      </c>
      <c r="BE719" s="270">
        <f t="shared" si="112"/>
        <v>1020980.2</v>
      </c>
      <c r="BF719" s="270">
        <f t="shared" si="112"/>
        <v>402142</v>
      </c>
      <c r="BG719" s="270">
        <f t="shared" si="112"/>
        <v>466900</v>
      </c>
      <c r="BH719" s="270">
        <f t="shared" si="112"/>
        <v>3812995.9</v>
      </c>
      <c r="BI719" s="270">
        <f t="shared" si="112"/>
        <v>1095685</v>
      </c>
      <c r="BJ719" s="270">
        <f t="shared" si="112"/>
        <v>1372327.88</v>
      </c>
      <c r="BK719" s="270">
        <f t="shared" si="112"/>
        <v>220000</v>
      </c>
      <c r="BL719" s="270">
        <f t="shared" si="112"/>
        <v>600104.1</v>
      </c>
      <c r="BM719" s="270">
        <f t="shared" si="112"/>
        <v>2340706</v>
      </c>
      <c r="BN719" s="270">
        <f t="shared" si="112"/>
        <v>2507770</v>
      </c>
      <c r="BO719" s="270">
        <f t="shared" si="112"/>
        <v>1794431.54</v>
      </c>
      <c r="BP719" s="270">
        <f t="shared" si="112"/>
        <v>196900</v>
      </c>
      <c r="BQ719" s="270">
        <f t="shared" si="112"/>
        <v>498140</v>
      </c>
      <c r="BR719" s="270">
        <f t="shared" si="112"/>
        <v>319140</v>
      </c>
      <c r="BS719" s="270">
        <f t="shared" si="112"/>
        <v>691517</v>
      </c>
      <c r="BT719" s="270">
        <f t="shared" si="106"/>
        <v>5170484</v>
      </c>
      <c r="BU719" s="270">
        <f t="shared" si="106"/>
        <v>11500</v>
      </c>
      <c r="BV719" s="270">
        <f t="shared" si="106"/>
        <v>495675</v>
      </c>
      <c r="BW719" s="270">
        <f t="shared" si="106"/>
        <v>449180</v>
      </c>
      <c r="BX719" s="270">
        <f t="shared" si="106"/>
        <v>956189</v>
      </c>
      <c r="BY719" s="270">
        <f t="shared" si="106"/>
        <v>291680</v>
      </c>
      <c r="BZ719" s="270">
        <f t="shared" si="106"/>
        <v>147550</v>
      </c>
      <c r="CA719" s="270">
        <f t="shared" si="106"/>
        <v>215925</v>
      </c>
      <c r="CB719" s="270">
        <f t="shared" si="106"/>
        <v>528739.05000000005</v>
      </c>
      <c r="CC719" s="270">
        <f t="shared" si="86"/>
        <v>116687160.37999997</v>
      </c>
      <c r="CD719" s="148"/>
      <c r="CE719" s="148"/>
      <c r="CF719" s="148"/>
      <c r="CG719" s="148"/>
      <c r="CH719" s="148"/>
      <c r="CI719" s="148"/>
    </row>
    <row r="720" spans="1:87" s="149" customFormat="1">
      <c r="A720" s="215"/>
      <c r="B720" s="295"/>
      <c r="C720" s="150"/>
      <c r="D720" s="150"/>
      <c r="E720" s="150"/>
      <c r="F720" s="301" t="s">
        <v>1516</v>
      </c>
      <c r="G720" s="302" t="s">
        <v>1517</v>
      </c>
      <c r="H720" s="270">
        <f t="shared" si="112"/>
        <v>39000</v>
      </c>
      <c r="I720" s="270">
        <f t="shared" si="112"/>
        <v>0</v>
      </c>
      <c r="J720" s="270">
        <f t="shared" si="112"/>
        <v>0</v>
      </c>
      <c r="K720" s="270">
        <f t="shared" si="112"/>
        <v>0</v>
      </c>
      <c r="L720" s="270">
        <f t="shared" si="112"/>
        <v>0</v>
      </c>
      <c r="M720" s="270">
        <f t="shared" si="112"/>
        <v>0</v>
      </c>
      <c r="N720" s="270">
        <f t="shared" si="112"/>
        <v>0</v>
      </c>
      <c r="O720" s="270">
        <f t="shared" si="112"/>
        <v>0</v>
      </c>
      <c r="P720" s="270">
        <f t="shared" si="112"/>
        <v>400000</v>
      </c>
      <c r="Q720" s="270">
        <f t="shared" si="112"/>
        <v>750000</v>
      </c>
      <c r="R720" s="270">
        <f t="shared" si="112"/>
        <v>0</v>
      </c>
      <c r="S720" s="270">
        <f t="shared" si="112"/>
        <v>0</v>
      </c>
      <c r="T720" s="270">
        <f t="shared" si="112"/>
        <v>0</v>
      </c>
      <c r="U720" s="270">
        <f t="shared" si="112"/>
        <v>0</v>
      </c>
      <c r="V720" s="270">
        <f t="shared" si="112"/>
        <v>0</v>
      </c>
      <c r="W720" s="270">
        <f t="shared" si="112"/>
        <v>0</v>
      </c>
      <c r="X720" s="270">
        <f t="shared" si="112"/>
        <v>0</v>
      </c>
      <c r="Y720" s="270">
        <f t="shared" si="112"/>
        <v>0</v>
      </c>
      <c r="Z720" s="270">
        <f t="shared" si="112"/>
        <v>20000</v>
      </c>
      <c r="AA720" s="270">
        <f t="shared" si="112"/>
        <v>313686.96999999997</v>
      </c>
      <c r="AB720" s="270">
        <f t="shared" si="112"/>
        <v>0</v>
      </c>
      <c r="AC720" s="270">
        <f t="shared" si="112"/>
        <v>0</v>
      </c>
      <c r="AD720" s="270">
        <f t="shared" si="112"/>
        <v>0</v>
      </c>
      <c r="AE720" s="270">
        <f t="shared" si="112"/>
        <v>0</v>
      </c>
      <c r="AF720" s="270">
        <f t="shared" si="112"/>
        <v>0</v>
      </c>
      <c r="AG720" s="270">
        <f t="shared" si="112"/>
        <v>0</v>
      </c>
      <c r="AH720" s="270">
        <f t="shared" si="112"/>
        <v>0</v>
      </c>
      <c r="AI720" s="270">
        <f t="shared" si="112"/>
        <v>0</v>
      </c>
      <c r="AJ720" s="270">
        <f t="shared" si="112"/>
        <v>0</v>
      </c>
      <c r="AK720" s="270">
        <f t="shared" si="112"/>
        <v>0</v>
      </c>
      <c r="AL720" s="270">
        <f t="shared" si="112"/>
        <v>0</v>
      </c>
      <c r="AM720" s="270">
        <f t="shared" si="112"/>
        <v>0</v>
      </c>
      <c r="AN720" s="270">
        <f t="shared" si="112"/>
        <v>0</v>
      </c>
      <c r="AO720" s="270">
        <f t="shared" si="112"/>
        <v>418189</v>
      </c>
      <c r="AP720" s="270">
        <f t="shared" si="112"/>
        <v>0</v>
      </c>
      <c r="AQ720" s="270">
        <f t="shared" si="112"/>
        <v>0</v>
      </c>
      <c r="AR720" s="270">
        <f t="shared" si="112"/>
        <v>0</v>
      </c>
      <c r="AS720" s="270">
        <f t="shared" si="112"/>
        <v>0</v>
      </c>
      <c r="AT720" s="270">
        <f t="shared" si="112"/>
        <v>0</v>
      </c>
      <c r="AU720" s="270">
        <f t="shared" si="112"/>
        <v>0</v>
      </c>
      <c r="AV720" s="270">
        <f t="shared" si="112"/>
        <v>0</v>
      </c>
      <c r="AW720" s="270">
        <f t="shared" si="112"/>
        <v>0</v>
      </c>
      <c r="AX720" s="270">
        <f t="shared" si="112"/>
        <v>0</v>
      </c>
      <c r="AY720" s="270">
        <f t="shared" si="112"/>
        <v>0</v>
      </c>
      <c r="AZ720" s="270">
        <f t="shared" si="112"/>
        <v>0</v>
      </c>
      <c r="BA720" s="270">
        <f t="shared" si="112"/>
        <v>0</v>
      </c>
      <c r="BB720" s="270">
        <f t="shared" si="112"/>
        <v>0</v>
      </c>
      <c r="BC720" s="270">
        <f t="shared" si="112"/>
        <v>0</v>
      </c>
      <c r="BD720" s="270">
        <f t="shared" si="112"/>
        <v>0</v>
      </c>
      <c r="BE720" s="270">
        <f t="shared" si="112"/>
        <v>0</v>
      </c>
      <c r="BF720" s="270">
        <f t="shared" si="112"/>
        <v>0</v>
      </c>
      <c r="BG720" s="270">
        <f t="shared" si="112"/>
        <v>0</v>
      </c>
      <c r="BH720" s="270">
        <f t="shared" si="112"/>
        <v>3703000</v>
      </c>
      <c r="BI720" s="270">
        <f t="shared" si="112"/>
        <v>0</v>
      </c>
      <c r="BJ720" s="270">
        <f t="shared" si="112"/>
        <v>0</v>
      </c>
      <c r="BK720" s="270">
        <f t="shared" si="112"/>
        <v>0</v>
      </c>
      <c r="BL720" s="270">
        <f t="shared" si="112"/>
        <v>0</v>
      </c>
      <c r="BM720" s="270">
        <f t="shared" si="112"/>
        <v>0</v>
      </c>
      <c r="BN720" s="270">
        <f t="shared" si="112"/>
        <v>0</v>
      </c>
      <c r="BO720" s="270">
        <f t="shared" si="112"/>
        <v>39322.5</v>
      </c>
      <c r="BP720" s="270">
        <f t="shared" si="112"/>
        <v>0</v>
      </c>
      <c r="BQ720" s="270">
        <f t="shared" si="112"/>
        <v>0</v>
      </c>
      <c r="BR720" s="270">
        <f t="shared" si="112"/>
        <v>0</v>
      </c>
      <c r="BS720" s="270">
        <f t="shared" si="112"/>
        <v>0</v>
      </c>
      <c r="BT720" s="270">
        <f t="shared" si="106"/>
        <v>0</v>
      </c>
      <c r="BU720" s="270">
        <f t="shared" si="106"/>
        <v>0</v>
      </c>
      <c r="BV720" s="270">
        <f t="shared" si="106"/>
        <v>0</v>
      </c>
      <c r="BW720" s="270">
        <f t="shared" si="106"/>
        <v>0</v>
      </c>
      <c r="BX720" s="270">
        <f t="shared" si="106"/>
        <v>33700</v>
      </c>
      <c r="BY720" s="270">
        <f t="shared" si="106"/>
        <v>0</v>
      </c>
      <c r="BZ720" s="270">
        <f t="shared" si="106"/>
        <v>0</v>
      </c>
      <c r="CA720" s="270">
        <f t="shared" si="106"/>
        <v>0</v>
      </c>
      <c r="CB720" s="270">
        <f t="shared" si="106"/>
        <v>0</v>
      </c>
      <c r="CC720" s="270">
        <f t="shared" si="86"/>
        <v>5716898.4699999997</v>
      </c>
      <c r="CD720" s="148"/>
      <c r="CE720" s="148"/>
      <c r="CF720" s="148"/>
      <c r="CG720" s="148"/>
      <c r="CH720" s="148"/>
      <c r="CI720" s="148"/>
    </row>
    <row r="721" spans="1:87" s="149" customFormat="1">
      <c r="A721" s="215"/>
      <c r="B721" s="295"/>
      <c r="C721" s="150"/>
      <c r="D721" s="150"/>
      <c r="E721" s="150"/>
      <c r="F721" s="301" t="s">
        <v>1518</v>
      </c>
      <c r="G721" s="302" t="s">
        <v>1519</v>
      </c>
      <c r="H721" s="270">
        <f t="shared" si="112"/>
        <v>0</v>
      </c>
      <c r="I721" s="270">
        <f t="shared" si="112"/>
        <v>0</v>
      </c>
      <c r="J721" s="270">
        <f t="shared" si="112"/>
        <v>0</v>
      </c>
      <c r="K721" s="270">
        <f t="shared" si="112"/>
        <v>0</v>
      </c>
      <c r="L721" s="270">
        <f t="shared" si="112"/>
        <v>0</v>
      </c>
      <c r="M721" s="270">
        <f t="shared" si="112"/>
        <v>0</v>
      </c>
      <c r="N721" s="270">
        <f t="shared" si="112"/>
        <v>0</v>
      </c>
      <c r="O721" s="270">
        <f t="shared" si="112"/>
        <v>0</v>
      </c>
      <c r="P721" s="270">
        <f t="shared" si="112"/>
        <v>0</v>
      </c>
      <c r="Q721" s="270">
        <f t="shared" si="112"/>
        <v>0</v>
      </c>
      <c r="R721" s="270">
        <f t="shared" si="112"/>
        <v>0</v>
      </c>
      <c r="S721" s="270">
        <f t="shared" si="112"/>
        <v>0</v>
      </c>
      <c r="T721" s="270">
        <f t="shared" si="112"/>
        <v>0</v>
      </c>
      <c r="U721" s="270">
        <f t="shared" si="112"/>
        <v>0</v>
      </c>
      <c r="V721" s="270">
        <f t="shared" si="112"/>
        <v>0</v>
      </c>
      <c r="W721" s="270">
        <f t="shared" si="112"/>
        <v>0</v>
      </c>
      <c r="X721" s="270">
        <f t="shared" si="112"/>
        <v>0</v>
      </c>
      <c r="Y721" s="270">
        <f t="shared" si="112"/>
        <v>0</v>
      </c>
      <c r="Z721" s="270">
        <f t="shared" si="112"/>
        <v>0</v>
      </c>
      <c r="AA721" s="270">
        <f t="shared" si="112"/>
        <v>0</v>
      </c>
      <c r="AB721" s="270">
        <f t="shared" si="112"/>
        <v>0</v>
      </c>
      <c r="AC721" s="270">
        <f t="shared" si="112"/>
        <v>0</v>
      </c>
      <c r="AD721" s="270">
        <f t="shared" si="112"/>
        <v>9150</v>
      </c>
      <c r="AE721" s="270">
        <f t="shared" si="112"/>
        <v>0</v>
      </c>
      <c r="AF721" s="270">
        <f t="shared" si="112"/>
        <v>0</v>
      </c>
      <c r="AG721" s="270">
        <f t="shared" si="112"/>
        <v>0</v>
      </c>
      <c r="AH721" s="270">
        <f t="shared" si="112"/>
        <v>0</v>
      </c>
      <c r="AI721" s="270">
        <f t="shared" si="112"/>
        <v>0</v>
      </c>
      <c r="AJ721" s="270">
        <f t="shared" si="112"/>
        <v>0</v>
      </c>
      <c r="AK721" s="270">
        <f t="shared" si="112"/>
        <v>0</v>
      </c>
      <c r="AL721" s="270">
        <f t="shared" si="112"/>
        <v>0</v>
      </c>
      <c r="AM721" s="270">
        <f t="shared" si="112"/>
        <v>0</v>
      </c>
      <c r="AN721" s="270">
        <f t="shared" si="112"/>
        <v>0</v>
      </c>
      <c r="AO721" s="270">
        <f t="shared" si="112"/>
        <v>0</v>
      </c>
      <c r="AP721" s="270">
        <f t="shared" si="112"/>
        <v>0</v>
      </c>
      <c r="AQ721" s="270">
        <f t="shared" si="112"/>
        <v>0</v>
      </c>
      <c r="AR721" s="270">
        <f t="shared" si="112"/>
        <v>0</v>
      </c>
      <c r="AS721" s="270">
        <f t="shared" si="112"/>
        <v>0</v>
      </c>
      <c r="AT721" s="270">
        <f t="shared" si="112"/>
        <v>637953.6</v>
      </c>
      <c r="AU721" s="270">
        <f t="shared" si="112"/>
        <v>0</v>
      </c>
      <c r="AV721" s="270">
        <f t="shared" si="112"/>
        <v>0</v>
      </c>
      <c r="AW721" s="270">
        <f t="shared" si="112"/>
        <v>0</v>
      </c>
      <c r="AX721" s="270">
        <f t="shared" si="112"/>
        <v>0</v>
      </c>
      <c r="AY721" s="270">
        <f t="shared" si="112"/>
        <v>0</v>
      </c>
      <c r="AZ721" s="270">
        <f t="shared" si="112"/>
        <v>0</v>
      </c>
      <c r="BA721" s="270">
        <f t="shared" si="112"/>
        <v>0</v>
      </c>
      <c r="BB721" s="270">
        <f t="shared" si="112"/>
        <v>0</v>
      </c>
      <c r="BC721" s="270">
        <f t="shared" si="112"/>
        <v>0</v>
      </c>
      <c r="BD721" s="270">
        <f t="shared" si="112"/>
        <v>0</v>
      </c>
      <c r="BE721" s="270">
        <f t="shared" si="112"/>
        <v>0</v>
      </c>
      <c r="BF721" s="270">
        <f t="shared" si="112"/>
        <v>0</v>
      </c>
      <c r="BG721" s="270">
        <f t="shared" si="112"/>
        <v>0</v>
      </c>
      <c r="BH721" s="270">
        <f t="shared" si="112"/>
        <v>0</v>
      </c>
      <c r="BI721" s="270">
        <f t="shared" si="112"/>
        <v>0</v>
      </c>
      <c r="BJ721" s="270">
        <f t="shared" si="112"/>
        <v>0</v>
      </c>
      <c r="BK721" s="270">
        <f t="shared" si="112"/>
        <v>0</v>
      </c>
      <c r="BL721" s="270">
        <f t="shared" si="112"/>
        <v>0</v>
      </c>
      <c r="BM721" s="270">
        <f t="shared" si="112"/>
        <v>0</v>
      </c>
      <c r="BN721" s="270">
        <f t="shared" si="112"/>
        <v>0</v>
      </c>
      <c r="BO721" s="270">
        <f t="shared" si="112"/>
        <v>0</v>
      </c>
      <c r="BP721" s="270">
        <f t="shared" si="112"/>
        <v>0</v>
      </c>
      <c r="BQ721" s="270">
        <f t="shared" si="112"/>
        <v>0</v>
      </c>
      <c r="BR721" s="270">
        <f t="shared" si="112"/>
        <v>0</v>
      </c>
      <c r="BS721" s="270">
        <f t="shared" ref="BS721" si="113">BS612</f>
        <v>0</v>
      </c>
      <c r="BT721" s="270">
        <f t="shared" si="106"/>
        <v>0</v>
      </c>
      <c r="BU721" s="270">
        <f t="shared" si="106"/>
        <v>0</v>
      </c>
      <c r="BV721" s="270">
        <f t="shared" si="106"/>
        <v>0</v>
      </c>
      <c r="BW721" s="270">
        <f t="shared" si="106"/>
        <v>108845</v>
      </c>
      <c r="BX721" s="270">
        <f t="shared" si="106"/>
        <v>40740</v>
      </c>
      <c r="BY721" s="270">
        <f t="shared" si="106"/>
        <v>0</v>
      </c>
      <c r="BZ721" s="270">
        <f t="shared" si="106"/>
        <v>0</v>
      </c>
      <c r="CA721" s="270">
        <f t="shared" si="106"/>
        <v>0</v>
      </c>
      <c r="CB721" s="270">
        <f t="shared" si="106"/>
        <v>0</v>
      </c>
      <c r="CC721" s="270">
        <f t="shared" si="86"/>
        <v>796688.6</v>
      </c>
      <c r="CD721" s="148"/>
      <c r="CE721" s="148"/>
      <c r="CF721" s="148"/>
      <c r="CG721" s="148"/>
      <c r="CH721" s="148"/>
      <c r="CI721" s="148"/>
    </row>
    <row r="722" spans="1:87" s="149" customFormat="1">
      <c r="A722" s="215"/>
      <c r="B722" s="295"/>
      <c r="C722" s="150"/>
      <c r="D722" s="150"/>
      <c r="E722" s="150"/>
      <c r="F722" s="301" t="s">
        <v>1520</v>
      </c>
      <c r="G722" s="302" t="s">
        <v>1521</v>
      </c>
      <c r="H722" s="270">
        <f t="shared" ref="H722:BS725" si="114">H613</f>
        <v>0</v>
      </c>
      <c r="I722" s="270">
        <f t="shared" si="114"/>
        <v>0</v>
      </c>
      <c r="J722" s="270">
        <f t="shared" si="114"/>
        <v>0</v>
      </c>
      <c r="K722" s="270">
        <f t="shared" si="114"/>
        <v>0</v>
      </c>
      <c r="L722" s="270">
        <f t="shared" si="114"/>
        <v>0</v>
      </c>
      <c r="M722" s="270">
        <f t="shared" si="114"/>
        <v>1915</v>
      </c>
      <c r="N722" s="270">
        <f t="shared" si="114"/>
        <v>0</v>
      </c>
      <c r="O722" s="270">
        <f t="shared" si="114"/>
        <v>0</v>
      </c>
      <c r="P722" s="270">
        <f t="shared" si="114"/>
        <v>0</v>
      </c>
      <c r="Q722" s="270">
        <f t="shared" si="114"/>
        <v>0</v>
      </c>
      <c r="R722" s="270">
        <f t="shared" si="114"/>
        <v>0</v>
      </c>
      <c r="S722" s="270">
        <f t="shared" si="114"/>
        <v>0</v>
      </c>
      <c r="T722" s="270">
        <f t="shared" si="114"/>
        <v>6400</v>
      </c>
      <c r="U722" s="270">
        <f t="shared" si="114"/>
        <v>0</v>
      </c>
      <c r="V722" s="270">
        <f t="shared" si="114"/>
        <v>0</v>
      </c>
      <c r="W722" s="270">
        <f t="shared" si="114"/>
        <v>0</v>
      </c>
      <c r="X722" s="270">
        <f t="shared" si="114"/>
        <v>0</v>
      </c>
      <c r="Y722" s="270">
        <f t="shared" si="114"/>
        <v>0</v>
      </c>
      <c r="Z722" s="270">
        <f t="shared" si="114"/>
        <v>0</v>
      </c>
      <c r="AA722" s="270">
        <f t="shared" si="114"/>
        <v>0</v>
      </c>
      <c r="AB722" s="270">
        <f t="shared" si="114"/>
        <v>0</v>
      </c>
      <c r="AC722" s="270">
        <f t="shared" si="114"/>
        <v>0</v>
      </c>
      <c r="AD722" s="270">
        <f t="shared" si="114"/>
        <v>0</v>
      </c>
      <c r="AE722" s="270">
        <f t="shared" si="114"/>
        <v>0</v>
      </c>
      <c r="AF722" s="270">
        <f t="shared" si="114"/>
        <v>0</v>
      </c>
      <c r="AG722" s="270">
        <f t="shared" si="114"/>
        <v>0</v>
      </c>
      <c r="AH722" s="270">
        <f t="shared" si="114"/>
        <v>0</v>
      </c>
      <c r="AI722" s="270">
        <f t="shared" si="114"/>
        <v>0</v>
      </c>
      <c r="AJ722" s="270">
        <f t="shared" si="114"/>
        <v>0</v>
      </c>
      <c r="AK722" s="270">
        <f t="shared" si="114"/>
        <v>0</v>
      </c>
      <c r="AL722" s="270">
        <f t="shared" si="114"/>
        <v>0</v>
      </c>
      <c r="AM722" s="270">
        <f t="shared" si="114"/>
        <v>0</v>
      </c>
      <c r="AN722" s="270">
        <f t="shared" si="114"/>
        <v>0</v>
      </c>
      <c r="AO722" s="270">
        <f t="shared" si="114"/>
        <v>0</v>
      </c>
      <c r="AP722" s="270">
        <f t="shared" si="114"/>
        <v>0</v>
      </c>
      <c r="AQ722" s="270">
        <f t="shared" si="114"/>
        <v>0</v>
      </c>
      <c r="AR722" s="270">
        <f t="shared" si="114"/>
        <v>0</v>
      </c>
      <c r="AS722" s="270">
        <f t="shared" si="114"/>
        <v>0</v>
      </c>
      <c r="AT722" s="270">
        <f t="shared" si="114"/>
        <v>0</v>
      </c>
      <c r="AU722" s="270">
        <f t="shared" si="114"/>
        <v>0</v>
      </c>
      <c r="AV722" s="270">
        <f t="shared" si="114"/>
        <v>0</v>
      </c>
      <c r="AW722" s="270">
        <f t="shared" si="114"/>
        <v>0</v>
      </c>
      <c r="AX722" s="270">
        <f t="shared" si="114"/>
        <v>0</v>
      </c>
      <c r="AY722" s="270">
        <f t="shared" si="114"/>
        <v>0</v>
      </c>
      <c r="AZ722" s="270">
        <f t="shared" si="114"/>
        <v>0</v>
      </c>
      <c r="BA722" s="270">
        <f t="shared" si="114"/>
        <v>0</v>
      </c>
      <c r="BB722" s="270">
        <f t="shared" si="114"/>
        <v>0</v>
      </c>
      <c r="BC722" s="270">
        <f t="shared" si="114"/>
        <v>0</v>
      </c>
      <c r="BD722" s="270">
        <f t="shared" si="114"/>
        <v>0</v>
      </c>
      <c r="BE722" s="270">
        <f t="shared" si="114"/>
        <v>0</v>
      </c>
      <c r="BF722" s="270">
        <f t="shared" si="114"/>
        <v>0</v>
      </c>
      <c r="BG722" s="270">
        <f t="shared" si="114"/>
        <v>0</v>
      </c>
      <c r="BH722" s="270">
        <f t="shared" si="114"/>
        <v>0</v>
      </c>
      <c r="BI722" s="270">
        <f t="shared" si="114"/>
        <v>0</v>
      </c>
      <c r="BJ722" s="270">
        <f t="shared" si="114"/>
        <v>0</v>
      </c>
      <c r="BK722" s="270">
        <f t="shared" si="114"/>
        <v>0</v>
      </c>
      <c r="BL722" s="270">
        <f t="shared" si="114"/>
        <v>0</v>
      </c>
      <c r="BM722" s="270">
        <f t="shared" si="114"/>
        <v>0</v>
      </c>
      <c r="BN722" s="270">
        <f t="shared" si="114"/>
        <v>0</v>
      </c>
      <c r="BO722" s="270">
        <f t="shared" si="114"/>
        <v>0</v>
      </c>
      <c r="BP722" s="270">
        <f t="shared" si="114"/>
        <v>0</v>
      </c>
      <c r="BQ722" s="270">
        <f t="shared" si="114"/>
        <v>0</v>
      </c>
      <c r="BR722" s="270">
        <f t="shared" si="114"/>
        <v>0</v>
      </c>
      <c r="BS722" s="270">
        <f t="shared" si="114"/>
        <v>0</v>
      </c>
      <c r="BT722" s="270">
        <f t="shared" ref="BT722:CB737" si="115">BT613</f>
        <v>0</v>
      </c>
      <c r="BU722" s="270">
        <f t="shared" si="115"/>
        <v>0</v>
      </c>
      <c r="BV722" s="270">
        <f t="shared" si="115"/>
        <v>0</v>
      </c>
      <c r="BW722" s="270">
        <f t="shared" si="115"/>
        <v>0</v>
      </c>
      <c r="BX722" s="270">
        <f t="shared" si="115"/>
        <v>36400</v>
      </c>
      <c r="BY722" s="270">
        <f t="shared" si="115"/>
        <v>0</v>
      </c>
      <c r="BZ722" s="270">
        <f t="shared" si="115"/>
        <v>0</v>
      </c>
      <c r="CA722" s="270">
        <f t="shared" si="115"/>
        <v>0</v>
      </c>
      <c r="CB722" s="270">
        <f t="shared" si="115"/>
        <v>0</v>
      </c>
      <c r="CC722" s="270">
        <f t="shared" si="86"/>
        <v>44715</v>
      </c>
      <c r="CD722" s="148"/>
      <c r="CE722" s="148"/>
      <c r="CF722" s="148"/>
      <c r="CG722" s="148"/>
      <c r="CH722" s="148"/>
      <c r="CI722" s="148"/>
    </row>
    <row r="723" spans="1:87" s="149" customFormat="1">
      <c r="A723" s="215"/>
      <c r="B723" s="295"/>
      <c r="C723" s="150"/>
      <c r="D723" s="150"/>
      <c r="E723" s="150"/>
      <c r="F723" s="301" t="s">
        <v>1522</v>
      </c>
      <c r="G723" s="302" t="s">
        <v>1523</v>
      </c>
      <c r="H723" s="270">
        <f t="shared" si="114"/>
        <v>1017311.31</v>
      </c>
      <c r="I723" s="270">
        <f t="shared" si="114"/>
        <v>189040.27</v>
      </c>
      <c r="J723" s="270">
        <f t="shared" si="114"/>
        <v>4041240.99</v>
      </c>
      <c r="K723" s="270">
        <f t="shared" si="114"/>
        <v>0</v>
      </c>
      <c r="L723" s="270">
        <f t="shared" si="114"/>
        <v>0</v>
      </c>
      <c r="M723" s="270">
        <f t="shared" si="114"/>
        <v>0</v>
      </c>
      <c r="N723" s="270">
        <f t="shared" si="114"/>
        <v>118664.2</v>
      </c>
      <c r="O723" s="270">
        <f t="shared" si="114"/>
        <v>1089561.3400000001</v>
      </c>
      <c r="P723" s="270">
        <f t="shared" si="114"/>
        <v>644423.98</v>
      </c>
      <c r="Q723" s="270">
        <f t="shared" si="114"/>
        <v>228189.12</v>
      </c>
      <c r="R723" s="270">
        <f t="shared" si="114"/>
        <v>0</v>
      </c>
      <c r="S723" s="270">
        <f t="shared" si="114"/>
        <v>8881</v>
      </c>
      <c r="T723" s="270">
        <f t="shared" si="114"/>
        <v>1022010.28</v>
      </c>
      <c r="U723" s="270">
        <f t="shared" si="114"/>
        <v>129080.7</v>
      </c>
      <c r="V723" s="270">
        <f t="shared" si="114"/>
        <v>95202.7</v>
      </c>
      <c r="W723" s="270">
        <f t="shared" si="114"/>
        <v>35263.120000000003</v>
      </c>
      <c r="X723" s="270">
        <f t="shared" si="114"/>
        <v>166319.46</v>
      </c>
      <c r="Y723" s="270">
        <f t="shared" si="114"/>
        <v>1158112.8600000001</v>
      </c>
      <c r="Z723" s="270">
        <f t="shared" si="114"/>
        <v>236298.57</v>
      </c>
      <c r="AA723" s="270">
        <f t="shared" si="114"/>
        <v>59051.57</v>
      </c>
      <c r="AB723" s="270">
        <f t="shared" si="114"/>
        <v>753743.5</v>
      </c>
      <c r="AC723" s="270">
        <f t="shared" si="114"/>
        <v>1344291.51</v>
      </c>
      <c r="AD723" s="270">
        <f t="shared" si="114"/>
        <v>54126.39</v>
      </c>
      <c r="AE723" s="270">
        <f t="shared" si="114"/>
        <v>649717.18999999994</v>
      </c>
      <c r="AF723" s="270">
        <f t="shared" si="114"/>
        <v>0</v>
      </c>
      <c r="AG723" s="270">
        <f t="shared" si="114"/>
        <v>0</v>
      </c>
      <c r="AH723" s="270">
        <f t="shared" si="114"/>
        <v>20629.82</v>
      </c>
      <c r="AI723" s="270">
        <f t="shared" si="114"/>
        <v>517594.16</v>
      </c>
      <c r="AJ723" s="270">
        <f t="shared" si="114"/>
        <v>501977.96</v>
      </c>
      <c r="AK723" s="270">
        <f t="shared" si="114"/>
        <v>410934.4</v>
      </c>
      <c r="AL723" s="270">
        <f t="shared" si="114"/>
        <v>0</v>
      </c>
      <c r="AM723" s="270">
        <f t="shared" si="114"/>
        <v>52249.599999999999</v>
      </c>
      <c r="AN723" s="270">
        <f t="shared" si="114"/>
        <v>22360</v>
      </c>
      <c r="AO723" s="270">
        <f t="shared" si="114"/>
        <v>121425</v>
      </c>
      <c r="AP723" s="270">
        <f t="shared" si="114"/>
        <v>0</v>
      </c>
      <c r="AQ723" s="270">
        <f t="shared" si="114"/>
        <v>4760</v>
      </c>
      <c r="AR723" s="270">
        <f t="shared" si="114"/>
        <v>106030</v>
      </c>
      <c r="AS723" s="270">
        <f t="shared" si="114"/>
        <v>931653.35</v>
      </c>
      <c r="AT723" s="270">
        <f t="shared" si="114"/>
        <v>1444658.45</v>
      </c>
      <c r="AU723" s="270">
        <f t="shared" si="114"/>
        <v>0</v>
      </c>
      <c r="AV723" s="270">
        <f t="shared" si="114"/>
        <v>0</v>
      </c>
      <c r="AW723" s="270">
        <f t="shared" si="114"/>
        <v>0</v>
      </c>
      <c r="AX723" s="270">
        <f t="shared" si="114"/>
        <v>0</v>
      </c>
      <c r="AY723" s="270">
        <f t="shared" si="114"/>
        <v>0</v>
      </c>
      <c r="AZ723" s="270">
        <f t="shared" si="114"/>
        <v>0</v>
      </c>
      <c r="BA723" s="270">
        <f t="shared" si="114"/>
        <v>0</v>
      </c>
      <c r="BB723" s="270">
        <f t="shared" si="114"/>
        <v>0</v>
      </c>
      <c r="BC723" s="270">
        <f t="shared" si="114"/>
        <v>0</v>
      </c>
      <c r="BD723" s="270">
        <f t="shared" si="114"/>
        <v>0</v>
      </c>
      <c r="BE723" s="270">
        <f t="shared" si="114"/>
        <v>0</v>
      </c>
      <c r="BF723" s="270">
        <f t="shared" si="114"/>
        <v>0</v>
      </c>
      <c r="BG723" s="270">
        <f t="shared" si="114"/>
        <v>0</v>
      </c>
      <c r="BH723" s="270">
        <f t="shared" si="114"/>
        <v>3243281.88</v>
      </c>
      <c r="BI723" s="270">
        <f t="shared" si="114"/>
        <v>68600</v>
      </c>
      <c r="BJ723" s="270">
        <f t="shared" si="114"/>
        <v>0</v>
      </c>
      <c r="BK723" s="270">
        <f t="shared" si="114"/>
        <v>0</v>
      </c>
      <c r="BL723" s="270">
        <f t="shared" si="114"/>
        <v>0</v>
      </c>
      <c r="BM723" s="270">
        <f t="shared" si="114"/>
        <v>36167438.130000003</v>
      </c>
      <c r="BN723" s="270">
        <f t="shared" si="114"/>
        <v>8149269.8899999997</v>
      </c>
      <c r="BO723" s="270">
        <f t="shared" si="114"/>
        <v>542281.69999999995</v>
      </c>
      <c r="BP723" s="270">
        <f t="shared" si="114"/>
        <v>0</v>
      </c>
      <c r="BQ723" s="270">
        <f t="shared" si="114"/>
        <v>99530</v>
      </c>
      <c r="BR723" s="270">
        <f t="shared" si="114"/>
        <v>0</v>
      </c>
      <c r="BS723" s="270">
        <f t="shared" si="114"/>
        <v>0</v>
      </c>
      <c r="BT723" s="270">
        <f t="shared" si="115"/>
        <v>9904</v>
      </c>
      <c r="BU723" s="270">
        <f t="shared" si="115"/>
        <v>0</v>
      </c>
      <c r="BV723" s="270">
        <f t="shared" si="115"/>
        <v>44500</v>
      </c>
      <c r="BW723" s="270">
        <f t="shared" si="115"/>
        <v>15750</v>
      </c>
      <c r="BX723" s="270">
        <f t="shared" si="115"/>
        <v>0</v>
      </c>
      <c r="BY723" s="270">
        <f t="shared" si="115"/>
        <v>220810</v>
      </c>
      <c r="BZ723" s="270">
        <f t="shared" si="115"/>
        <v>156000</v>
      </c>
      <c r="CA723" s="270">
        <f t="shared" si="115"/>
        <v>0</v>
      </c>
      <c r="CB723" s="270">
        <f t="shared" si="115"/>
        <v>15975.55</v>
      </c>
      <c r="CC723" s="270">
        <f t="shared" si="86"/>
        <v>65908143.950000003</v>
      </c>
      <c r="CD723" s="148"/>
      <c r="CE723" s="148"/>
      <c r="CF723" s="148"/>
      <c r="CG723" s="148"/>
      <c r="CH723" s="148"/>
      <c r="CI723" s="148"/>
    </row>
    <row r="724" spans="1:87" s="149" customFormat="1">
      <c r="A724" s="215"/>
      <c r="B724" s="295"/>
      <c r="C724" s="150"/>
      <c r="D724" s="150"/>
      <c r="E724" s="150"/>
      <c r="F724" s="301" t="s">
        <v>1524</v>
      </c>
      <c r="G724" s="302" t="s">
        <v>1525</v>
      </c>
      <c r="H724" s="270">
        <f t="shared" si="114"/>
        <v>477862.62</v>
      </c>
      <c r="I724" s="270">
        <f t="shared" si="114"/>
        <v>396267.65</v>
      </c>
      <c r="J724" s="270">
        <f t="shared" si="114"/>
        <v>537769.05000000005</v>
      </c>
      <c r="K724" s="270">
        <f t="shared" si="114"/>
        <v>49600</v>
      </c>
      <c r="L724" s="270">
        <f t="shared" si="114"/>
        <v>98481</v>
      </c>
      <c r="M724" s="270">
        <f t="shared" si="114"/>
        <v>285551.96999999997</v>
      </c>
      <c r="N724" s="270">
        <f t="shared" si="114"/>
        <v>65902.62</v>
      </c>
      <c r="O724" s="270">
        <f t="shared" si="114"/>
        <v>276325</v>
      </c>
      <c r="P724" s="270">
        <f t="shared" si="114"/>
        <v>374532.48</v>
      </c>
      <c r="Q724" s="270">
        <f t="shared" si="114"/>
        <v>329295.7</v>
      </c>
      <c r="R724" s="270">
        <f t="shared" si="114"/>
        <v>323261.59000000003</v>
      </c>
      <c r="S724" s="270">
        <f t="shared" si="114"/>
        <v>117463.9</v>
      </c>
      <c r="T724" s="270">
        <f t="shared" si="114"/>
        <v>517355.8</v>
      </c>
      <c r="U724" s="270">
        <f t="shared" si="114"/>
        <v>1864283.27</v>
      </c>
      <c r="V724" s="270">
        <f t="shared" si="114"/>
        <v>39908.9</v>
      </c>
      <c r="W724" s="270">
        <f t="shared" si="114"/>
        <v>672298.54</v>
      </c>
      <c r="X724" s="270">
        <f t="shared" si="114"/>
        <v>230752.39</v>
      </c>
      <c r="Y724" s="270">
        <f t="shared" si="114"/>
        <v>293579.59000000003</v>
      </c>
      <c r="Z724" s="270">
        <f t="shared" si="114"/>
        <v>929775.67</v>
      </c>
      <c r="AA724" s="270">
        <f t="shared" si="114"/>
        <v>1193753.43</v>
      </c>
      <c r="AB724" s="270">
        <f t="shared" si="114"/>
        <v>108188.43</v>
      </c>
      <c r="AC724" s="270">
        <f t="shared" si="114"/>
        <v>553775</v>
      </c>
      <c r="AD724" s="270">
        <f t="shared" si="114"/>
        <v>160017.4</v>
      </c>
      <c r="AE724" s="270">
        <f t="shared" si="114"/>
        <v>436908.64</v>
      </c>
      <c r="AF724" s="270">
        <f t="shared" si="114"/>
        <v>230228.99</v>
      </c>
      <c r="AG724" s="270">
        <f t="shared" si="114"/>
        <v>46265</v>
      </c>
      <c r="AH724" s="270">
        <f t="shared" si="114"/>
        <v>47495.05</v>
      </c>
      <c r="AI724" s="270">
        <f t="shared" si="114"/>
        <v>963141.28</v>
      </c>
      <c r="AJ724" s="270">
        <f t="shared" si="114"/>
        <v>120718.6</v>
      </c>
      <c r="AK724" s="270">
        <f t="shared" si="114"/>
        <v>116864.08</v>
      </c>
      <c r="AL724" s="270">
        <f t="shared" si="114"/>
        <v>72836.92</v>
      </c>
      <c r="AM724" s="270">
        <f t="shared" si="114"/>
        <v>85502.81</v>
      </c>
      <c r="AN724" s="270">
        <f t="shared" si="114"/>
        <v>297419.28999999998</v>
      </c>
      <c r="AO724" s="270">
        <f t="shared" si="114"/>
        <v>341203.8</v>
      </c>
      <c r="AP724" s="270">
        <f t="shared" si="114"/>
        <v>315092.90999999997</v>
      </c>
      <c r="AQ724" s="270">
        <f t="shared" si="114"/>
        <v>129235.55</v>
      </c>
      <c r="AR724" s="270">
        <f t="shared" si="114"/>
        <v>118283.7</v>
      </c>
      <c r="AS724" s="270">
        <f t="shared" si="114"/>
        <v>181801.2</v>
      </c>
      <c r="AT724" s="270">
        <f t="shared" si="114"/>
        <v>217768.78</v>
      </c>
      <c r="AU724" s="270">
        <f t="shared" si="114"/>
        <v>923921.5</v>
      </c>
      <c r="AV724" s="270">
        <f t="shared" si="114"/>
        <v>166624</v>
      </c>
      <c r="AW724" s="270">
        <f t="shared" si="114"/>
        <v>226876.04</v>
      </c>
      <c r="AX724" s="270">
        <f t="shared" si="114"/>
        <v>114241.2</v>
      </c>
      <c r="AY724" s="270">
        <f t="shared" si="114"/>
        <v>214003.13</v>
      </c>
      <c r="AZ724" s="270">
        <f t="shared" si="114"/>
        <v>13970</v>
      </c>
      <c r="BA724" s="270">
        <f t="shared" si="114"/>
        <v>15730</v>
      </c>
      <c r="BB724" s="270">
        <f t="shared" si="114"/>
        <v>0</v>
      </c>
      <c r="BC724" s="270">
        <f t="shared" si="114"/>
        <v>1009836</v>
      </c>
      <c r="BD724" s="270">
        <f t="shared" si="114"/>
        <v>245776.9</v>
      </c>
      <c r="BE724" s="270">
        <f t="shared" si="114"/>
        <v>601587.12</v>
      </c>
      <c r="BF724" s="270">
        <f t="shared" si="114"/>
        <v>154677.25</v>
      </c>
      <c r="BG724" s="270">
        <f t="shared" si="114"/>
        <v>152063.44</v>
      </c>
      <c r="BH724" s="270">
        <f t="shared" si="114"/>
        <v>751590.13</v>
      </c>
      <c r="BI724" s="270">
        <f t="shared" si="114"/>
        <v>246029.05</v>
      </c>
      <c r="BJ724" s="270">
        <f t="shared" si="114"/>
        <v>424134.18</v>
      </c>
      <c r="BK724" s="270">
        <f t="shared" si="114"/>
        <v>200756.96</v>
      </c>
      <c r="BL724" s="270">
        <f t="shared" si="114"/>
        <v>48455.82</v>
      </c>
      <c r="BM724" s="270">
        <f t="shared" si="114"/>
        <v>1997355.45</v>
      </c>
      <c r="BN724" s="270">
        <f t="shared" si="114"/>
        <v>761104.28</v>
      </c>
      <c r="BO724" s="270">
        <f t="shared" si="114"/>
        <v>250477.21</v>
      </c>
      <c r="BP724" s="270">
        <f t="shared" si="114"/>
        <v>195990.39</v>
      </c>
      <c r="BQ724" s="270">
        <f t="shared" si="114"/>
        <v>297836.89</v>
      </c>
      <c r="BR724" s="270">
        <f t="shared" si="114"/>
        <v>171734.39999999999</v>
      </c>
      <c r="BS724" s="270">
        <f t="shared" si="114"/>
        <v>471650.35</v>
      </c>
      <c r="BT724" s="270">
        <f t="shared" si="115"/>
        <v>10171</v>
      </c>
      <c r="BU724" s="270">
        <f t="shared" si="115"/>
        <v>152279.20000000001</v>
      </c>
      <c r="BV724" s="270">
        <f t="shared" si="115"/>
        <v>80749.56</v>
      </c>
      <c r="BW724" s="270">
        <f t="shared" si="115"/>
        <v>289138.90000000002</v>
      </c>
      <c r="BX724" s="270">
        <f t="shared" si="115"/>
        <v>135310.20000000001</v>
      </c>
      <c r="BY724" s="270">
        <f t="shared" si="115"/>
        <v>314232.48</v>
      </c>
      <c r="BZ724" s="270">
        <f t="shared" si="115"/>
        <v>500697.96</v>
      </c>
      <c r="CA724" s="270">
        <f t="shared" si="115"/>
        <v>145256.06</v>
      </c>
      <c r="CB724" s="270">
        <f t="shared" si="115"/>
        <v>188927.78</v>
      </c>
      <c r="CC724" s="270">
        <f t="shared" si="86"/>
        <v>25089953.43</v>
      </c>
      <c r="CD724" s="148"/>
      <c r="CE724" s="148"/>
      <c r="CF724" s="148"/>
      <c r="CG724" s="148"/>
      <c r="CH724" s="148"/>
      <c r="CI724" s="148"/>
    </row>
    <row r="725" spans="1:87" s="149" customFormat="1">
      <c r="A725" s="215"/>
      <c r="B725" s="295"/>
      <c r="C725" s="150"/>
      <c r="D725" s="150"/>
      <c r="E725" s="150"/>
      <c r="F725" s="301" t="s">
        <v>1526</v>
      </c>
      <c r="G725" s="302" t="s">
        <v>1527</v>
      </c>
      <c r="H725" s="270">
        <f t="shared" si="114"/>
        <v>0</v>
      </c>
      <c r="I725" s="270">
        <f t="shared" si="114"/>
        <v>0</v>
      </c>
      <c r="J725" s="270">
        <f t="shared" si="114"/>
        <v>0</v>
      </c>
      <c r="K725" s="270">
        <f t="shared" si="114"/>
        <v>0</v>
      </c>
      <c r="L725" s="270">
        <f t="shared" si="114"/>
        <v>0</v>
      </c>
      <c r="M725" s="270">
        <f t="shared" si="114"/>
        <v>6099</v>
      </c>
      <c r="N725" s="270">
        <f t="shared" si="114"/>
        <v>0</v>
      </c>
      <c r="O725" s="270">
        <f t="shared" si="114"/>
        <v>0</v>
      </c>
      <c r="P725" s="270">
        <f t="shared" si="114"/>
        <v>0</v>
      </c>
      <c r="Q725" s="270">
        <f t="shared" si="114"/>
        <v>0</v>
      </c>
      <c r="R725" s="270">
        <f t="shared" si="114"/>
        <v>0</v>
      </c>
      <c r="S725" s="270">
        <f t="shared" si="114"/>
        <v>0</v>
      </c>
      <c r="T725" s="270">
        <f t="shared" si="114"/>
        <v>0</v>
      </c>
      <c r="U725" s="270">
        <f t="shared" si="114"/>
        <v>0</v>
      </c>
      <c r="V725" s="270">
        <f t="shared" si="114"/>
        <v>0</v>
      </c>
      <c r="W725" s="270">
        <f t="shared" si="114"/>
        <v>0</v>
      </c>
      <c r="X725" s="270">
        <f t="shared" si="114"/>
        <v>0</v>
      </c>
      <c r="Y725" s="270">
        <f t="shared" si="114"/>
        <v>0</v>
      </c>
      <c r="Z725" s="270">
        <f t="shared" si="114"/>
        <v>0</v>
      </c>
      <c r="AA725" s="270">
        <f t="shared" si="114"/>
        <v>0</v>
      </c>
      <c r="AB725" s="270">
        <f t="shared" si="114"/>
        <v>0</v>
      </c>
      <c r="AC725" s="270">
        <f t="shared" si="114"/>
        <v>0</v>
      </c>
      <c r="AD725" s="270">
        <f t="shared" si="114"/>
        <v>0</v>
      </c>
      <c r="AE725" s="270">
        <f t="shared" si="114"/>
        <v>1307.9000000000001</v>
      </c>
      <c r="AF725" s="270">
        <f t="shared" si="114"/>
        <v>0</v>
      </c>
      <c r="AG725" s="270">
        <f t="shared" si="114"/>
        <v>61860</v>
      </c>
      <c r="AH725" s="270">
        <f t="shared" si="114"/>
        <v>13710</v>
      </c>
      <c r="AI725" s="270">
        <f t="shared" si="114"/>
        <v>33500</v>
      </c>
      <c r="AJ725" s="270">
        <f t="shared" si="114"/>
        <v>0</v>
      </c>
      <c r="AK725" s="270">
        <f t="shared" si="114"/>
        <v>0</v>
      </c>
      <c r="AL725" s="270">
        <f t="shared" si="114"/>
        <v>0</v>
      </c>
      <c r="AM725" s="270">
        <f t="shared" si="114"/>
        <v>0</v>
      </c>
      <c r="AN725" s="270">
        <f t="shared" si="114"/>
        <v>0</v>
      </c>
      <c r="AO725" s="270">
        <f t="shared" si="114"/>
        <v>0</v>
      </c>
      <c r="AP725" s="270">
        <f t="shared" si="114"/>
        <v>0</v>
      </c>
      <c r="AQ725" s="270">
        <f t="shared" si="114"/>
        <v>0</v>
      </c>
      <c r="AR725" s="270">
        <f t="shared" si="114"/>
        <v>0</v>
      </c>
      <c r="AS725" s="270">
        <f t="shared" si="114"/>
        <v>0</v>
      </c>
      <c r="AT725" s="270">
        <f t="shared" si="114"/>
        <v>0</v>
      </c>
      <c r="AU725" s="270">
        <f t="shared" si="114"/>
        <v>0</v>
      </c>
      <c r="AV725" s="270">
        <f t="shared" si="114"/>
        <v>0</v>
      </c>
      <c r="AW725" s="270">
        <f t="shared" si="114"/>
        <v>0</v>
      </c>
      <c r="AX725" s="270">
        <f t="shared" si="114"/>
        <v>0</v>
      </c>
      <c r="AY725" s="270">
        <f t="shared" si="114"/>
        <v>0</v>
      </c>
      <c r="AZ725" s="270">
        <f t="shared" si="114"/>
        <v>0</v>
      </c>
      <c r="BA725" s="270">
        <f t="shared" si="114"/>
        <v>0</v>
      </c>
      <c r="BB725" s="270">
        <f t="shared" si="114"/>
        <v>0</v>
      </c>
      <c r="BC725" s="270">
        <f t="shared" si="114"/>
        <v>0</v>
      </c>
      <c r="BD725" s="270">
        <f t="shared" si="114"/>
        <v>0</v>
      </c>
      <c r="BE725" s="270">
        <f t="shared" si="114"/>
        <v>0</v>
      </c>
      <c r="BF725" s="270">
        <f t="shared" si="114"/>
        <v>0</v>
      </c>
      <c r="BG725" s="270">
        <f t="shared" si="114"/>
        <v>0</v>
      </c>
      <c r="BH725" s="270">
        <f t="shared" si="114"/>
        <v>0</v>
      </c>
      <c r="BI725" s="270">
        <f t="shared" si="114"/>
        <v>0</v>
      </c>
      <c r="BJ725" s="270">
        <f t="shared" si="114"/>
        <v>0</v>
      </c>
      <c r="BK725" s="270">
        <f t="shared" si="114"/>
        <v>0</v>
      </c>
      <c r="BL725" s="270">
        <f t="shared" si="114"/>
        <v>0</v>
      </c>
      <c r="BM725" s="270">
        <f t="shared" si="114"/>
        <v>0</v>
      </c>
      <c r="BN725" s="270">
        <f t="shared" si="114"/>
        <v>0</v>
      </c>
      <c r="BO725" s="270">
        <f t="shared" si="114"/>
        <v>0</v>
      </c>
      <c r="BP725" s="270">
        <f t="shared" si="114"/>
        <v>0</v>
      </c>
      <c r="BQ725" s="270">
        <f t="shared" si="114"/>
        <v>62480</v>
      </c>
      <c r="BR725" s="270">
        <f t="shared" si="114"/>
        <v>0</v>
      </c>
      <c r="BS725" s="270">
        <f t="shared" ref="BS725" si="116">BS616</f>
        <v>0</v>
      </c>
      <c r="BT725" s="270">
        <f t="shared" si="115"/>
        <v>0</v>
      </c>
      <c r="BU725" s="270">
        <f t="shared" si="115"/>
        <v>0</v>
      </c>
      <c r="BV725" s="270">
        <f t="shared" si="115"/>
        <v>0</v>
      </c>
      <c r="BW725" s="270">
        <f t="shared" si="115"/>
        <v>0</v>
      </c>
      <c r="BX725" s="270">
        <f t="shared" si="115"/>
        <v>0</v>
      </c>
      <c r="BY725" s="270">
        <f t="shared" si="115"/>
        <v>0</v>
      </c>
      <c r="BZ725" s="270">
        <f t="shared" si="115"/>
        <v>6660</v>
      </c>
      <c r="CA725" s="270">
        <f t="shared" si="115"/>
        <v>0</v>
      </c>
      <c r="CB725" s="270">
        <f t="shared" si="115"/>
        <v>0</v>
      </c>
      <c r="CC725" s="270">
        <f t="shared" si="86"/>
        <v>185616.9</v>
      </c>
      <c r="CD725" s="148"/>
      <c r="CE725" s="148"/>
      <c r="CF725" s="148"/>
      <c r="CG725" s="148"/>
      <c r="CH725" s="148"/>
      <c r="CI725" s="148"/>
    </row>
    <row r="726" spans="1:87" s="149" customFormat="1">
      <c r="A726" s="215"/>
      <c r="B726" s="295"/>
      <c r="C726" s="150"/>
      <c r="D726" s="150"/>
      <c r="E726" s="150"/>
      <c r="F726" s="301" t="s">
        <v>1528</v>
      </c>
      <c r="G726" s="302" t="s">
        <v>1529</v>
      </c>
      <c r="H726" s="270">
        <f t="shared" ref="H726:BS729" si="117">H617</f>
        <v>456052.69</v>
      </c>
      <c r="I726" s="270">
        <f t="shared" si="117"/>
        <v>182614.7</v>
      </c>
      <c r="J726" s="270">
        <f t="shared" si="117"/>
        <v>10407859.08</v>
      </c>
      <c r="K726" s="270">
        <f t="shared" si="117"/>
        <v>0</v>
      </c>
      <c r="L726" s="270">
        <f t="shared" si="117"/>
        <v>71906.31</v>
      </c>
      <c r="M726" s="270">
        <f t="shared" si="117"/>
        <v>92610</v>
      </c>
      <c r="N726" s="270">
        <f t="shared" si="117"/>
        <v>1833957.1</v>
      </c>
      <c r="O726" s="270">
        <f t="shared" si="117"/>
        <v>0</v>
      </c>
      <c r="P726" s="270">
        <f t="shared" si="117"/>
        <v>0</v>
      </c>
      <c r="Q726" s="270">
        <f t="shared" si="117"/>
        <v>185800</v>
      </c>
      <c r="R726" s="270">
        <f t="shared" si="117"/>
        <v>0</v>
      </c>
      <c r="S726" s="270">
        <f t="shared" si="117"/>
        <v>240000</v>
      </c>
      <c r="T726" s="270">
        <f t="shared" si="117"/>
        <v>0</v>
      </c>
      <c r="U726" s="270">
        <f t="shared" si="117"/>
        <v>0</v>
      </c>
      <c r="V726" s="270">
        <f t="shared" si="117"/>
        <v>0</v>
      </c>
      <c r="W726" s="270">
        <f t="shared" si="117"/>
        <v>0</v>
      </c>
      <c r="X726" s="270">
        <f t="shared" si="117"/>
        <v>0</v>
      </c>
      <c r="Y726" s="270">
        <f t="shared" si="117"/>
        <v>0</v>
      </c>
      <c r="Z726" s="270">
        <f t="shared" si="117"/>
        <v>0</v>
      </c>
      <c r="AA726" s="270">
        <f t="shared" si="117"/>
        <v>0</v>
      </c>
      <c r="AB726" s="270">
        <f t="shared" si="117"/>
        <v>0</v>
      </c>
      <c r="AC726" s="270">
        <f t="shared" si="117"/>
        <v>9051661</v>
      </c>
      <c r="AD726" s="270">
        <f t="shared" si="117"/>
        <v>1799424.25</v>
      </c>
      <c r="AE726" s="270">
        <f t="shared" si="117"/>
        <v>0</v>
      </c>
      <c r="AF726" s="270">
        <f t="shared" si="117"/>
        <v>5606.8</v>
      </c>
      <c r="AG726" s="270">
        <f t="shared" si="117"/>
        <v>0</v>
      </c>
      <c r="AH726" s="270">
        <f t="shared" si="117"/>
        <v>0</v>
      </c>
      <c r="AI726" s="270">
        <f t="shared" si="117"/>
        <v>95000</v>
      </c>
      <c r="AJ726" s="270">
        <f t="shared" si="117"/>
        <v>0</v>
      </c>
      <c r="AK726" s="270">
        <f t="shared" si="117"/>
        <v>0</v>
      </c>
      <c r="AL726" s="270">
        <f t="shared" si="117"/>
        <v>27000</v>
      </c>
      <c r="AM726" s="270">
        <f t="shared" si="117"/>
        <v>13692.6</v>
      </c>
      <c r="AN726" s="270">
        <f t="shared" si="117"/>
        <v>0</v>
      </c>
      <c r="AO726" s="270">
        <f t="shared" si="117"/>
        <v>0</v>
      </c>
      <c r="AP726" s="270">
        <f t="shared" si="117"/>
        <v>36682</v>
      </c>
      <c r="AQ726" s="270">
        <f t="shared" si="117"/>
        <v>0</v>
      </c>
      <c r="AR726" s="270">
        <f t="shared" si="117"/>
        <v>0</v>
      </c>
      <c r="AS726" s="270">
        <f t="shared" si="117"/>
        <v>0</v>
      </c>
      <c r="AT726" s="270">
        <f t="shared" si="117"/>
        <v>0</v>
      </c>
      <c r="AU726" s="270">
        <f t="shared" si="117"/>
        <v>185801.35</v>
      </c>
      <c r="AV726" s="270">
        <f t="shared" si="117"/>
        <v>0</v>
      </c>
      <c r="AW726" s="270">
        <f t="shared" si="117"/>
        <v>0</v>
      </c>
      <c r="AX726" s="270">
        <f t="shared" si="117"/>
        <v>0</v>
      </c>
      <c r="AY726" s="270">
        <f t="shared" si="117"/>
        <v>0</v>
      </c>
      <c r="AZ726" s="270">
        <f t="shared" si="117"/>
        <v>0</v>
      </c>
      <c r="BA726" s="270">
        <f t="shared" si="117"/>
        <v>0</v>
      </c>
      <c r="BB726" s="270">
        <f t="shared" si="117"/>
        <v>0</v>
      </c>
      <c r="BC726" s="270">
        <f t="shared" si="117"/>
        <v>0</v>
      </c>
      <c r="BD726" s="270">
        <f t="shared" si="117"/>
        <v>0</v>
      </c>
      <c r="BE726" s="270">
        <f t="shared" si="117"/>
        <v>328780</v>
      </c>
      <c r="BF726" s="270">
        <f t="shared" si="117"/>
        <v>0</v>
      </c>
      <c r="BG726" s="270">
        <f t="shared" si="117"/>
        <v>0</v>
      </c>
      <c r="BH726" s="270">
        <f t="shared" si="117"/>
        <v>157307.4</v>
      </c>
      <c r="BI726" s="270">
        <f t="shared" si="117"/>
        <v>0</v>
      </c>
      <c r="BJ726" s="270">
        <f t="shared" si="117"/>
        <v>0</v>
      </c>
      <c r="BK726" s="270">
        <f t="shared" si="117"/>
        <v>0</v>
      </c>
      <c r="BL726" s="270">
        <f t="shared" si="117"/>
        <v>0</v>
      </c>
      <c r="BM726" s="270">
        <f t="shared" si="117"/>
        <v>0</v>
      </c>
      <c r="BN726" s="270">
        <f t="shared" si="117"/>
        <v>0</v>
      </c>
      <c r="BO726" s="270">
        <f t="shared" si="117"/>
        <v>0</v>
      </c>
      <c r="BP726" s="270">
        <f t="shared" si="117"/>
        <v>21650</v>
      </c>
      <c r="BQ726" s="270">
        <f t="shared" si="117"/>
        <v>0</v>
      </c>
      <c r="BR726" s="270">
        <f t="shared" si="117"/>
        <v>0</v>
      </c>
      <c r="BS726" s="270">
        <f t="shared" si="117"/>
        <v>0</v>
      </c>
      <c r="BT726" s="270">
        <f t="shared" si="115"/>
        <v>0</v>
      </c>
      <c r="BU726" s="270">
        <f t="shared" si="115"/>
        <v>263339</v>
      </c>
      <c r="BV726" s="270">
        <f t="shared" si="115"/>
        <v>0</v>
      </c>
      <c r="BW726" s="270">
        <f t="shared" si="115"/>
        <v>1982.25</v>
      </c>
      <c r="BX726" s="270">
        <f t="shared" si="115"/>
        <v>0</v>
      </c>
      <c r="BY726" s="270">
        <f t="shared" si="115"/>
        <v>3620600</v>
      </c>
      <c r="BZ726" s="270">
        <f t="shared" si="115"/>
        <v>0</v>
      </c>
      <c r="CA726" s="270">
        <f t="shared" si="115"/>
        <v>25000</v>
      </c>
      <c r="CB726" s="270">
        <f t="shared" si="115"/>
        <v>0</v>
      </c>
      <c r="CC726" s="270">
        <f t="shared" si="86"/>
        <v>29104326.530000005</v>
      </c>
      <c r="CD726" s="148"/>
      <c r="CE726" s="148"/>
      <c r="CF726" s="148"/>
      <c r="CG726" s="148"/>
      <c r="CH726" s="148"/>
      <c r="CI726" s="148"/>
    </row>
    <row r="727" spans="1:87" s="149" customFormat="1">
      <c r="A727" s="215"/>
      <c r="B727" s="295"/>
      <c r="C727" s="150"/>
      <c r="D727" s="150"/>
      <c r="E727" s="150"/>
      <c r="F727" s="301" t="s">
        <v>1530</v>
      </c>
      <c r="G727" s="302" t="s">
        <v>1531</v>
      </c>
      <c r="H727" s="270">
        <f t="shared" si="117"/>
        <v>786189.45</v>
      </c>
      <c r="I727" s="270">
        <f t="shared" si="117"/>
        <v>693968.95</v>
      </c>
      <c r="J727" s="270">
        <f t="shared" si="117"/>
        <v>289879.40000000002</v>
      </c>
      <c r="K727" s="270">
        <f t="shared" si="117"/>
        <v>260074.8</v>
      </c>
      <c r="L727" s="270">
        <f t="shared" si="117"/>
        <v>287443.09999999998</v>
      </c>
      <c r="M727" s="270">
        <f t="shared" si="117"/>
        <v>17980</v>
      </c>
      <c r="N727" s="270">
        <f t="shared" si="117"/>
        <v>3063772.45</v>
      </c>
      <c r="O727" s="270">
        <f t="shared" si="117"/>
        <v>179935</v>
      </c>
      <c r="P727" s="270">
        <f t="shared" si="117"/>
        <v>94670</v>
      </c>
      <c r="Q727" s="270">
        <f t="shared" si="117"/>
        <v>3525426</v>
      </c>
      <c r="R727" s="270">
        <f t="shared" si="117"/>
        <v>4000</v>
      </c>
      <c r="S727" s="270">
        <f t="shared" si="117"/>
        <v>217220</v>
      </c>
      <c r="T727" s="270">
        <f t="shared" si="117"/>
        <v>268608.84999999998</v>
      </c>
      <c r="U727" s="270">
        <f t="shared" si="117"/>
        <v>876304.6</v>
      </c>
      <c r="V727" s="270">
        <f t="shared" si="117"/>
        <v>4215</v>
      </c>
      <c r="W727" s="270">
        <f t="shared" si="117"/>
        <v>136985</v>
      </c>
      <c r="X727" s="270">
        <f t="shared" si="117"/>
        <v>176417.25</v>
      </c>
      <c r="Y727" s="270">
        <f t="shared" si="117"/>
        <v>165176.66</v>
      </c>
      <c r="Z727" s="270">
        <f t="shared" si="117"/>
        <v>0</v>
      </c>
      <c r="AA727" s="270">
        <f t="shared" si="117"/>
        <v>4199809</v>
      </c>
      <c r="AB727" s="270">
        <f t="shared" si="117"/>
        <v>227685</v>
      </c>
      <c r="AC727" s="270">
        <f t="shared" si="117"/>
        <v>4395906.0999999996</v>
      </c>
      <c r="AD727" s="270">
        <f t="shared" si="117"/>
        <v>171560</v>
      </c>
      <c r="AE727" s="270">
        <f t="shared" si="117"/>
        <v>534525.22</v>
      </c>
      <c r="AF727" s="270">
        <f t="shared" si="117"/>
        <v>153759.95000000001</v>
      </c>
      <c r="AG727" s="270">
        <f t="shared" si="117"/>
        <v>177298.8</v>
      </c>
      <c r="AH727" s="270">
        <f t="shared" si="117"/>
        <v>103843</v>
      </c>
      <c r="AI727" s="270">
        <f t="shared" si="117"/>
        <v>1427513.45</v>
      </c>
      <c r="AJ727" s="270">
        <f t="shared" si="117"/>
        <v>260905.5</v>
      </c>
      <c r="AK727" s="270">
        <f t="shared" si="117"/>
        <v>164220.5</v>
      </c>
      <c r="AL727" s="270">
        <f t="shared" si="117"/>
        <v>46658</v>
      </c>
      <c r="AM727" s="270">
        <f t="shared" si="117"/>
        <v>108376.1</v>
      </c>
      <c r="AN727" s="270">
        <f t="shared" si="117"/>
        <v>129960</v>
      </c>
      <c r="AO727" s="270">
        <f t="shared" si="117"/>
        <v>2413097.85</v>
      </c>
      <c r="AP727" s="270">
        <f t="shared" si="117"/>
        <v>213230.3</v>
      </c>
      <c r="AQ727" s="270">
        <f t="shared" si="117"/>
        <v>163367</v>
      </c>
      <c r="AR727" s="270">
        <f t="shared" si="117"/>
        <v>424105.4</v>
      </c>
      <c r="AS727" s="270">
        <f t="shared" si="117"/>
        <v>486357.5</v>
      </c>
      <c r="AT727" s="270">
        <f t="shared" si="117"/>
        <v>214841.9</v>
      </c>
      <c r="AU727" s="270">
        <f t="shared" si="117"/>
        <v>2364480</v>
      </c>
      <c r="AV727" s="270">
        <f t="shared" si="117"/>
        <v>66195</v>
      </c>
      <c r="AW727" s="270">
        <f t="shared" si="117"/>
        <v>221937.49</v>
      </c>
      <c r="AX727" s="270">
        <f t="shared" si="117"/>
        <v>113023.3</v>
      </c>
      <c r="AY727" s="270">
        <f t="shared" si="117"/>
        <v>103438.35</v>
      </c>
      <c r="AZ727" s="270">
        <f t="shared" si="117"/>
        <v>18507.900000000001</v>
      </c>
      <c r="BA727" s="270">
        <f t="shared" si="117"/>
        <v>47982.95</v>
      </c>
      <c r="BB727" s="270">
        <f t="shared" si="117"/>
        <v>572559</v>
      </c>
      <c r="BC727" s="270">
        <f t="shared" si="117"/>
        <v>208845</v>
      </c>
      <c r="BD727" s="270">
        <f t="shared" si="117"/>
        <v>161002.35</v>
      </c>
      <c r="BE727" s="270">
        <f t="shared" si="117"/>
        <v>122178.5</v>
      </c>
      <c r="BF727" s="270">
        <f t="shared" si="117"/>
        <v>852855.25</v>
      </c>
      <c r="BG727" s="270">
        <f t="shared" si="117"/>
        <v>210121.7</v>
      </c>
      <c r="BH727" s="270">
        <f t="shared" si="117"/>
        <v>2615112.35</v>
      </c>
      <c r="BI727" s="270">
        <f t="shared" si="117"/>
        <v>2533003.2000000002</v>
      </c>
      <c r="BJ727" s="270">
        <f t="shared" si="117"/>
        <v>764776.5</v>
      </c>
      <c r="BK727" s="270">
        <f t="shared" si="117"/>
        <v>220685.75</v>
      </c>
      <c r="BL727" s="270">
        <f t="shared" si="117"/>
        <v>166178.29999999999</v>
      </c>
      <c r="BM727" s="270">
        <f t="shared" si="117"/>
        <v>2840700</v>
      </c>
      <c r="BN727" s="270">
        <f t="shared" si="117"/>
        <v>2048485</v>
      </c>
      <c r="BO727" s="270">
        <f t="shared" si="117"/>
        <v>911081.86</v>
      </c>
      <c r="BP727" s="270">
        <f t="shared" si="117"/>
        <v>108790</v>
      </c>
      <c r="BQ727" s="270">
        <f t="shared" si="117"/>
        <v>0</v>
      </c>
      <c r="BR727" s="270">
        <f t="shared" si="117"/>
        <v>325401.90000000002</v>
      </c>
      <c r="BS727" s="270">
        <f t="shared" si="117"/>
        <v>284991.09000000003</v>
      </c>
      <c r="BT727" s="270">
        <f t="shared" si="115"/>
        <v>494584.45</v>
      </c>
      <c r="BU727" s="270">
        <f t="shared" si="115"/>
        <v>621902</v>
      </c>
      <c r="BV727" s="270">
        <f t="shared" si="115"/>
        <v>168793.4</v>
      </c>
      <c r="BW727" s="270">
        <f t="shared" si="115"/>
        <v>468859.7</v>
      </c>
      <c r="BX727" s="270">
        <f t="shared" si="115"/>
        <v>225696.6</v>
      </c>
      <c r="BY727" s="270">
        <f t="shared" si="115"/>
        <v>1870047.7</v>
      </c>
      <c r="BZ727" s="270">
        <f t="shared" si="115"/>
        <v>324240.3</v>
      </c>
      <c r="CA727" s="270">
        <f t="shared" si="115"/>
        <v>358536.6</v>
      </c>
      <c r="CB727" s="270">
        <f t="shared" si="115"/>
        <v>340559.7</v>
      </c>
      <c r="CC727" s="270">
        <f t="shared" si="86"/>
        <v>49820840.270000011</v>
      </c>
      <c r="CD727" s="148"/>
      <c r="CE727" s="148"/>
      <c r="CF727" s="148"/>
      <c r="CG727" s="148"/>
      <c r="CH727" s="148"/>
      <c r="CI727" s="148"/>
    </row>
    <row r="728" spans="1:87" s="149" customFormat="1">
      <c r="A728" s="215"/>
      <c r="B728" s="295"/>
      <c r="C728" s="150"/>
      <c r="D728" s="150"/>
      <c r="E728" s="150"/>
      <c r="F728" s="301" t="s">
        <v>1532</v>
      </c>
      <c r="G728" s="302" t="s">
        <v>1533</v>
      </c>
      <c r="H728" s="270">
        <f t="shared" si="117"/>
        <v>175000</v>
      </c>
      <c r="I728" s="270">
        <f t="shared" si="117"/>
        <v>482332</v>
      </c>
      <c r="J728" s="270">
        <f t="shared" si="117"/>
        <v>587437</v>
      </c>
      <c r="K728" s="270">
        <f t="shared" si="117"/>
        <v>498750</v>
      </c>
      <c r="L728" s="270">
        <f t="shared" si="117"/>
        <v>263540</v>
      </c>
      <c r="M728" s="270">
        <f t="shared" si="117"/>
        <v>589739</v>
      </c>
      <c r="N728" s="270">
        <f t="shared" si="117"/>
        <v>639448</v>
      </c>
      <c r="O728" s="270">
        <f t="shared" si="117"/>
        <v>210800</v>
      </c>
      <c r="P728" s="270">
        <f t="shared" si="117"/>
        <v>64050</v>
      </c>
      <c r="Q728" s="270">
        <f t="shared" si="117"/>
        <v>1615500</v>
      </c>
      <c r="R728" s="270">
        <f t="shared" si="117"/>
        <v>0</v>
      </c>
      <c r="S728" s="270">
        <f t="shared" si="117"/>
        <v>0</v>
      </c>
      <c r="T728" s="270">
        <f t="shared" si="117"/>
        <v>835400</v>
      </c>
      <c r="U728" s="270">
        <f t="shared" si="117"/>
        <v>389550</v>
      </c>
      <c r="V728" s="270">
        <f t="shared" si="117"/>
        <v>0</v>
      </c>
      <c r="W728" s="270">
        <f t="shared" si="117"/>
        <v>0</v>
      </c>
      <c r="X728" s="270">
        <f t="shared" si="117"/>
        <v>0</v>
      </c>
      <c r="Y728" s="270">
        <f t="shared" si="117"/>
        <v>0</v>
      </c>
      <c r="Z728" s="270">
        <f t="shared" si="117"/>
        <v>2661846</v>
      </c>
      <c r="AA728" s="270">
        <f t="shared" si="117"/>
        <v>2845394.4</v>
      </c>
      <c r="AB728" s="270">
        <f t="shared" si="117"/>
        <v>496950</v>
      </c>
      <c r="AC728" s="270">
        <f t="shared" si="117"/>
        <v>5729166</v>
      </c>
      <c r="AD728" s="270">
        <f t="shared" si="117"/>
        <v>437440.4</v>
      </c>
      <c r="AE728" s="270">
        <f t="shared" si="117"/>
        <v>24216.6</v>
      </c>
      <c r="AF728" s="270">
        <f t="shared" si="117"/>
        <v>2154456.2999999998</v>
      </c>
      <c r="AG728" s="270">
        <f t="shared" si="117"/>
        <v>0</v>
      </c>
      <c r="AH728" s="270">
        <f t="shared" si="117"/>
        <v>1140</v>
      </c>
      <c r="AI728" s="270">
        <f t="shared" si="117"/>
        <v>547400</v>
      </c>
      <c r="AJ728" s="270">
        <f t="shared" si="117"/>
        <v>397490</v>
      </c>
      <c r="AK728" s="270">
        <f t="shared" si="117"/>
        <v>0</v>
      </c>
      <c r="AL728" s="270">
        <f t="shared" si="117"/>
        <v>18825</v>
      </c>
      <c r="AM728" s="270">
        <f t="shared" si="117"/>
        <v>0</v>
      </c>
      <c r="AN728" s="270">
        <f t="shared" si="117"/>
        <v>0</v>
      </c>
      <c r="AO728" s="270">
        <f t="shared" si="117"/>
        <v>226975</v>
      </c>
      <c r="AP728" s="270">
        <f t="shared" si="117"/>
        <v>180350</v>
      </c>
      <c r="AQ728" s="270">
        <f t="shared" si="117"/>
        <v>111500</v>
      </c>
      <c r="AR728" s="270">
        <f t="shared" si="117"/>
        <v>101725</v>
      </c>
      <c r="AS728" s="270">
        <f t="shared" si="117"/>
        <v>295875</v>
      </c>
      <c r="AT728" s="270">
        <f t="shared" si="117"/>
        <v>199800</v>
      </c>
      <c r="AU728" s="270">
        <f t="shared" si="117"/>
        <v>3889150</v>
      </c>
      <c r="AV728" s="270">
        <f t="shared" si="117"/>
        <v>0</v>
      </c>
      <c r="AW728" s="270">
        <f t="shared" si="117"/>
        <v>0</v>
      </c>
      <c r="AX728" s="270">
        <f t="shared" si="117"/>
        <v>0</v>
      </c>
      <c r="AY728" s="270">
        <f t="shared" si="117"/>
        <v>0</v>
      </c>
      <c r="AZ728" s="270">
        <f t="shared" si="117"/>
        <v>0</v>
      </c>
      <c r="BA728" s="270">
        <f t="shared" si="117"/>
        <v>0</v>
      </c>
      <c r="BB728" s="270">
        <f t="shared" si="117"/>
        <v>850326</v>
      </c>
      <c r="BC728" s="270">
        <f t="shared" si="117"/>
        <v>84015</v>
      </c>
      <c r="BD728" s="270">
        <f t="shared" si="117"/>
        <v>254800</v>
      </c>
      <c r="BE728" s="270">
        <f t="shared" si="117"/>
        <v>1096996</v>
      </c>
      <c r="BF728" s="270">
        <f t="shared" si="117"/>
        <v>0</v>
      </c>
      <c r="BG728" s="270">
        <f t="shared" si="117"/>
        <v>110713</v>
      </c>
      <c r="BH728" s="270">
        <f t="shared" si="117"/>
        <v>1921899</v>
      </c>
      <c r="BI728" s="270">
        <f t="shared" si="117"/>
        <v>945961.19</v>
      </c>
      <c r="BJ728" s="270">
        <f t="shared" si="117"/>
        <v>262789</v>
      </c>
      <c r="BK728" s="270">
        <f t="shared" si="117"/>
        <v>189777.45</v>
      </c>
      <c r="BL728" s="270">
        <f t="shared" si="117"/>
        <v>20398</v>
      </c>
      <c r="BM728" s="270">
        <f t="shared" si="117"/>
        <v>6457690</v>
      </c>
      <c r="BN728" s="270">
        <f t="shared" si="117"/>
        <v>1370595</v>
      </c>
      <c r="BO728" s="270">
        <f t="shared" si="117"/>
        <v>323000</v>
      </c>
      <c r="BP728" s="270">
        <f t="shared" si="117"/>
        <v>60000</v>
      </c>
      <c r="BQ728" s="270">
        <f t="shared" si="117"/>
        <v>48400</v>
      </c>
      <c r="BR728" s="270">
        <f t="shared" si="117"/>
        <v>0</v>
      </c>
      <c r="BS728" s="270">
        <f t="shared" si="117"/>
        <v>108000</v>
      </c>
      <c r="BT728" s="270">
        <f t="shared" si="115"/>
        <v>804452</v>
      </c>
      <c r="BU728" s="270">
        <f t="shared" si="115"/>
        <v>209450</v>
      </c>
      <c r="BV728" s="270">
        <f t="shared" si="115"/>
        <v>101841.03</v>
      </c>
      <c r="BW728" s="270">
        <f t="shared" si="115"/>
        <v>522807.29</v>
      </c>
      <c r="BX728" s="270">
        <f t="shared" si="115"/>
        <v>496340</v>
      </c>
      <c r="BY728" s="270">
        <f t="shared" si="115"/>
        <v>288090</v>
      </c>
      <c r="BZ728" s="270">
        <f t="shared" si="115"/>
        <v>351005</v>
      </c>
      <c r="CA728" s="270">
        <f t="shared" si="115"/>
        <v>81085</v>
      </c>
      <c r="CB728" s="270">
        <f t="shared" si="115"/>
        <v>413987</v>
      </c>
      <c r="CC728" s="270">
        <f t="shared" si="86"/>
        <v>44045662.660000004</v>
      </c>
      <c r="CD728" s="148"/>
      <c r="CE728" s="148"/>
      <c r="CF728" s="148"/>
      <c r="CG728" s="148"/>
      <c r="CH728" s="148"/>
      <c r="CI728" s="148"/>
    </row>
    <row r="729" spans="1:87" s="149" customFormat="1">
      <c r="A729" s="215"/>
      <c r="B729" s="295"/>
      <c r="C729" s="150"/>
      <c r="D729" s="150"/>
      <c r="E729" s="150"/>
      <c r="F729" s="301" t="s">
        <v>1534</v>
      </c>
      <c r="G729" s="302" t="s">
        <v>1535</v>
      </c>
      <c r="H729" s="270">
        <f t="shared" si="117"/>
        <v>0</v>
      </c>
      <c r="I729" s="270">
        <f t="shared" si="117"/>
        <v>0</v>
      </c>
      <c r="J729" s="270">
        <f t="shared" si="117"/>
        <v>0</v>
      </c>
      <c r="K729" s="270">
        <f t="shared" si="117"/>
        <v>0</v>
      </c>
      <c r="L729" s="270">
        <f t="shared" si="117"/>
        <v>0</v>
      </c>
      <c r="M729" s="270">
        <f t="shared" si="117"/>
        <v>0</v>
      </c>
      <c r="N729" s="270">
        <f t="shared" si="117"/>
        <v>0</v>
      </c>
      <c r="O729" s="270">
        <f t="shared" si="117"/>
        <v>0</v>
      </c>
      <c r="P729" s="270">
        <f t="shared" si="117"/>
        <v>0</v>
      </c>
      <c r="Q729" s="270">
        <f t="shared" si="117"/>
        <v>0</v>
      </c>
      <c r="R729" s="270">
        <f t="shared" si="117"/>
        <v>0</v>
      </c>
      <c r="S729" s="270">
        <f t="shared" si="117"/>
        <v>0</v>
      </c>
      <c r="T729" s="270">
        <f t="shared" si="117"/>
        <v>0</v>
      </c>
      <c r="U729" s="270">
        <f t="shared" si="117"/>
        <v>0</v>
      </c>
      <c r="V729" s="270">
        <f t="shared" si="117"/>
        <v>0</v>
      </c>
      <c r="W729" s="270">
        <f t="shared" si="117"/>
        <v>0</v>
      </c>
      <c r="X729" s="270">
        <f t="shared" si="117"/>
        <v>0</v>
      </c>
      <c r="Y729" s="270">
        <f t="shared" si="117"/>
        <v>0</v>
      </c>
      <c r="Z729" s="270">
        <f t="shared" si="117"/>
        <v>0</v>
      </c>
      <c r="AA729" s="270">
        <f t="shared" si="117"/>
        <v>0</v>
      </c>
      <c r="AB729" s="270">
        <f t="shared" si="117"/>
        <v>0</v>
      </c>
      <c r="AC729" s="270">
        <f t="shared" si="117"/>
        <v>0</v>
      </c>
      <c r="AD729" s="270">
        <f t="shared" si="117"/>
        <v>0</v>
      </c>
      <c r="AE729" s="270">
        <f t="shared" si="117"/>
        <v>0</v>
      </c>
      <c r="AF729" s="270">
        <f t="shared" si="117"/>
        <v>0</v>
      </c>
      <c r="AG729" s="270">
        <f t="shared" si="117"/>
        <v>0</v>
      </c>
      <c r="AH729" s="270">
        <f t="shared" si="117"/>
        <v>0</v>
      </c>
      <c r="AI729" s="270">
        <f t="shared" si="117"/>
        <v>0</v>
      </c>
      <c r="AJ729" s="270">
        <f t="shared" si="117"/>
        <v>0</v>
      </c>
      <c r="AK729" s="270">
        <f t="shared" si="117"/>
        <v>0</v>
      </c>
      <c r="AL729" s="270">
        <f t="shared" si="117"/>
        <v>0</v>
      </c>
      <c r="AM729" s="270">
        <f t="shared" si="117"/>
        <v>0</v>
      </c>
      <c r="AN729" s="270">
        <f t="shared" si="117"/>
        <v>0</v>
      </c>
      <c r="AO729" s="270">
        <f t="shared" si="117"/>
        <v>0</v>
      </c>
      <c r="AP729" s="270">
        <f t="shared" si="117"/>
        <v>0</v>
      </c>
      <c r="AQ729" s="270">
        <f t="shared" si="117"/>
        <v>0</v>
      </c>
      <c r="AR729" s="270">
        <f t="shared" si="117"/>
        <v>0</v>
      </c>
      <c r="AS729" s="270">
        <f t="shared" si="117"/>
        <v>0</v>
      </c>
      <c r="AT729" s="270">
        <f t="shared" si="117"/>
        <v>0</v>
      </c>
      <c r="AU729" s="270">
        <f t="shared" si="117"/>
        <v>0</v>
      </c>
      <c r="AV729" s="270">
        <f t="shared" si="117"/>
        <v>0</v>
      </c>
      <c r="AW729" s="270">
        <f t="shared" si="117"/>
        <v>0</v>
      </c>
      <c r="AX729" s="270">
        <f t="shared" si="117"/>
        <v>0</v>
      </c>
      <c r="AY729" s="270">
        <f t="shared" si="117"/>
        <v>0</v>
      </c>
      <c r="AZ729" s="270">
        <f t="shared" si="117"/>
        <v>0</v>
      </c>
      <c r="BA729" s="270">
        <f t="shared" si="117"/>
        <v>0</v>
      </c>
      <c r="BB729" s="270">
        <f t="shared" si="117"/>
        <v>0</v>
      </c>
      <c r="BC729" s="270">
        <f t="shared" si="117"/>
        <v>2013972</v>
      </c>
      <c r="BD729" s="270">
        <f t="shared" si="117"/>
        <v>0</v>
      </c>
      <c r="BE729" s="270">
        <f t="shared" si="117"/>
        <v>0</v>
      </c>
      <c r="BF729" s="270">
        <f t="shared" si="117"/>
        <v>0</v>
      </c>
      <c r="BG729" s="270">
        <f t="shared" si="117"/>
        <v>0</v>
      </c>
      <c r="BH729" s="270">
        <f t="shared" si="117"/>
        <v>0</v>
      </c>
      <c r="BI729" s="270">
        <f t="shared" si="117"/>
        <v>0</v>
      </c>
      <c r="BJ729" s="270">
        <f t="shared" si="117"/>
        <v>0</v>
      </c>
      <c r="BK729" s="270">
        <f t="shared" si="117"/>
        <v>89410</v>
      </c>
      <c r="BL729" s="270">
        <f t="shared" si="117"/>
        <v>0</v>
      </c>
      <c r="BM729" s="270">
        <f t="shared" si="117"/>
        <v>0</v>
      </c>
      <c r="BN729" s="270">
        <f t="shared" si="117"/>
        <v>0</v>
      </c>
      <c r="BO729" s="270">
        <f t="shared" si="117"/>
        <v>900040</v>
      </c>
      <c r="BP729" s="270">
        <f t="shared" si="117"/>
        <v>0</v>
      </c>
      <c r="BQ729" s="270">
        <f t="shared" si="117"/>
        <v>0</v>
      </c>
      <c r="BR729" s="270">
        <f t="shared" si="117"/>
        <v>0</v>
      </c>
      <c r="BS729" s="270">
        <f t="shared" ref="BS729" si="118">BS620</f>
        <v>0</v>
      </c>
      <c r="BT729" s="270">
        <f t="shared" si="115"/>
        <v>0</v>
      </c>
      <c r="BU729" s="270">
        <f t="shared" si="115"/>
        <v>0</v>
      </c>
      <c r="BV729" s="270">
        <f t="shared" si="115"/>
        <v>0</v>
      </c>
      <c r="BW729" s="270">
        <f t="shared" si="115"/>
        <v>98595.25</v>
      </c>
      <c r="BX729" s="270">
        <f t="shared" si="115"/>
        <v>0</v>
      </c>
      <c r="BY729" s="270">
        <f t="shared" si="115"/>
        <v>0</v>
      </c>
      <c r="BZ729" s="270">
        <f t="shared" si="115"/>
        <v>0</v>
      </c>
      <c r="CA729" s="270">
        <f t="shared" si="115"/>
        <v>0</v>
      </c>
      <c r="CB729" s="270">
        <f t="shared" si="115"/>
        <v>0</v>
      </c>
      <c r="CC729" s="270">
        <f t="shared" si="86"/>
        <v>3102017.25</v>
      </c>
      <c r="CD729" s="148"/>
      <c r="CE729" s="148"/>
      <c r="CF729" s="148"/>
      <c r="CG729" s="148"/>
      <c r="CH729" s="148"/>
      <c r="CI729" s="148"/>
    </row>
    <row r="730" spans="1:87" s="149" customFormat="1">
      <c r="A730" s="215"/>
      <c r="B730" s="295"/>
      <c r="C730" s="150"/>
      <c r="D730" s="150"/>
      <c r="E730" s="150"/>
      <c r="F730" s="301" t="s">
        <v>1536</v>
      </c>
      <c r="G730" s="302" t="s">
        <v>1537</v>
      </c>
      <c r="H730" s="270">
        <f t="shared" ref="H730:BS733" si="119">H621</f>
        <v>0</v>
      </c>
      <c r="I730" s="270">
        <f t="shared" si="119"/>
        <v>0</v>
      </c>
      <c r="J730" s="270">
        <f t="shared" si="119"/>
        <v>0</v>
      </c>
      <c r="K730" s="270">
        <f t="shared" si="119"/>
        <v>0</v>
      </c>
      <c r="L730" s="270">
        <f t="shared" si="119"/>
        <v>0</v>
      </c>
      <c r="M730" s="270">
        <f t="shared" si="119"/>
        <v>0</v>
      </c>
      <c r="N730" s="270">
        <f t="shared" si="119"/>
        <v>0</v>
      </c>
      <c r="O730" s="270">
        <f t="shared" si="119"/>
        <v>0</v>
      </c>
      <c r="P730" s="270">
        <f t="shared" si="119"/>
        <v>0</v>
      </c>
      <c r="Q730" s="270">
        <f t="shared" si="119"/>
        <v>0</v>
      </c>
      <c r="R730" s="270">
        <f t="shared" si="119"/>
        <v>0</v>
      </c>
      <c r="S730" s="270">
        <f t="shared" si="119"/>
        <v>0</v>
      </c>
      <c r="T730" s="270">
        <f t="shared" si="119"/>
        <v>0</v>
      </c>
      <c r="U730" s="270">
        <f t="shared" si="119"/>
        <v>0</v>
      </c>
      <c r="V730" s="270">
        <f t="shared" si="119"/>
        <v>0</v>
      </c>
      <c r="W730" s="270">
        <f t="shared" si="119"/>
        <v>0</v>
      </c>
      <c r="X730" s="270">
        <f t="shared" si="119"/>
        <v>0</v>
      </c>
      <c r="Y730" s="270">
        <f t="shared" si="119"/>
        <v>0</v>
      </c>
      <c r="Z730" s="270">
        <f t="shared" si="119"/>
        <v>58366657.859999999</v>
      </c>
      <c r="AA730" s="270">
        <f t="shared" si="119"/>
        <v>0</v>
      </c>
      <c r="AB730" s="270">
        <f t="shared" si="119"/>
        <v>0</v>
      </c>
      <c r="AC730" s="270">
        <f t="shared" si="119"/>
        <v>0</v>
      </c>
      <c r="AD730" s="270">
        <f t="shared" si="119"/>
        <v>0</v>
      </c>
      <c r="AE730" s="270">
        <f t="shared" si="119"/>
        <v>0</v>
      </c>
      <c r="AF730" s="270">
        <f t="shared" si="119"/>
        <v>0</v>
      </c>
      <c r="AG730" s="270">
        <f t="shared" si="119"/>
        <v>0</v>
      </c>
      <c r="AH730" s="270">
        <f t="shared" si="119"/>
        <v>0</v>
      </c>
      <c r="AI730" s="270">
        <f t="shared" si="119"/>
        <v>0</v>
      </c>
      <c r="AJ730" s="270">
        <f t="shared" si="119"/>
        <v>0</v>
      </c>
      <c r="AK730" s="270">
        <f t="shared" si="119"/>
        <v>0</v>
      </c>
      <c r="AL730" s="270">
        <f t="shared" si="119"/>
        <v>0</v>
      </c>
      <c r="AM730" s="270">
        <f t="shared" si="119"/>
        <v>0</v>
      </c>
      <c r="AN730" s="270">
        <f t="shared" si="119"/>
        <v>0</v>
      </c>
      <c r="AO730" s="270">
        <f t="shared" si="119"/>
        <v>0</v>
      </c>
      <c r="AP730" s="270">
        <f t="shared" si="119"/>
        <v>0</v>
      </c>
      <c r="AQ730" s="270">
        <f t="shared" si="119"/>
        <v>0</v>
      </c>
      <c r="AR730" s="270">
        <f t="shared" si="119"/>
        <v>0</v>
      </c>
      <c r="AS730" s="270">
        <f t="shared" si="119"/>
        <v>0</v>
      </c>
      <c r="AT730" s="270">
        <f t="shared" si="119"/>
        <v>0</v>
      </c>
      <c r="AU730" s="270">
        <f t="shared" si="119"/>
        <v>0</v>
      </c>
      <c r="AV730" s="270">
        <f t="shared" si="119"/>
        <v>0</v>
      </c>
      <c r="AW730" s="270">
        <f t="shared" si="119"/>
        <v>0</v>
      </c>
      <c r="AX730" s="270">
        <f t="shared" si="119"/>
        <v>0</v>
      </c>
      <c r="AY730" s="270">
        <f t="shared" si="119"/>
        <v>0</v>
      </c>
      <c r="AZ730" s="270">
        <f t="shared" si="119"/>
        <v>0</v>
      </c>
      <c r="BA730" s="270">
        <f t="shared" si="119"/>
        <v>0</v>
      </c>
      <c r="BB730" s="270">
        <f t="shared" si="119"/>
        <v>0</v>
      </c>
      <c r="BC730" s="270">
        <f t="shared" si="119"/>
        <v>0</v>
      </c>
      <c r="BD730" s="270">
        <f t="shared" si="119"/>
        <v>0</v>
      </c>
      <c r="BE730" s="270">
        <f t="shared" si="119"/>
        <v>0</v>
      </c>
      <c r="BF730" s="270">
        <f t="shared" si="119"/>
        <v>0</v>
      </c>
      <c r="BG730" s="270">
        <f t="shared" si="119"/>
        <v>0</v>
      </c>
      <c r="BH730" s="270">
        <f t="shared" si="119"/>
        <v>0</v>
      </c>
      <c r="BI730" s="270">
        <f t="shared" si="119"/>
        <v>0</v>
      </c>
      <c r="BJ730" s="270">
        <f t="shared" si="119"/>
        <v>0</v>
      </c>
      <c r="BK730" s="270">
        <f t="shared" si="119"/>
        <v>0</v>
      </c>
      <c r="BL730" s="270">
        <f t="shared" si="119"/>
        <v>0</v>
      </c>
      <c r="BM730" s="270">
        <f t="shared" si="119"/>
        <v>0</v>
      </c>
      <c r="BN730" s="270">
        <f t="shared" si="119"/>
        <v>0</v>
      </c>
      <c r="BO730" s="270">
        <f t="shared" si="119"/>
        <v>40696.25</v>
      </c>
      <c r="BP730" s="270">
        <f t="shared" si="119"/>
        <v>0</v>
      </c>
      <c r="BQ730" s="270">
        <f t="shared" si="119"/>
        <v>0</v>
      </c>
      <c r="BR730" s="270">
        <f t="shared" si="119"/>
        <v>0</v>
      </c>
      <c r="BS730" s="270">
        <f t="shared" si="119"/>
        <v>0</v>
      </c>
      <c r="BT730" s="270">
        <f t="shared" si="115"/>
        <v>0</v>
      </c>
      <c r="BU730" s="270">
        <f t="shared" si="115"/>
        <v>0</v>
      </c>
      <c r="BV730" s="270">
        <f t="shared" si="115"/>
        <v>0</v>
      </c>
      <c r="BW730" s="270">
        <f t="shared" si="115"/>
        <v>0</v>
      </c>
      <c r="BX730" s="270">
        <f t="shared" si="115"/>
        <v>0</v>
      </c>
      <c r="BY730" s="270">
        <f t="shared" si="115"/>
        <v>0</v>
      </c>
      <c r="BZ730" s="270">
        <f t="shared" si="115"/>
        <v>0</v>
      </c>
      <c r="CA730" s="270">
        <f t="shared" si="115"/>
        <v>0</v>
      </c>
      <c r="CB730" s="270">
        <f t="shared" si="115"/>
        <v>0</v>
      </c>
      <c r="CC730" s="270">
        <f t="shared" si="86"/>
        <v>58407354.109999999</v>
      </c>
      <c r="CD730" s="148"/>
      <c r="CE730" s="148"/>
      <c r="CF730" s="148"/>
      <c r="CG730" s="148"/>
      <c r="CH730" s="148"/>
      <c r="CI730" s="148"/>
    </row>
    <row r="731" spans="1:87" s="149" customFormat="1">
      <c r="A731" s="215"/>
      <c r="B731" s="295"/>
      <c r="C731" s="150"/>
      <c r="D731" s="150"/>
      <c r="E731" s="150"/>
      <c r="F731" s="301" t="s">
        <v>1538</v>
      </c>
      <c r="G731" s="302" t="s">
        <v>1781</v>
      </c>
      <c r="H731" s="270">
        <f t="shared" si="119"/>
        <v>681049.59</v>
      </c>
      <c r="I731" s="270">
        <f t="shared" si="119"/>
        <v>3522053.24</v>
      </c>
      <c r="J731" s="270">
        <f t="shared" si="119"/>
        <v>3103783.34</v>
      </c>
      <c r="K731" s="270">
        <f t="shared" si="119"/>
        <v>723506</v>
      </c>
      <c r="L731" s="270">
        <f t="shared" si="119"/>
        <v>149628</v>
      </c>
      <c r="M731" s="270">
        <f t="shared" si="119"/>
        <v>14266927.5</v>
      </c>
      <c r="N731" s="270">
        <f t="shared" si="119"/>
        <v>169295</v>
      </c>
      <c r="O731" s="270">
        <f t="shared" si="119"/>
        <v>2545455.25</v>
      </c>
      <c r="P731" s="270">
        <f t="shared" si="119"/>
        <v>639273.5</v>
      </c>
      <c r="Q731" s="270">
        <f t="shared" si="119"/>
        <v>3493824.91</v>
      </c>
      <c r="R731" s="270">
        <f t="shared" si="119"/>
        <v>2612247.25</v>
      </c>
      <c r="S731" s="270">
        <f t="shared" si="119"/>
        <v>1018731.5</v>
      </c>
      <c r="T731" s="270">
        <f t="shared" si="119"/>
        <v>4630274.75</v>
      </c>
      <c r="U731" s="270">
        <f t="shared" si="119"/>
        <v>938551.65</v>
      </c>
      <c r="V731" s="270">
        <f t="shared" si="119"/>
        <v>0</v>
      </c>
      <c r="W731" s="270">
        <f t="shared" si="119"/>
        <v>436669.7</v>
      </c>
      <c r="X731" s="270">
        <f t="shared" si="119"/>
        <v>0</v>
      </c>
      <c r="Y731" s="270">
        <f t="shared" si="119"/>
        <v>1996989.75</v>
      </c>
      <c r="Z731" s="270">
        <f t="shared" si="119"/>
        <v>438151.4</v>
      </c>
      <c r="AA731" s="270">
        <f t="shared" si="119"/>
        <v>12834383.710000001</v>
      </c>
      <c r="AB731" s="270">
        <f t="shared" si="119"/>
        <v>950757.4</v>
      </c>
      <c r="AC731" s="270">
        <f t="shared" si="119"/>
        <v>437999.76</v>
      </c>
      <c r="AD731" s="270">
        <f t="shared" si="119"/>
        <v>5515539.2300000004</v>
      </c>
      <c r="AE731" s="270">
        <f t="shared" si="119"/>
        <v>267897.03999999998</v>
      </c>
      <c r="AF731" s="270">
        <f t="shared" si="119"/>
        <v>4533421.09</v>
      </c>
      <c r="AG731" s="270">
        <f t="shared" si="119"/>
        <v>0</v>
      </c>
      <c r="AH731" s="270">
        <f t="shared" si="119"/>
        <v>1807106.84</v>
      </c>
      <c r="AI731" s="270">
        <f t="shared" si="119"/>
        <v>370164</v>
      </c>
      <c r="AJ731" s="270">
        <f t="shared" si="119"/>
        <v>3199483</v>
      </c>
      <c r="AK731" s="270">
        <f t="shared" si="119"/>
        <v>1818005</v>
      </c>
      <c r="AL731" s="270">
        <f t="shared" si="119"/>
        <v>756385</v>
      </c>
      <c r="AM731" s="270">
        <f t="shared" si="119"/>
        <v>1283590</v>
      </c>
      <c r="AN731" s="270">
        <f t="shared" si="119"/>
        <v>1597116</v>
      </c>
      <c r="AO731" s="270">
        <f t="shared" si="119"/>
        <v>2819281</v>
      </c>
      <c r="AP731" s="270">
        <f t="shared" si="119"/>
        <v>1307303</v>
      </c>
      <c r="AQ731" s="270">
        <f t="shared" si="119"/>
        <v>1627237</v>
      </c>
      <c r="AR731" s="270">
        <f t="shared" si="119"/>
        <v>1739372</v>
      </c>
      <c r="AS731" s="270">
        <f t="shared" si="119"/>
        <v>2583223</v>
      </c>
      <c r="AT731" s="270">
        <f t="shared" si="119"/>
        <v>868513</v>
      </c>
      <c r="AU731" s="270">
        <f t="shared" si="119"/>
        <v>53565</v>
      </c>
      <c r="AV731" s="270">
        <f t="shared" si="119"/>
        <v>883921.75</v>
      </c>
      <c r="AW731" s="270">
        <f t="shared" si="119"/>
        <v>1639450.15</v>
      </c>
      <c r="AX731" s="270">
        <f t="shared" si="119"/>
        <v>3050002.5</v>
      </c>
      <c r="AY731" s="270">
        <f t="shared" si="119"/>
        <v>887026.25</v>
      </c>
      <c r="AZ731" s="270">
        <f t="shared" si="119"/>
        <v>68275.75</v>
      </c>
      <c r="BA731" s="270">
        <f t="shared" si="119"/>
        <v>101188.75</v>
      </c>
      <c r="BB731" s="270">
        <f t="shared" si="119"/>
        <v>531696.5</v>
      </c>
      <c r="BC731" s="270">
        <f t="shared" si="119"/>
        <v>2291111</v>
      </c>
      <c r="BD731" s="270">
        <f t="shared" si="119"/>
        <v>5916948</v>
      </c>
      <c r="BE731" s="270">
        <f t="shared" si="119"/>
        <v>6238952</v>
      </c>
      <c r="BF731" s="270">
        <f t="shared" si="119"/>
        <v>3562563</v>
      </c>
      <c r="BG731" s="270">
        <f t="shared" si="119"/>
        <v>2105743</v>
      </c>
      <c r="BH731" s="270">
        <f t="shared" si="119"/>
        <v>17318246</v>
      </c>
      <c r="BI731" s="270">
        <f t="shared" si="119"/>
        <v>3291234.5</v>
      </c>
      <c r="BJ731" s="270">
        <f t="shared" si="119"/>
        <v>672130</v>
      </c>
      <c r="BK731" s="270">
        <f t="shared" si="119"/>
        <v>1846529</v>
      </c>
      <c r="BL731" s="270">
        <f t="shared" si="119"/>
        <v>1219154</v>
      </c>
      <c r="BM731" s="270">
        <f t="shared" si="119"/>
        <v>1230238</v>
      </c>
      <c r="BN731" s="270">
        <f t="shared" si="119"/>
        <v>1548969.93</v>
      </c>
      <c r="BO731" s="270">
        <f t="shared" si="119"/>
        <v>4669502.0999999996</v>
      </c>
      <c r="BP731" s="270">
        <f t="shared" si="119"/>
        <v>3473710.62</v>
      </c>
      <c r="BQ731" s="270">
        <f t="shared" si="119"/>
        <v>4192550.28</v>
      </c>
      <c r="BR731" s="270">
        <f t="shared" si="119"/>
        <v>3280449.07</v>
      </c>
      <c r="BS731" s="270">
        <f t="shared" si="119"/>
        <v>715005.4</v>
      </c>
      <c r="BT731" s="270">
        <f t="shared" si="115"/>
        <v>407755.5</v>
      </c>
      <c r="BU731" s="270">
        <f t="shared" si="115"/>
        <v>3044428.65</v>
      </c>
      <c r="BV731" s="270">
        <f t="shared" si="115"/>
        <v>1806534.22</v>
      </c>
      <c r="BW731" s="270">
        <f t="shared" si="115"/>
        <v>5251598.24</v>
      </c>
      <c r="BX731" s="270">
        <f t="shared" si="115"/>
        <v>2906338.7</v>
      </c>
      <c r="BY731" s="270">
        <f t="shared" si="115"/>
        <v>3272252.7</v>
      </c>
      <c r="BZ731" s="270">
        <f t="shared" si="115"/>
        <v>2906412</v>
      </c>
      <c r="CA731" s="270">
        <f t="shared" si="115"/>
        <v>622045.5</v>
      </c>
      <c r="CB731" s="270">
        <f t="shared" si="115"/>
        <v>2427895.7999999998</v>
      </c>
      <c r="CC731" s="270">
        <f t="shared" si="86"/>
        <v>181116613.26000002</v>
      </c>
      <c r="CD731" s="148"/>
      <c r="CE731" s="148"/>
      <c r="CF731" s="148"/>
      <c r="CG731" s="148"/>
      <c r="CH731" s="148"/>
      <c r="CI731" s="148"/>
    </row>
    <row r="732" spans="1:87" s="149" customFormat="1">
      <c r="A732" s="215"/>
      <c r="B732" s="295"/>
      <c r="C732" s="150"/>
      <c r="D732" s="150"/>
      <c r="E732" s="150"/>
      <c r="F732" s="301" t="s">
        <v>1539</v>
      </c>
      <c r="G732" s="302" t="s">
        <v>1782</v>
      </c>
      <c r="H732" s="270">
        <f t="shared" si="119"/>
        <v>0</v>
      </c>
      <c r="I732" s="270">
        <f t="shared" si="119"/>
        <v>317450.07</v>
      </c>
      <c r="J732" s="270">
        <f t="shared" si="119"/>
        <v>0</v>
      </c>
      <c r="K732" s="270">
        <f t="shared" si="119"/>
        <v>0</v>
      </c>
      <c r="L732" s="270">
        <f t="shared" si="119"/>
        <v>0</v>
      </c>
      <c r="M732" s="270">
        <f t="shared" si="119"/>
        <v>390294.5</v>
      </c>
      <c r="N732" s="270">
        <f t="shared" si="119"/>
        <v>0</v>
      </c>
      <c r="O732" s="270">
        <f t="shared" si="119"/>
        <v>1939.5</v>
      </c>
      <c r="P732" s="270">
        <f t="shared" si="119"/>
        <v>0</v>
      </c>
      <c r="Q732" s="270">
        <f t="shared" si="119"/>
        <v>0</v>
      </c>
      <c r="R732" s="270">
        <f t="shared" si="119"/>
        <v>0</v>
      </c>
      <c r="S732" s="270">
        <f t="shared" si="119"/>
        <v>13450</v>
      </c>
      <c r="T732" s="270">
        <f t="shared" si="119"/>
        <v>0</v>
      </c>
      <c r="U732" s="270">
        <f t="shared" si="119"/>
        <v>37262.5</v>
      </c>
      <c r="V732" s="270">
        <f t="shared" si="119"/>
        <v>0</v>
      </c>
      <c r="W732" s="270">
        <f t="shared" si="119"/>
        <v>24398.5</v>
      </c>
      <c r="X732" s="270">
        <f t="shared" si="119"/>
        <v>0</v>
      </c>
      <c r="Y732" s="270">
        <f t="shared" si="119"/>
        <v>0</v>
      </c>
      <c r="Z732" s="270">
        <f t="shared" si="119"/>
        <v>0</v>
      </c>
      <c r="AA732" s="270">
        <f t="shared" si="119"/>
        <v>612824.59</v>
      </c>
      <c r="AB732" s="270">
        <f t="shared" si="119"/>
        <v>0</v>
      </c>
      <c r="AC732" s="270">
        <f t="shared" si="119"/>
        <v>3764280.18</v>
      </c>
      <c r="AD732" s="270">
        <f t="shared" si="119"/>
        <v>0</v>
      </c>
      <c r="AE732" s="270">
        <f t="shared" si="119"/>
        <v>247436.85</v>
      </c>
      <c r="AF732" s="270">
        <f t="shared" si="119"/>
        <v>0</v>
      </c>
      <c r="AG732" s="270">
        <f t="shared" si="119"/>
        <v>0</v>
      </c>
      <c r="AH732" s="270">
        <f t="shared" si="119"/>
        <v>0</v>
      </c>
      <c r="AI732" s="270">
        <f t="shared" si="119"/>
        <v>0</v>
      </c>
      <c r="AJ732" s="270">
        <f t="shared" si="119"/>
        <v>0</v>
      </c>
      <c r="AK732" s="270">
        <f t="shared" si="119"/>
        <v>0</v>
      </c>
      <c r="AL732" s="270">
        <f t="shared" si="119"/>
        <v>0</v>
      </c>
      <c r="AM732" s="270">
        <f t="shared" si="119"/>
        <v>0</v>
      </c>
      <c r="AN732" s="270">
        <f t="shared" si="119"/>
        <v>31150</v>
      </c>
      <c r="AO732" s="270">
        <f t="shared" si="119"/>
        <v>0</v>
      </c>
      <c r="AP732" s="270">
        <f t="shared" si="119"/>
        <v>442</v>
      </c>
      <c r="AQ732" s="270">
        <f t="shared" si="119"/>
        <v>119733.5</v>
      </c>
      <c r="AR732" s="270">
        <f t="shared" si="119"/>
        <v>322.5</v>
      </c>
      <c r="AS732" s="270">
        <f t="shared" si="119"/>
        <v>247616.25</v>
      </c>
      <c r="AT732" s="270">
        <f t="shared" si="119"/>
        <v>0</v>
      </c>
      <c r="AU732" s="270">
        <f t="shared" si="119"/>
        <v>631224</v>
      </c>
      <c r="AV732" s="270">
        <f t="shared" si="119"/>
        <v>0</v>
      </c>
      <c r="AW732" s="270">
        <f t="shared" si="119"/>
        <v>0</v>
      </c>
      <c r="AX732" s="270">
        <f t="shared" si="119"/>
        <v>0</v>
      </c>
      <c r="AY732" s="270">
        <f t="shared" si="119"/>
        <v>0</v>
      </c>
      <c r="AZ732" s="270">
        <f t="shared" si="119"/>
        <v>0</v>
      </c>
      <c r="BA732" s="270">
        <f t="shared" si="119"/>
        <v>0</v>
      </c>
      <c r="BB732" s="270">
        <f t="shared" si="119"/>
        <v>216403</v>
      </c>
      <c r="BC732" s="270">
        <f t="shared" si="119"/>
        <v>0</v>
      </c>
      <c r="BD732" s="270">
        <f t="shared" si="119"/>
        <v>3242442.6</v>
      </c>
      <c r="BE732" s="270">
        <f t="shared" si="119"/>
        <v>72627</v>
      </c>
      <c r="BF732" s="270">
        <f t="shared" si="119"/>
        <v>169275</v>
      </c>
      <c r="BG732" s="270">
        <f t="shared" si="119"/>
        <v>214365.5</v>
      </c>
      <c r="BH732" s="270">
        <f t="shared" si="119"/>
        <v>212695.75</v>
      </c>
      <c r="BI732" s="270">
        <f t="shared" si="119"/>
        <v>48506.5</v>
      </c>
      <c r="BJ732" s="270">
        <f t="shared" si="119"/>
        <v>40771</v>
      </c>
      <c r="BK732" s="270">
        <f t="shared" si="119"/>
        <v>0</v>
      </c>
      <c r="BL732" s="270">
        <f t="shared" si="119"/>
        <v>79404.25</v>
      </c>
      <c r="BM732" s="270">
        <f t="shared" si="119"/>
        <v>804102</v>
      </c>
      <c r="BN732" s="270">
        <f t="shared" si="119"/>
        <v>433728.5</v>
      </c>
      <c r="BO732" s="270">
        <f t="shared" si="119"/>
        <v>3703</v>
      </c>
      <c r="BP732" s="270">
        <f t="shared" si="119"/>
        <v>818168.52</v>
      </c>
      <c r="BQ732" s="270">
        <f t="shared" si="119"/>
        <v>3445558.3</v>
      </c>
      <c r="BR732" s="270">
        <f t="shared" si="119"/>
        <v>382989.55</v>
      </c>
      <c r="BS732" s="270">
        <f t="shared" si="119"/>
        <v>0</v>
      </c>
      <c r="BT732" s="270">
        <f t="shared" si="115"/>
        <v>1337377.21</v>
      </c>
      <c r="BU732" s="270">
        <f t="shared" si="115"/>
        <v>3813</v>
      </c>
      <c r="BV732" s="270">
        <f t="shared" si="115"/>
        <v>30717.8</v>
      </c>
      <c r="BW732" s="270">
        <f t="shared" si="115"/>
        <v>19258.900000000001</v>
      </c>
      <c r="BX732" s="270">
        <f t="shared" si="115"/>
        <v>0</v>
      </c>
      <c r="BY732" s="270">
        <f t="shared" si="115"/>
        <v>0</v>
      </c>
      <c r="BZ732" s="270">
        <f t="shared" si="115"/>
        <v>128624.5</v>
      </c>
      <c r="CA732" s="270">
        <f t="shared" si="115"/>
        <v>0</v>
      </c>
      <c r="CB732" s="270">
        <f t="shared" si="115"/>
        <v>5970</v>
      </c>
      <c r="CC732" s="270">
        <f t="shared" si="86"/>
        <v>18150326.82</v>
      </c>
      <c r="CD732" s="148"/>
      <c r="CE732" s="148"/>
      <c r="CF732" s="148"/>
      <c r="CG732" s="148"/>
      <c r="CH732" s="148"/>
      <c r="CI732" s="148"/>
    </row>
    <row r="733" spans="1:87" s="149" customFormat="1">
      <c r="A733" s="215"/>
      <c r="B733" s="295"/>
      <c r="C733" s="150"/>
      <c r="D733" s="150"/>
      <c r="E733" s="150"/>
      <c r="F733" s="301" t="s">
        <v>1540</v>
      </c>
      <c r="G733" s="302" t="s">
        <v>1541</v>
      </c>
      <c r="H733" s="270">
        <f t="shared" si="119"/>
        <v>30663293.41</v>
      </c>
      <c r="I733" s="270">
        <f t="shared" si="119"/>
        <v>1754697</v>
      </c>
      <c r="J733" s="270">
        <f t="shared" si="119"/>
        <v>259994.73</v>
      </c>
      <c r="K733" s="270">
        <f t="shared" si="119"/>
        <v>785148</v>
      </c>
      <c r="L733" s="270">
        <f t="shared" si="119"/>
        <v>0</v>
      </c>
      <c r="M733" s="270">
        <f t="shared" si="119"/>
        <v>1474744.45</v>
      </c>
      <c r="N733" s="270">
        <f t="shared" si="119"/>
        <v>550000</v>
      </c>
      <c r="O733" s="270">
        <f t="shared" si="119"/>
        <v>724607.9</v>
      </c>
      <c r="P733" s="270">
        <f t="shared" si="119"/>
        <v>42238</v>
      </c>
      <c r="Q733" s="270">
        <f t="shared" si="119"/>
        <v>3602933.52</v>
      </c>
      <c r="R733" s="270">
        <f t="shared" si="119"/>
        <v>171591.5</v>
      </c>
      <c r="S733" s="270">
        <f t="shared" si="119"/>
        <v>86687.25</v>
      </c>
      <c r="T733" s="270">
        <f t="shared" si="119"/>
        <v>386304</v>
      </c>
      <c r="U733" s="270">
        <f t="shared" si="119"/>
        <v>607888</v>
      </c>
      <c r="V733" s="270">
        <f t="shared" si="119"/>
        <v>30707</v>
      </c>
      <c r="W733" s="270">
        <f t="shared" si="119"/>
        <v>195313.55</v>
      </c>
      <c r="X733" s="270">
        <f t="shared" si="119"/>
        <v>26363</v>
      </c>
      <c r="Y733" s="270">
        <f t="shared" si="119"/>
        <v>239396</v>
      </c>
      <c r="Z733" s="270">
        <f t="shared" si="119"/>
        <v>0</v>
      </c>
      <c r="AA733" s="270">
        <f t="shared" si="119"/>
        <v>0</v>
      </c>
      <c r="AB733" s="270">
        <f t="shared" si="119"/>
        <v>0</v>
      </c>
      <c r="AC733" s="270">
        <f t="shared" si="119"/>
        <v>31958</v>
      </c>
      <c r="AD733" s="270">
        <f t="shared" si="119"/>
        <v>0</v>
      </c>
      <c r="AE733" s="270">
        <f t="shared" si="119"/>
        <v>0</v>
      </c>
      <c r="AF733" s="270">
        <f t="shared" si="119"/>
        <v>244883.55</v>
      </c>
      <c r="AG733" s="270">
        <f t="shared" si="119"/>
        <v>0</v>
      </c>
      <c r="AH733" s="270">
        <f t="shared" si="119"/>
        <v>0</v>
      </c>
      <c r="AI733" s="270">
        <f t="shared" si="119"/>
        <v>0</v>
      </c>
      <c r="AJ733" s="270">
        <f t="shared" si="119"/>
        <v>0</v>
      </c>
      <c r="AK733" s="270">
        <f t="shared" si="119"/>
        <v>0</v>
      </c>
      <c r="AL733" s="270">
        <f t="shared" si="119"/>
        <v>159618</v>
      </c>
      <c r="AM733" s="270">
        <f t="shared" si="119"/>
        <v>0</v>
      </c>
      <c r="AN733" s="270">
        <f t="shared" si="119"/>
        <v>53973</v>
      </c>
      <c r="AO733" s="270">
        <f t="shared" si="119"/>
        <v>0</v>
      </c>
      <c r="AP733" s="270">
        <f t="shared" si="119"/>
        <v>272198.5</v>
      </c>
      <c r="AQ733" s="270">
        <f t="shared" si="119"/>
        <v>238352.3</v>
      </c>
      <c r="AR733" s="270">
        <f t="shared" si="119"/>
        <v>318544.5</v>
      </c>
      <c r="AS733" s="270">
        <f t="shared" si="119"/>
        <v>0</v>
      </c>
      <c r="AT733" s="270">
        <f t="shared" si="119"/>
        <v>0</v>
      </c>
      <c r="AU733" s="270">
        <f t="shared" si="119"/>
        <v>1200</v>
      </c>
      <c r="AV733" s="270">
        <f t="shared" si="119"/>
        <v>0</v>
      </c>
      <c r="AW733" s="270">
        <f t="shared" si="119"/>
        <v>0</v>
      </c>
      <c r="AX733" s="270">
        <f t="shared" si="119"/>
        <v>0</v>
      </c>
      <c r="AY733" s="270">
        <f t="shared" si="119"/>
        <v>103737.82</v>
      </c>
      <c r="AZ733" s="270">
        <f t="shared" si="119"/>
        <v>425</v>
      </c>
      <c r="BA733" s="270">
        <f t="shared" si="119"/>
        <v>0</v>
      </c>
      <c r="BB733" s="270">
        <f t="shared" si="119"/>
        <v>539278.30000000005</v>
      </c>
      <c r="BC733" s="270">
        <f t="shared" si="119"/>
        <v>18295.63</v>
      </c>
      <c r="BD733" s="270">
        <f t="shared" si="119"/>
        <v>2156981.2999999998</v>
      </c>
      <c r="BE733" s="270">
        <f t="shared" si="119"/>
        <v>154369.5</v>
      </c>
      <c r="BF733" s="270">
        <f t="shared" si="119"/>
        <v>98673</v>
      </c>
      <c r="BG733" s="270">
        <f t="shared" si="119"/>
        <v>277145.71999999997</v>
      </c>
      <c r="BH733" s="270">
        <f t="shared" si="119"/>
        <v>11000</v>
      </c>
      <c r="BI733" s="270">
        <f t="shared" si="119"/>
        <v>66065.5</v>
      </c>
      <c r="BJ733" s="270">
        <f t="shared" si="119"/>
        <v>733688.25</v>
      </c>
      <c r="BK733" s="270">
        <f t="shared" si="119"/>
        <v>0</v>
      </c>
      <c r="BL733" s="270">
        <f t="shared" si="119"/>
        <v>24339.75</v>
      </c>
      <c r="BM733" s="270">
        <f t="shared" si="119"/>
        <v>238552.25</v>
      </c>
      <c r="BN733" s="270">
        <f t="shared" si="119"/>
        <v>456179.25</v>
      </c>
      <c r="BO733" s="270">
        <f t="shared" si="119"/>
        <v>7694.35</v>
      </c>
      <c r="BP733" s="270">
        <f t="shared" si="119"/>
        <v>156675.5</v>
      </c>
      <c r="BQ733" s="270">
        <f t="shared" si="119"/>
        <v>0</v>
      </c>
      <c r="BR733" s="270">
        <f t="shared" si="119"/>
        <v>16051.5</v>
      </c>
      <c r="BS733" s="270">
        <f t="shared" ref="BS733" si="120">BS624</f>
        <v>25764</v>
      </c>
      <c r="BT733" s="270">
        <f t="shared" si="115"/>
        <v>1862640.8</v>
      </c>
      <c r="BU733" s="270">
        <f t="shared" si="115"/>
        <v>476623</v>
      </c>
      <c r="BV733" s="270">
        <f t="shared" si="115"/>
        <v>57403.25</v>
      </c>
      <c r="BW733" s="270">
        <f t="shared" si="115"/>
        <v>67082.39</v>
      </c>
      <c r="BX733" s="270">
        <f t="shared" si="115"/>
        <v>1723862.25</v>
      </c>
      <c r="BY733" s="270">
        <f t="shared" si="115"/>
        <v>2433067</v>
      </c>
      <c r="BZ733" s="270">
        <f t="shared" si="115"/>
        <v>254070.45</v>
      </c>
      <c r="CA733" s="270">
        <f t="shared" si="115"/>
        <v>188</v>
      </c>
      <c r="CB733" s="270">
        <f t="shared" si="115"/>
        <v>6158</v>
      </c>
      <c r="CC733" s="270">
        <f t="shared" si="86"/>
        <v>54888646.919999994</v>
      </c>
      <c r="CD733" s="148"/>
      <c r="CE733" s="148"/>
      <c r="CF733" s="148"/>
      <c r="CG733" s="148"/>
      <c r="CH733" s="148"/>
      <c r="CI733" s="148"/>
    </row>
    <row r="734" spans="1:87" s="149" customFormat="1">
      <c r="A734" s="215"/>
      <c r="B734" s="295"/>
      <c r="C734" s="150"/>
      <c r="D734" s="150"/>
      <c r="E734" s="150"/>
      <c r="F734" s="301" t="s">
        <v>1542</v>
      </c>
      <c r="G734" s="302" t="s">
        <v>1543</v>
      </c>
      <c r="H734" s="270">
        <f t="shared" ref="H734:BS737" si="121">H625</f>
        <v>4225009.3</v>
      </c>
      <c r="I734" s="270">
        <f t="shared" si="121"/>
        <v>3716403.53</v>
      </c>
      <c r="J734" s="270">
        <f t="shared" si="121"/>
        <v>297773.59999999998</v>
      </c>
      <c r="K734" s="270">
        <f t="shared" si="121"/>
        <v>0</v>
      </c>
      <c r="L734" s="270">
        <f t="shared" si="121"/>
        <v>0</v>
      </c>
      <c r="M734" s="270">
        <f t="shared" si="121"/>
        <v>0</v>
      </c>
      <c r="N734" s="270">
        <f t="shared" si="121"/>
        <v>180928</v>
      </c>
      <c r="O734" s="270">
        <f t="shared" si="121"/>
        <v>0</v>
      </c>
      <c r="P734" s="270">
        <f t="shared" si="121"/>
        <v>0</v>
      </c>
      <c r="Q734" s="270">
        <f t="shared" si="121"/>
        <v>0</v>
      </c>
      <c r="R734" s="270">
        <f t="shared" si="121"/>
        <v>0</v>
      </c>
      <c r="S734" s="270">
        <f t="shared" si="121"/>
        <v>0</v>
      </c>
      <c r="T734" s="270">
        <f t="shared" si="121"/>
        <v>11008764.82</v>
      </c>
      <c r="U734" s="270">
        <f t="shared" si="121"/>
        <v>180773.5</v>
      </c>
      <c r="V734" s="270">
        <f t="shared" si="121"/>
        <v>0</v>
      </c>
      <c r="W734" s="270">
        <f t="shared" si="121"/>
        <v>0</v>
      </c>
      <c r="X734" s="270">
        <f t="shared" si="121"/>
        <v>0</v>
      </c>
      <c r="Y734" s="270">
        <f t="shared" si="121"/>
        <v>0</v>
      </c>
      <c r="Z734" s="270">
        <f t="shared" si="121"/>
        <v>0</v>
      </c>
      <c r="AA734" s="270">
        <f t="shared" si="121"/>
        <v>0</v>
      </c>
      <c r="AB734" s="270">
        <f t="shared" si="121"/>
        <v>0</v>
      </c>
      <c r="AC734" s="270">
        <f t="shared" si="121"/>
        <v>0</v>
      </c>
      <c r="AD734" s="270">
        <f t="shared" si="121"/>
        <v>0</v>
      </c>
      <c r="AE734" s="270">
        <f t="shared" si="121"/>
        <v>0</v>
      </c>
      <c r="AF734" s="270">
        <f t="shared" si="121"/>
        <v>0</v>
      </c>
      <c r="AG734" s="270">
        <f t="shared" si="121"/>
        <v>0</v>
      </c>
      <c r="AH734" s="270">
        <f t="shared" si="121"/>
        <v>0</v>
      </c>
      <c r="AI734" s="270">
        <f t="shared" si="121"/>
        <v>0</v>
      </c>
      <c r="AJ734" s="270">
        <f t="shared" si="121"/>
        <v>0</v>
      </c>
      <c r="AK734" s="270">
        <f t="shared" si="121"/>
        <v>0</v>
      </c>
      <c r="AL734" s="270">
        <f t="shared" si="121"/>
        <v>0</v>
      </c>
      <c r="AM734" s="270">
        <f t="shared" si="121"/>
        <v>0</v>
      </c>
      <c r="AN734" s="270">
        <f t="shared" si="121"/>
        <v>0</v>
      </c>
      <c r="AO734" s="270">
        <f t="shared" si="121"/>
        <v>0</v>
      </c>
      <c r="AP734" s="270">
        <f t="shared" si="121"/>
        <v>0</v>
      </c>
      <c r="AQ734" s="270">
        <f t="shared" si="121"/>
        <v>0</v>
      </c>
      <c r="AR734" s="270">
        <f t="shared" si="121"/>
        <v>0</v>
      </c>
      <c r="AS734" s="270">
        <f t="shared" si="121"/>
        <v>0</v>
      </c>
      <c r="AT734" s="270">
        <f t="shared" si="121"/>
        <v>0</v>
      </c>
      <c r="AU734" s="270">
        <f t="shared" si="121"/>
        <v>675965.5</v>
      </c>
      <c r="AV734" s="270">
        <f t="shared" si="121"/>
        <v>0</v>
      </c>
      <c r="AW734" s="270">
        <f t="shared" si="121"/>
        <v>0</v>
      </c>
      <c r="AX734" s="270">
        <f t="shared" si="121"/>
        <v>0</v>
      </c>
      <c r="AY734" s="270">
        <f t="shared" si="121"/>
        <v>0</v>
      </c>
      <c r="AZ734" s="270">
        <f t="shared" si="121"/>
        <v>0</v>
      </c>
      <c r="BA734" s="270">
        <f t="shared" si="121"/>
        <v>0</v>
      </c>
      <c r="BB734" s="270">
        <f t="shared" si="121"/>
        <v>6523707.9299999997</v>
      </c>
      <c r="BC734" s="270">
        <f t="shared" si="121"/>
        <v>0</v>
      </c>
      <c r="BD734" s="270">
        <f t="shared" si="121"/>
        <v>0</v>
      </c>
      <c r="BE734" s="270">
        <f t="shared" si="121"/>
        <v>0</v>
      </c>
      <c r="BF734" s="270">
        <f t="shared" si="121"/>
        <v>0</v>
      </c>
      <c r="BG734" s="270">
        <f t="shared" si="121"/>
        <v>0</v>
      </c>
      <c r="BH734" s="270">
        <f t="shared" si="121"/>
        <v>2478</v>
      </c>
      <c r="BI734" s="270">
        <f t="shared" si="121"/>
        <v>0</v>
      </c>
      <c r="BJ734" s="270">
        <f t="shared" si="121"/>
        <v>0</v>
      </c>
      <c r="BK734" s="270">
        <f t="shared" si="121"/>
        <v>0</v>
      </c>
      <c r="BL734" s="270">
        <f t="shared" si="121"/>
        <v>0</v>
      </c>
      <c r="BM734" s="270">
        <f t="shared" si="121"/>
        <v>14243709.83</v>
      </c>
      <c r="BN734" s="270">
        <f t="shared" si="121"/>
        <v>11563110.699999999</v>
      </c>
      <c r="BO734" s="270">
        <f t="shared" si="121"/>
        <v>0</v>
      </c>
      <c r="BP734" s="270">
        <f t="shared" si="121"/>
        <v>0</v>
      </c>
      <c r="BQ734" s="270">
        <f t="shared" si="121"/>
        <v>0</v>
      </c>
      <c r="BR734" s="270">
        <f t="shared" si="121"/>
        <v>0</v>
      </c>
      <c r="BS734" s="270">
        <f t="shared" si="121"/>
        <v>0</v>
      </c>
      <c r="BT734" s="270">
        <f t="shared" si="115"/>
        <v>13273720.98</v>
      </c>
      <c r="BU734" s="270">
        <f t="shared" si="115"/>
        <v>0</v>
      </c>
      <c r="BV734" s="270">
        <f t="shared" si="115"/>
        <v>0</v>
      </c>
      <c r="BW734" s="270">
        <f t="shared" si="115"/>
        <v>0</v>
      </c>
      <c r="BX734" s="270">
        <f t="shared" si="115"/>
        <v>0</v>
      </c>
      <c r="BY734" s="270">
        <f t="shared" si="115"/>
        <v>0</v>
      </c>
      <c r="BZ734" s="270">
        <f t="shared" si="115"/>
        <v>0</v>
      </c>
      <c r="CA734" s="270">
        <f t="shared" si="115"/>
        <v>0</v>
      </c>
      <c r="CB734" s="270">
        <f t="shared" si="115"/>
        <v>0</v>
      </c>
      <c r="CC734" s="270">
        <f t="shared" si="86"/>
        <v>65892345.689999998</v>
      </c>
      <c r="CD734" s="148"/>
      <c r="CE734" s="148"/>
      <c r="CF734" s="148"/>
      <c r="CG734" s="148"/>
      <c r="CH734" s="148"/>
      <c r="CI734" s="148"/>
    </row>
    <row r="735" spans="1:87" s="149" customFormat="1">
      <c r="A735" s="215"/>
      <c r="B735" s="295"/>
      <c r="C735" s="150"/>
      <c r="D735" s="150"/>
      <c r="E735" s="150"/>
      <c r="F735" s="301" t="s">
        <v>1544</v>
      </c>
      <c r="G735" s="302" t="s">
        <v>1545</v>
      </c>
      <c r="H735" s="270">
        <f t="shared" si="121"/>
        <v>30590.25</v>
      </c>
      <c r="I735" s="270">
        <f t="shared" si="121"/>
        <v>2292</v>
      </c>
      <c r="J735" s="270">
        <f t="shared" si="121"/>
        <v>256375.4</v>
      </c>
      <c r="K735" s="270">
        <f t="shared" si="121"/>
        <v>27366.25</v>
      </c>
      <c r="L735" s="270">
        <f t="shared" si="121"/>
        <v>4262</v>
      </c>
      <c r="M735" s="270">
        <f t="shared" si="121"/>
        <v>0</v>
      </c>
      <c r="N735" s="270">
        <f t="shared" si="121"/>
        <v>7932</v>
      </c>
      <c r="O735" s="270">
        <f t="shared" si="121"/>
        <v>58630.7</v>
      </c>
      <c r="P735" s="270">
        <f t="shared" si="121"/>
        <v>19840</v>
      </c>
      <c r="Q735" s="270">
        <f t="shared" si="121"/>
        <v>0</v>
      </c>
      <c r="R735" s="270">
        <f t="shared" si="121"/>
        <v>54333.29</v>
      </c>
      <c r="S735" s="270">
        <f t="shared" si="121"/>
        <v>22703.3</v>
      </c>
      <c r="T735" s="270">
        <f t="shared" si="121"/>
        <v>32908.6</v>
      </c>
      <c r="U735" s="270">
        <f t="shared" si="121"/>
        <v>0</v>
      </c>
      <c r="V735" s="270">
        <f t="shared" si="121"/>
        <v>0</v>
      </c>
      <c r="W735" s="270">
        <f t="shared" si="121"/>
        <v>55745.8</v>
      </c>
      <c r="X735" s="270">
        <f t="shared" si="121"/>
        <v>0</v>
      </c>
      <c r="Y735" s="270">
        <f t="shared" si="121"/>
        <v>64334.2</v>
      </c>
      <c r="Z735" s="270">
        <f t="shared" si="121"/>
        <v>21645</v>
      </c>
      <c r="AA735" s="270">
        <f t="shared" si="121"/>
        <v>280423.27</v>
      </c>
      <c r="AB735" s="270">
        <f t="shared" si="121"/>
        <v>43274.1</v>
      </c>
      <c r="AC735" s="270">
        <f t="shared" si="121"/>
        <v>17314.75</v>
      </c>
      <c r="AD735" s="270">
        <f t="shared" si="121"/>
        <v>1133966.05</v>
      </c>
      <c r="AE735" s="270">
        <f t="shared" si="121"/>
        <v>320672.43</v>
      </c>
      <c r="AF735" s="270">
        <f t="shared" si="121"/>
        <v>464604.27</v>
      </c>
      <c r="AG735" s="270">
        <f t="shared" si="121"/>
        <v>0</v>
      </c>
      <c r="AH735" s="270">
        <f t="shared" si="121"/>
        <v>0</v>
      </c>
      <c r="AI735" s="270">
        <f t="shared" si="121"/>
        <v>0</v>
      </c>
      <c r="AJ735" s="270">
        <f t="shared" si="121"/>
        <v>0</v>
      </c>
      <c r="AK735" s="270">
        <f t="shared" si="121"/>
        <v>0</v>
      </c>
      <c r="AL735" s="270">
        <f t="shared" si="121"/>
        <v>0</v>
      </c>
      <c r="AM735" s="270">
        <f t="shared" si="121"/>
        <v>1400</v>
      </c>
      <c r="AN735" s="270">
        <f t="shared" si="121"/>
        <v>0</v>
      </c>
      <c r="AO735" s="270">
        <f t="shared" si="121"/>
        <v>0</v>
      </c>
      <c r="AP735" s="270">
        <f t="shared" si="121"/>
        <v>0</v>
      </c>
      <c r="AQ735" s="270">
        <f t="shared" si="121"/>
        <v>0</v>
      </c>
      <c r="AR735" s="270">
        <f t="shared" si="121"/>
        <v>0</v>
      </c>
      <c r="AS735" s="270">
        <f t="shared" si="121"/>
        <v>0</v>
      </c>
      <c r="AT735" s="270">
        <f t="shared" si="121"/>
        <v>0</v>
      </c>
      <c r="AU735" s="270">
        <f t="shared" si="121"/>
        <v>13445</v>
      </c>
      <c r="AV735" s="270">
        <f t="shared" si="121"/>
        <v>133741.95000000001</v>
      </c>
      <c r="AW735" s="270">
        <f t="shared" si="121"/>
        <v>125268.15</v>
      </c>
      <c r="AX735" s="270">
        <f t="shared" si="121"/>
        <v>91234.98</v>
      </c>
      <c r="AY735" s="270">
        <f t="shared" si="121"/>
        <v>108930.8</v>
      </c>
      <c r="AZ735" s="270">
        <f t="shared" si="121"/>
        <v>720</v>
      </c>
      <c r="BA735" s="270">
        <f t="shared" si="121"/>
        <v>1554.6</v>
      </c>
      <c r="BB735" s="270">
        <f t="shared" si="121"/>
        <v>148825.04</v>
      </c>
      <c r="BC735" s="270">
        <f t="shared" si="121"/>
        <v>482142.44</v>
      </c>
      <c r="BD735" s="270">
        <f t="shared" si="121"/>
        <v>65834</v>
      </c>
      <c r="BE735" s="270">
        <f t="shared" si="121"/>
        <v>0</v>
      </c>
      <c r="BF735" s="270">
        <f t="shared" si="121"/>
        <v>0</v>
      </c>
      <c r="BG735" s="270">
        <f t="shared" si="121"/>
        <v>708987</v>
      </c>
      <c r="BH735" s="270">
        <f t="shared" si="121"/>
        <v>206955.1</v>
      </c>
      <c r="BI735" s="270">
        <f t="shared" si="121"/>
        <v>2500</v>
      </c>
      <c r="BJ735" s="270">
        <f t="shared" si="121"/>
        <v>328304</v>
      </c>
      <c r="BK735" s="270">
        <f t="shared" si="121"/>
        <v>2110</v>
      </c>
      <c r="BL735" s="270">
        <f t="shared" si="121"/>
        <v>0</v>
      </c>
      <c r="BM735" s="270">
        <f t="shared" si="121"/>
        <v>0</v>
      </c>
      <c r="BN735" s="270">
        <f t="shared" si="121"/>
        <v>0</v>
      </c>
      <c r="BO735" s="270">
        <f t="shared" si="121"/>
        <v>78288.58</v>
      </c>
      <c r="BP735" s="270">
        <f t="shared" si="121"/>
        <v>700</v>
      </c>
      <c r="BQ735" s="270">
        <f t="shared" si="121"/>
        <v>0</v>
      </c>
      <c r="BR735" s="270">
        <f t="shared" si="121"/>
        <v>13074</v>
      </c>
      <c r="BS735" s="270">
        <f t="shared" si="121"/>
        <v>0</v>
      </c>
      <c r="BT735" s="270">
        <f t="shared" si="115"/>
        <v>0</v>
      </c>
      <c r="BU735" s="270">
        <f t="shared" si="115"/>
        <v>10433</v>
      </c>
      <c r="BV735" s="270">
        <f t="shared" si="115"/>
        <v>15934.4</v>
      </c>
      <c r="BW735" s="270">
        <f t="shared" si="115"/>
        <v>12032</v>
      </c>
      <c r="BX735" s="270">
        <f t="shared" si="115"/>
        <v>818725.11</v>
      </c>
      <c r="BY735" s="270">
        <f t="shared" si="115"/>
        <v>229422.17</v>
      </c>
      <c r="BZ735" s="270">
        <f t="shared" si="115"/>
        <v>676699.14</v>
      </c>
      <c r="CA735" s="270">
        <f t="shared" si="115"/>
        <v>0</v>
      </c>
      <c r="CB735" s="270">
        <f t="shared" si="115"/>
        <v>0</v>
      </c>
      <c r="CC735" s="270">
        <f t="shared" si="86"/>
        <v>7196475.1200000001</v>
      </c>
      <c r="CD735" s="148"/>
      <c r="CE735" s="148"/>
      <c r="CF735" s="148"/>
      <c r="CG735" s="148"/>
      <c r="CH735" s="148"/>
      <c r="CI735" s="148"/>
    </row>
    <row r="736" spans="1:87" s="149" customFormat="1">
      <c r="A736" s="215"/>
      <c r="B736" s="295"/>
      <c r="C736" s="150"/>
      <c r="D736" s="150"/>
      <c r="E736" s="150"/>
      <c r="F736" s="301" t="s">
        <v>1546</v>
      </c>
      <c r="G736" s="302" t="s">
        <v>1547</v>
      </c>
      <c r="H736" s="270">
        <f t="shared" si="121"/>
        <v>107595.25</v>
      </c>
      <c r="I736" s="270">
        <f t="shared" si="121"/>
        <v>47249.51</v>
      </c>
      <c r="J736" s="270">
        <f t="shared" si="121"/>
        <v>27651.040000000001</v>
      </c>
      <c r="K736" s="270">
        <f t="shared" si="121"/>
        <v>2620</v>
      </c>
      <c r="L736" s="270">
        <f t="shared" si="121"/>
        <v>5542.25</v>
      </c>
      <c r="M736" s="270">
        <f t="shared" si="121"/>
        <v>0</v>
      </c>
      <c r="N736" s="270">
        <f t="shared" si="121"/>
        <v>0</v>
      </c>
      <c r="O736" s="270">
        <f t="shared" si="121"/>
        <v>8952</v>
      </c>
      <c r="P736" s="270">
        <f t="shared" si="121"/>
        <v>1065</v>
      </c>
      <c r="Q736" s="270">
        <f t="shared" si="121"/>
        <v>0</v>
      </c>
      <c r="R736" s="270">
        <f t="shared" si="121"/>
        <v>0</v>
      </c>
      <c r="S736" s="270">
        <f t="shared" si="121"/>
        <v>0</v>
      </c>
      <c r="T736" s="270">
        <f t="shared" si="121"/>
        <v>710</v>
      </c>
      <c r="U736" s="270">
        <f t="shared" si="121"/>
        <v>0</v>
      </c>
      <c r="V736" s="270">
        <f t="shared" si="121"/>
        <v>0</v>
      </c>
      <c r="W736" s="270">
        <f t="shared" si="121"/>
        <v>0</v>
      </c>
      <c r="X736" s="270">
        <f t="shared" si="121"/>
        <v>0</v>
      </c>
      <c r="Y736" s="270">
        <f t="shared" si="121"/>
        <v>0</v>
      </c>
      <c r="Z736" s="270">
        <f t="shared" si="121"/>
        <v>0</v>
      </c>
      <c r="AA736" s="270">
        <f t="shared" si="121"/>
        <v>3383.38</v>
      </c>
      <c r="AB736" s="270">
        <f t="shared" si="121"/>
        <v>0</v>
      </c>
      <c r="AC736" s="270">
        <f t="shared" si="121"/>
        <v>2946</v>
      </c>
      <c r="AD736" s="270">
        <f t="shared" si="121"/>
        <v>0</v>
      </c>
      <c r="AE736" s="270">
        <f t="shared" si="121"/>
        <v>32909.5</v>
      </c>
      <c r="AF736" s="270">
        <f t="shared" si="121"/>
        <v>41965.5</v>
      </c>
      <c r="AG736" s="270">
        <f t="shared" si="121"/>
        <v>0</v>
      </c>
      <c r="AH736" s="270">
        <f t="shared" si="121"/>
        <v>0</v>
      </c>
      <c r="AI736" s="270">
        <f t="shared" si="121"/>
        <v>0</v>
      </c>
      <c r="AJ736" s="270">
        <f t="shared" si="121"/>
        <v>0</v>
      </c>
      <c r="AK736" s="270">
        <f t="shared" si="121"/>
        <v>0</v>
      </c>
      <c r="AL736" s="270">
        <f t="shared" si="121"/>
        <v>0</v>
      </c>
      <c r="AM736" s="270">
        <f t="shared" si="121"/>
        <v>0</v>
      </c>
      <c r="AN736" s="270">
        <f t="shared" si="121"/>
        <v>0</v>
      </c>
      <c r="AO736" s="270">
        <f t="shared" si="121"/>
        <v>0</v>
      </c>
      <c r="AP736" s="270">
        <f t="shared" si="121"/>
        <v>0</v>
      </c>
      <c r="AQ736" s="270">
        <f t="shared" si="121"/>
        <v>0</v>
      </c>
      <c r="AR736" s="270">
        <f t="shared" si="121"/>
        <v>0</v>
      </c>
      <c r="AS736" s="270">
        <f t="shared" si="121"/>
        <v>0</v>
      </c>
      <c r="AT736" s="270">
        <f t="shared" si="121"/>
        <v>0</v>
      </c>
      <c r="AU736" s="270">
        <f t="shared" si="121"/>
        <v>650</v>
      </c>
      <c r="AV736" s="270">
        <f t="shared" si="121"/>
        <v>0</v>
      </c>
      <c r="AW736" s="270">
        <f t="shared" si="121"/>
        <v>6750</v>
      </c>
      <c r="AX736" s="270">
        <f t="shared" si="121"/>
        <v>0</v>
      </c>
      <c r="AY736" s="270">
        <f t="shared" si="121"/>
        <v>0</v>
      </c>
      <c r="AZ736" s="270">
        <f t="shared" si="121"/>
        <v>0</v>
      </c>
      <c r="BA736" s="270">
        <f t="shared" si="121"/>
        <v>0</v>
      </c>
      <c r="BB736" s="270">
        <f t="shared" si="121"/>
        <v>186095</v>
      </c>
      <c r="BC736" s="270">
        <f t="shared" si="121"/>
        <v>33227.5</v>
      </c>
      <c r="BD736" s="270">
        <f t="shared" si="121"/>
        <v>2450</v>
      </c>
      <c r="BE736" s="270">
        <f t="shared" si="121"/>
        <v>0</v>
      </c>
      <c r="BF736" s="270">
        <f t="shared" si="121"/>
        <v>0</v>
      </c>
      <c r="BG736" s="270">
        <f t="shared" si="121"/>
        <v>0</v>
      </c>
      <c r="BH736" s="270">
        <f t="shared" si="121"/>
        <v>0</v>
      </c>
      <c r="BI736" s="270">
        <f t="shared" si="121"/>
        <v>0</v>
      </c>
      <c r="BJ736" s="270">
        <f t="shared" si="121"/>
        <v>2761</v>
      </c>
      <c r="BK736" s="270">
        <f t="shared" si="121"/>
        <v>0</v>
      </c>
      <c r="BL736" s="270">
        <f t="shared" si="121"/>
        <v>0</v>
      </c>
      <c r="BM736" s="270">
        <f t="shared" si="121"/>
        <v>0</v>
      </c>
      <c r="BN736" s="270">
        <f t="shared" si="121"/>
        <v>0</v>
      </c>
      <c r="BO736" s="270">
        <f t="shared" si="121"/>
        <v>180</v>
      </c>
      <c r="BP736" s="270">
        <f t="shared" si="121"/>
        <v>420</v>
      </c>
      <c r="BQ736" s="270">
        <f t="shared" si="121"/>
        <v>0</v>
      </c>
      <c r="BR736" s="270">
        <f t="shared" si="121"/>
        <v>68557.75</v>
      </c>
      <c r="BS736" s="270">
        <f t="shared" si="121"/>
        <v>9465.5</v>
      </c>
      <c r="BT736" s="270">
        <f t="shared" si="115"/>
        <v>0</v>
      </c>
      <c r="BU736" s="270">
        <f t="shared" si="115"/>
        <v>0</v>
      </c>
      <c r="BV736" s="270">
        <f t="shared" si="115"/>
        <v>0</v>
      </c>
      <c r="BW736" s="270">
        <f t="shared" si="115"/>
        <v>0</v>
      </c>
      <c r="BX736" s="270">
        <f t="shared" si="115"/>
        <v>0</v>
      </c>
      <c r="BY736" s="270">
        <f t="shared" si="115"/>
        <v>0</v>
      </c>
      <c r="BZ736" s="270">
        <f t="shared" si="115"/>
        <v>0</v>
      </c>
      <c r="CA736" s="270">
        <f t="shared" si="115"/>
        <v>0</v>
      </c>
      <c r="CB736" s="270">
        <f t="shared" si="115"/>
        <v>0</v>
      </c>
      <c r="CC736" s="270">
        <f t="shared" si="86"/>
        <v>593146.18000000005</v>
      </c>
      <c r="CD736" s="148"/>
      <c r="CE736" s="148"/>
      <c r="CF736" s="148"/>
      <c r="CG736" s="148"/>
      <c r="CH736" s="148"/>
      <c r="CI736" s="148"/>
    </row>
    <row r="737" spans="1:87" s="149" customFormat="1">
      <c r="A737" s="215"/>
      <c r="B737" s="295"/>
      <c r="C737" s="150"/>
      <c r="D737" s="150"/>
      <c r="E737" s="150"/>
      <c r="F737" s="301" t="s">
        <v>1548</v>
      </c>
      <c r="G737" s="302" t="s">
        <v>1549</v>
      </c>
      <c r="H737" s="270">
        <f t="shared" si="121"/>
        <v>0</v>
      </c>
      <c r="I737" s="270">
        <f t="shared" si="121"/>
        <v>0</v>
      </c>
      <c r="J737" s="270">
        <f t="shared" si="121"/>
        <v>12107</v>
      </c>
      <c r="K737" s="270">
        <f t="shared" si="121"/>
        <v>0</v>
      </c>
      <c r="L737" s="270">
        <f t="shared" si="121"/>
        <v>0</v>
      </c>
      <c r="M737" s="270">
        <f t="shared" si="121"/>
        <v>0</v>
      </c>
      <c r="N737" s="270">
        <f t="shared" si="121"/>
        <v>0</v>
      </c>
      <c r="O737" s="270">
        <f t="shared" si="121"/>
        <v>0</v>
      </c>
      <c r="P737" s="270">
        <f t="shared" si="121"/>
        <v>0</v>
      </c>
      <c r="Q737" s="270">
        <f t="shared" si="121"/>
        <v>0</v>
      </c>
      <c r="R737" s="270">
        <f t="shared" si="121"/>
        <v>13445</v>
      </c>
      <c r="S737" s="270">
        <f t="shared" si="121"/>
        <v>0</v>
      </c>
      <c r="T737" s="270">
        <f t="shared" si="121"/>
        <v>1830</v>
      </c>
      <c r="U737" s="270">
        <f t="shared" si="121"/>
        <v>339</v>
      </c>
      <c r="V737" s="270">
        <f t="shared" si="121"/>
        <v>0</v>
      </c>
      <c r="W737" s="270">
        <f t="shared" si="121"/>
        <v>0</v>
      </c>
      <c r="X737" s="270">
        <f t="shared" si="121"/>
        <v>0</v>
      </c>
      <c r="Y737" s="270">
        <f t="shared" si="121"/>
        <v>541</v>
      </c>
      <c r="Z737" s="270">
        <f t="shared" si="121"/>
        <v>0</v>
      </c>
      <c r="AA737" s="270">
        <f t="shared" si="121"/>
        <v>4717.8</v>
      </c>
      <c r="AB737" s="270">
        <f t="shared" si="121"/>
        <v>3079.25</v>
      </c>
      <c r="AC737" s="270">
        <f t="shared" si="121"/>
        <v>0</v>
      </c>
      <c r="AD737" s="270">
        <f t="shared" si="121"/>
        <v>8573.25</v>
      </c>
      <c r="AE737" s="270">
        <f t="shared" si="121"/>
        <v>2203</v>
      </c>
      <c r="AF737" s="270">
        <f t="shared" si="121"/>
        <v>0</v>
      </c>
      <c r="AG737" s="270">
        <f t="shared" si="121"/>
        <v>0</v>
      </c>
      <c r="AH737" s="270">
        <f t="shared" si="121"/>
        <v>0</v>
      </c>
      <c r="AI737" s="270">
        <f t="shared" si="121"/>
        <v>0</v>
      </c>
      <c r="AJ737" s="270">
        <f t="shared" si="121"/>
        <v>0</v>
      </c>
      <c r="AK737" s="270">
        <f t="shared" si="121"/>
        <v>0</v>
      </c>
      <c r="AL737" s="270">
        <f t="shared" si="121"/>
        <v>0</v>
      </c>
      <c r="AM737" s="270">
        <f t="shared" si="121"/>
        <v>0</v>
      </c>
      <c r="AN737" s="270">
        <f t="shared" si="121"/>
        <v>0</v>
      </c>
      <c r="AO737" s="270">
        <f t="shared" si="121"/>
        <v>400</v>
      </c>
      <c r="AP737" s="270">
        <f t="shared" si="121"/>
        <v>0</v>
      </c>
      <c r="AQ737" s="270">
        <f t="shared" si="121"/>
        <v>0</v>
      </c>
      <c r="AR737" s="270">
        <f t="shared" si="121"/>
        <v>0</v>
      </c>
      <c r="AS737" s="270">
        <f t="shared" si="121"/>
        <v>0</v>
      </c>
      <c r="AT737" s="270">
        <f t="shared" si="121"/>
        <v>0</v>
      </c>
      <c r="AU737" s="270">
        <f t="shared" si="121"/>
        <v>80758</v>
      </c>
      <c r="AV737" s="270">
        <f t="shared" si="121"/>
        <v>117396.75</v>
      </c>
      <c r="AW737" s="270">
        <f t="shared" si="121"/>
        <v>3386.5</v>
      </c>
      <c r="AX737" s="270">
        <f t="shared" si="121"/>
        <v>29556.25</v>
      </c>
      <c r="AY737" s="270">
        <f t="shared" si="121"/>
        <v>4552</v>
      </c>
      <c r="AZ737" s="270">
        <f t="shared" si="121"/>
        <v>931</v>
      </c>
      <c r="BA737" s="270">
        <f t="shared" si="121"/>
        <v>109</v>
      </c>
      <c r="BB737" s="270">
        <f t="shared" si="121"/>
        <v>23478</v>
      </c>
      <c r="BC737" s="270">
        <f t="shared" si="121"/>
        <v>0</v>
      </c>
      <c r="BD737" s="270">
        <f t="shared" si="121"/>
        <v>9517.5</v>
      </c>
      <c r="BE737" s="270">
        <f t="shared" si="121"/>
        <v>0</v>
      </c>
      <c r="BF737" s="270">
        <f t="shared" si="121"/>
        <v>0</v>
      </c>
      <c r="BG737" s="270">
        <f t="shared" si="121"/>
        <v>0</v>
      </c>
      <c r="BH737" s="270">
        <f t="shared" si="121"/>
        <v>0</v>
      </c>
      <c r="BI737" s="270">
        <f t="shared" si="121"/>
        <v>0</v>
      </c>
      <c r="BJ737" s="270">
        <f t="shared" si="121"/>
        <v>1000</v>
      </c>
      <c r="BK737" s="270">
        <f t="shared" si="121"/>
        <v>0</v>
      </c>
      <c r="BL737" s="270">
        <f t="shared" si="121"/>
        <v>0</v>
      </c>
      <c r="BM737" s="270">
        <f t="shared" si="121"/>
        <v>0</v>
      </c>
      <c r="BN737" s="270">
        <f t="shared" si="121"/>
        <v>0</v>
      </c>
      <c r="BO737" s="270">
        <f t="shared" si="121"/>
        <v>138485</v>
      </c>
      <c r="BP737" s="270">
        <f t="shared" si="121"/>
        <v>0</v>
      </c>
      <c r="BQ737" s="270">
        <f t="shared" si="121"/>
        <v>0</v>
      </c>
      <c r="BR737" s="270">
        <f t="shared" si="121"/>
        <v>0</v>
      </c>
      <c r="BS737" s="270">
        <f t="shared" ref="BS737" si="122">BS628</f>
        <v>0</v>
      </c>
      <c r="BT737" s="270">
        <f t="shared" si="115"/>
        <v>0</v>
      </c>
      <c r="BU737" s="270">
        <f t="shared" si="115"/>
        <v>0</v>
      </c>
      <c r="BV737" s="270">
        <f t="shared" si="115"/>
        <v>1080</v>
      </c>
      <c r="BW737" s="270">
        <f t="shared" si="115"/>
        <v>30369.5</v>
      </c>
      <c r="BX737" s="270">
        <f t="shared" si="115"/>
        <v>0</v>
      </c>
      <c r="BY737" s="270">
        <f t="shared" si="115"/>
        <v>49562</v>
      </c>
      <c r="BZ737" s="270">
        <f t="shared" si="115"/>
        <v>0</v>
      </c>
      <c r="CA737" s="270">
        <f t="shared" si="115"/>
        <v>0</v>
      </c>
      <c r="CB737" s="270">
        <f t="shared" si="115"/>
        <v>0</v>
      </c>
      <c r="CC737" s="270">
        <f t="shared" si="86"/>
        <v>537416.80000000005</v>
      </c>
      <c r="CD737" s="148"/>
      <c r="CE737" s="148"/>
      <c r="CF737" s="148"/>
      <c r="CG737" s="148"/>
      <c r="CH737" s="148"/>
      <c r="CI737" s="148"/>
    </row>
    <row r="738" spans="1:87" s="149" customFormat="1">
      <c r="A738" s="215"/>
      <c r="B738" s="295"/>
      <c r="C738" s="150"/>
      <c r="D738" s="150"/>
      <c r="E738" s="150"/>
      <c r="F738" s="301" t="s">
        <v>1552</v>
      </c>
      <c r="G738" s="302" t="s">
        <v>1553</v>
      </c>
      <c r="H738" s="270">
        <f t="shared" ref="H738:BS741" si="123">H630</f>
        <v>0</v>
      </c>
      <c r="I738" s="270">
        <f t="shared" si="123"/>
        <v>0</v>
      </c>
      <c r="J738" s="270">
        <f t="shared" si="123"/>
        <v>1184516.1299999999</v>
      </c>
      <c r="K738" s="270">
        <f t="shared" si="123"/>
        <v>0</v>
      </c>
      <c r="L738" s="270">
        <f t="shared" si="123"/>
        <v>0</v>
      </c>
      <c r="M738" s="270">
        <f t="shared" si="123"/>
        <v>0</v>
      </c>
      <c r="N738" s="270">
        <f t="shared" si="123"/>
        <v>0</v>
      </c>
      <c r="O738" s="270">
        <f t="shared" si="123"/>
        <v>0</v>
      </c>
      <c r="P738" s="270">
        <f t="shared" si="123"/>
        <v>0</v>
      </c>
      <c r="Q738" s="270">
        <f t="shared" si="123"/>
        <v>165783.99</v>
      </c>
      <c r="R738" s="270">
        <f t="shared" si="123"/>
        <v>0</v>
      </c>
      <c r="S738" s="270">
        <f t="shared" si="123"/>
        <v>0</v>
      </c>
      <c r="T738" s="270">
        <f t="shared" si="123"/>
        <v>0</v>
      </c>
      <c r="U738" s="270">
        <f t="shared" si="123"/>
        <v>0</v>
      </c>
      <c r="V738" s="270">
        <f t="shared" si="123"/>
        <v>0</v>
      </c>
      <c r="W738" s="270">
        <f t="shared" si="123"/>
        <v>0</v>
      </c>
      <c r="X738" s="270">
        <f t="shared" si="123"/>
        <v>0</v>
      </c>
      <c r="Y738" s="270">
        <f t="shared" si="123"/>
        <v>0</v>
      </c>
      <c r="Z738" s="270">
        <f t="shared" si="123"/>
        <v>0</v>
      </c>
      <c r="AA738" s="270">
        <f t="shared" si="123"/>
        <v>0</v>
      </c>
      <c r="AB738" s="270">
        <f t="shared" si="123"/>
        <v>0</v>
      </c>
      <c r="AC738" s="270">
        <f t="shared" si="123"/>
        <v>67222</v>
      </c>
      <c r="AD738" s="270">
        <f t="shared" si="123"/>
        <v>0</v>
      </c>
      <c r="AE738" s="270">
        <f t="shared" si="123"/>
        <v>0</v>
      </c>
      <c r="AF738" s="270">
        <f t="shared" si="123"/>
        <v>0</v>
      </c>
      <c r="AG738" s="270">
        <f t="shared" si="123"/>
        <v>0</v>
      </c>
      <c r="AH738" s="270">
        <f t="shared" si="123"/>
        <v>0</v>
      </c>
      <c r="AI738" s="270">
        <f t="shared" si="123"/>
        <v>49950</v>
      </c>
      <c r="AJ738" s="270">
        <f t="shared" si="123"/>
        <v>195689.75</v>
      </c>
      <c r="AK738" s="270">
        <f t="shared" si="123"/>
        <v>613810</v>
      </c>
      <c r="AL738" s="270">
        <f t="shared" si="123"/>
        <v>0</v>
      </c>
      <c r="AM738" s="270">
        <f t="shared" si="123"/>
        <v>171683</v>
      </c>
      <c r="AN738" s="270">
        <f t="shared" si="123"/>
        <v>7840</v>
      </c>
      <c r="AO738" s="270">
        <f t="shared" si="123"/>
        <v>0</v>
      </c>
      <c r="AP738" s="270">
        <f t="shared" si="123"/>
        <v>0</v>
      </c>
      <c r="AQ738" s="270">
        <f t="shared" si="123"/>
        <v>49200</v>
      </c>
      <c r="AR738" s="270">
        <f t="shared" si="123"/>
        <v>115700</v>
      </c>
      <c r="AS738" s="270">
        <f t="shared" si="123"/>
        <v>20040</v>
      </c>
      <c r="AT738" s="270">
        <f t="shared" si="123"/>
        <v>0</v>
      </c>
      <c r="AU738" s="270">
        <f t="shared" si="123"/>
        <v>0</v>
      </c>
      <c r="AV738" s="270">
        <f t="shared" si="123"/>
        <v>0</v>
      </c>
      <c r="AW738" s="270">
        <f t="shared" si="123"/>
        <v>0</v>
      </c>
      <c r="AX738" s="270">
        <f t="shared" si="123"/>
        <v>0</v>
      </c>
      <c r="AY738" s="270">
        <f t="shared" si="123"/>
        <v>0</v>
      </c>
      <c r="AZ738" s="270">
        <f t="shared" si="123"/>
        <v>0</v>
      </c>
      <c r="BA738" s="270">
        <f t="shared" si="123"/>
        <v>0</v>
      </c>
      <c r="BB738" s="270">
        <f t="shared" si="123"/>
        <v>0</v>
      </c>
      <c r="BC738" s="270">
        <f t="shared" si="123"/>
        <v>0</v>
      </c>
      <c r="BD738" s="270">
        <f t="shared" si="123"/>
        <v>0</v>
      </c>
      <c r="BE738" s="270">
        <f t="shared" si="123"/>
        <v>0</v>
      </c>
      <c r="BF738" s="270">
        <f t="shared" si="123"/>
        <v>0</v>
      </c>
      <c r="BG738" s="270">
        <f t="shared" si="123"/>
        <v>0</v>
      </c>
      <c r="BH738" s="270">
        <f t="shared" si="123"/>
        <v>20000</v>
      </c>
      <c r="BI738" s="270">
        <f t="shared" si="123"/>
        <v>0</v>
      </c>
      <c r="BJ738" s="270">
        <f t="shared" si="123"/>
        <v>0</v>
      </c>
      <c r="BK738" s="270">
        <f t="shared" si="123"/>
        <v>0</v>
      </c>
      <c r="BL738" s="270">
        <f t="shared" si="123"/>
        <v>61500</v>
      </c>
      <c r="BM738" s="270">
        <f t="shared" si="123"/>
        <v>0</v>
      </c>
      <c r="BN738" s="270">
        <f t="shared" si="123"/>
        <v>0</v>
      </c>
      <c r="BO738" s="270">
        <f t="shared" si="123"/>
        <v>256536</v>
      </c>
      <c r="BP738" s="270">
        <f t="shared" si="123"/>
        <v>84500</v>
      </c>
      <c r="BQ738" s="270">
        <f t="shared" si="123"/>
        <v>0</v>
      </c>
      <c r="BR738" s="270">
        <f t="shared" si="123"/>
        <v>227000</v>
      </c>
      <c r="BS738" s="270">
        <f t="shared" si="123"/>
        <v>322941.92</v>
      </c>
      <c r="BT738" s="270">
        <f t="shared" ref="BT738:CB753" si="124">BT630</f>
        <v>282.48</v>
      </c>
      <c r="BU738" s="270">
        <f t="shared" si="124"/>
        <v>0</v>
      </c>
      <c r="BV738" s="270">
        <f t="shared" si="124"/>
        <v>0</v>
      </c>
      <c r="BW738" s="270">
        <f t="shared" si="124"/>
        <v>0</v>
      </c>
      <c r="BX738" s="270">
        <f t="shared" si="124"/>
        <v>0</v>
      </c>
      <c r="BY738" s="270">
        <f t="shared" si="124"/>
        <v>0</v>
      </c>
      <c r="BZ738" s="270">
        <f t="shared" si="124"/>
        <v>0</v>
      </c>
      <c r="CA738" s="270">
        <f t="shared" si="124"/>
        <v>0</v>
      </c>
      <c r="CB738" s="270">
        <f t="shared" si="124"/>
        <v>0</v>
      </c>
      <c r="CC738" s="270">
        <f t="shared" si="86"/>
        <v>3614195.27</v>
      </c>
      <c r="CD738" s="148"/>
      <c r="CE738" s="148"/>
      <c r="CF738" s="148"/>
      <c r="CG738" s="148"/>
      <c r="CH738" s="148"/>
      <c r="CI738" s="148"/>
    </row>
    <row r="739" spans="1:87" s="149" customFormat="1">
      <c r="A739" s="215"/>
      <c r="B739" s="295"/>
      <c r="C739" s="150"/>
      <c r="D739" s="150"/>
      <c r="E739" s="150"/>
      <c r="F739" s="301" t="s">
        <v>1554</v>
      </c>
      <c r="G739" s="302" t="s">
        <v>1555</v>
      </c>
      <c r="H739" s="270">
        <f t="shared" si="123"/>
        <v>0</v>
      </c>
      <c r="I739" s="270">
        <f t="shared" si="123"/>
        <v>0</v>
      </c>
      <c r="J739" s="270">
        <f t="shared" si="123"/>
        <v>0</v>
      </c>
      <c r="K739" s="270">
        <f t="shared" si="123"/>
        <v>0</v>
      </c>
      <c r="L739" s="270">
        <f t="shared" si="123"/>
        <v>0</v>
      </c>
      <c r="M739" s="270">
        <f t="shared" si="123"/>
        <v>0</v>
      </c>
      <c r="N739" s="270">
        <f t="shared" si="123"/>
        <v>0</v>
      </c>
      <c r="O739" s="270">
        <f t="shared" si="123"/>
        <v>0</v>
      </c>
      <c r="P739" s="270">
        <f t="shared" si="123"/>
        <v>0</v>
      </c>
      <c r="Q739" s="270">
        <f t="shared" si="123"/>
        <v>0</v>
      </c>
      <c r="R739" s="270">
        <f t="shared" si="123"/>
        <v>0</v>
      </c>
      <c r="S739" s="270">
        <f t="shared" si="123"/>
        <v>0</v>
      </c>
      <c r="T739" s="270">
        <f t="shared" si="123"/>
        <v>0</v>
      </c>
      <c r="U739" s="270">
        <f t="shared" si="123"/>
        <v>0</v>
      </c>
      <c r="V739" s="270">
        <f t="shared" si="123"/>
        <v>0</v>
      </c>
      <c r="W739" s="270">
        <f t="shared" si="123"/>
        <v>0</v>
      </c>
      <c r="X739" s="270">
        <f t="shared" si="123"/>
        <v>0</v>
      </c>
      <c r="Y739" s="270">
        <f t="shared" si="123"/>
        <v>0</v>
      </c>
      <c r="Z739" s="270">
        <f t="shared" si="123"/>
        <v>0</v>
      </c>
      <c r="AA739" s="270">
        <f t="shared" si="123"/>
        <v>0</v>
      </c>
      <c r="AB739" s="270">
        <f t="shared" si="123"/>
        <v>0</v>
      </c>
      <c r="AC739" s="270">
        <f t="shared" si="123"/>
        <v>0</v>
      </c>
      <c r="AD739" s="270">
        <f t="shared" si="123"/>
        <v>0</v>
      </c>
      <c r="AE739" s="270">
        <f t="shared" si="123"/>
        <v>0</v>
      </c>
      <c r="AF739" s="270">
        <f t="shared" si="123"/>
        <v>0</v>
      </c>
      <c r="AG739" s="270">
        <f t="shared" si="123"/>
        <v>0</v>
      </c>
      <c r="AH739" s="270">
        <f t="shared" si="123"/>
        <v>0</v>
      </c>
      <c r="AI739" s="270">
        <f t="shared" si="123"/>
        <v>0</v>
      </c>
      <c r="AJ739" s="270">
        <f t="shared" si="123"/>
        <v>0</v>
      </c>
      <c r="AK739" s="270">
        <f t="shared" si="123"/>
        <v>0</v>
      </c>
      <c r="AL739" s="270">
        <f t="shared" si="123"/>
        <v>0</v>
      </c>
      <c r="AM739" s="270">
        <f t="shared" si="123"/>
        <v>0</v>
      </c>
      <c r="AN739" s="270">
        <f t="shared" si="123"/>
        <v>0</v>
      </c>
      <c r="AO739" s="270">
        <f t="shared" si="123"/>
        <v>0</v>
      </c>
      <c r="AP739" s="270">
        <f t="shared" si="123"/>
        <v>0</v>
      </c>
      <c r="AQ739" s="270">
        <f t="shared" si="123"/>
        <v>0</v>
      </c>
      <c r="AR739" s="270">
        <f t="shared" si="123"/>
        <v>0</v>
      </c>
      <c r="AS739" s="270">
        <f t="shared" si="123"/>
        <v>0</v>
      </c>
      <c r="AT739" s="270">
        <f t="shared" si="123"/>
        <v>0</v>
      </c>
      <c r="AU739" s="270">
        <f t="shared" si="123"/>
        <v>4269.47</v>
      </c>
      <c r="AV739" s="270">
        <f t="shared" si="123"/>
        <v>0</v>
      </c>
      <c r="AW739" s="270">
        <f t="shared" si="123"/>
        <v>0</v>
      </c>
      <c r="AX739" s="270">
        <f t="shared" si="123"/>
        <v>0</v>
      </c>
      <c r="AY739" s="270">
        <f t="shared" si="123"/>
        <v>0</v>
      </c>
      <c r="AZ739" s="270">
        <f t="shared" si="123"/>
        <v>0</v>
      </c>
      <c r="BA739" s="270">
        <f t="shared" si="123"/>
        <v>0</v>
      </c>
      <c r="BB739" s="270">
        <f t="shared" si="123"/>
        <v>0</v>
      </c>
      <c r="BC739" s="270">
        <f t="shared" si="123"/>
        <v>0</v>
      </c>
      <c r="BD739" s="270">
        <f t="shared" si="123"/>
        <v>0</v>
      </c>
      <c r="BE739" s="270">
        <f t="shared" si="123"/>
        <v>0</v>
      </c>
      <c r="BF739" s="270">
        <f t="shared" si="123"/>
        <v>0</v>
      </c>
      <c r="BG739" s="270">
        <f t="shared" si="123"/>
        <v>0</v>
      </c>
      <c r="BH739" s="270">
        <f t="shared" si="123"/>
        <v>0</v>
      </c>
      <c r="BI739" s="270">
        <f t="shared" si="123"/>
        <v>0</v>
      </c>
      <c r="BJ739" s="270">
        <f t="shared" si="123"/>
        <v>0</v>
      </c>
      <c r="BK739" s="270">
        <f t="shared" si="123"/>
        <v>0</v>
      </c>
      <c r="BL739" s="270">
        <f t="shared" si="123"/>
        <v>0</v>
      </c>
      <c r="BM739" s="270">
        <f t="shared" si="123"/>
        <v>0</v>
      </c>
      <c r="BN739" s="270">
        <f t="shared" si="123"/>
        <v>0</v>
      </c>
      <c r="BO739" s="270">
        <f t="shared" si="123"/>
        <v>0</v>
      </c>
      <c r="BP739" s="270">
        <f t="shared" si="123"/>
        <v>0</v>
      </c>
      <c r="BQ739" s="270">
        <f t="shared" si="123"/>
        <v>0</v>
      </c>
      <c r="BR739" s="270">
        <f t="shared" si="123"/>
        <v>0</v>
      </c>
      <c r="BS739" s="270">
        <f t="shared" si="123"/>
        <v>0</v>
      </c>
      <c r="BT739" s="270">
        <f t="shared" si="124"/>
        <v>58540.73</v>
      </c>
      <c r="BU739" s="270">
        <f t="shared" si="124"/>
        <v>0</v>
      </c>
      <c r="BV739" s="270">
        <f t="shared" si="124"/>
        <v>0</v>
      </c>
      <c r="BW739" s="270">
        <f t="shared" si="124"/>
        <v>0</v>
      </c>
      <c r="BX739" s="270">
        <f t="shared" si="124"/>
        <v>0</v>
      </c>
      <c r="BY739" s="270">
        <f t="shared" si="124"/>
        <v>0</v>
      </c>
      <c r="BZ739" s="270">
        <f t="shared" si="124"/>
        <v>0</v>
      </c>
      <c r="CA739" s="270">
        <f t="shared" si="124"/>
        <v>0</v>
      </c>
      <c r="CB739" s="270">
        <f t="shared" si="124"/>
        <v>0</v>
      </c>
      <c r="CC739" s="270">
        <f t="shared" si="86"/>
        <v>62810.200000000004</v>
      </c>
      <c r="CD739" s="148"/>
      <c r="CE739" s="148"/>
      <c r="CF739" s="148"/>
      <c r="CG739" s="148"/>
      <c r="CH739" s="148"/>
      <c r="CI739" s="148"/>
    </row>
    <row r="740" spans="1:87" s="149" customFormat="1">
      <c r="A740" s="215"/>
      <c r="B740" s="295"/>
      <c r="C740" s="150"/>
      <c r="D740" s="150"/>
      <c r="E740" s="150"/>
      <c r="F740" s="301" t="s">
        <v>1556</v>
      </c>
      <c r="G740" s="302" t="s">
        <v>1557</v>
      </c>
      <c r="H740" s="270">
        <f t="shared" si="123"/>
        <v>0</v>
      </c>
      <c r="I740" s="270">
        <f t="shared" si="123"/>
        <v>0</v>
      </c>
      <c r="J740" s="270">
        <f t="shared" si="123"/>
        <v>0</v>
      </c>
      <c r="K740" s="270">
        <f t="shared" si="123"/>
        <v>0</v>
      </c>
      <c r="L740" s="270">
        <f t="shared" si="123"/>
        <v>0</v>
      </c>
      <c r="M740" s="270">
        <f t="shared" si="123"/>
        <v>0</v>
      </c>
      <c r="N740" s="270">
        <f t="shared" si="123"/>
        <v>0</v>
      </c>
      <c r="O740" s="270">
        <f t="shared" si="123"/>
        <v>0</v>
      </c>
      <c r="P740" s="270">
        <f t="shared" si="123"/>
        <v>0</v>
      </c>
      <c r="Q740" s="270">
        <f t="shared" si="123"/>
        <v>0</v>
      </c>
      <c r="R740" s="270">
        <f t="shared" si="123"/>
        <v>0</v>
      </c>
      <c r="S740" s="270">
        <f t="shared" si="123"/>
        <v>0</v>
      </c>
      <c r="T740" s="270">
        <f t="shared" si="123"/>
        <v>0</v>
      </c>
      <c r="U740" s="270">
        <f t="shared" si="123"/>
        <v>0</v>
      </c>
      <c r="V740" s="270">
        <f t="shared" si="123"/>
        <v>0</v>
      </c>
      <c r="W740" s="270">
        <f t="shared" si="123"/>
        <v>0</v>
      </c>
      <c r="X740" s="270">
        <f t="shared" si="123"/>
        <v>0</v>
      </c>
      <c r="Y740" s="270">
        <f t="shared" si="123"/>
        <v>0</v>
      </c>
      <c r="Z740" s="270">
        <f t="shared" si="123"/>
        <v>0</v>
      </c>
      <c r="AA740" s="270">
        <f t="shared" si="123"/>
        <v>0</v>
      </c>
      <c r="AB740" s="270">
        <f t="shared" si="123"/>
        <v>0</v>
      </c>
      <c r="AC740" s="270">
        <f t="shared" si="123"/>
        <v>0</v>
      </c>
      <c r="AD740" s="270">
        <f t="shared" si="123"/>
        <v>0</v>
      </c>
      <c r="AE740" s="270">
        <f t="shared" si="123"/>
        <v>0</v>
      </c>
      <c r="AF740" s="270">
        <f t="shared" si="123"/>
        <v>0</v>
      </c>
      <c r="AG740" s="270">
        <f t="shared" si="123"/>
        <v>0</v>
      </c>
      <c r="AH740" s="270">
        <f t="shared" si="123"/>
        <v>0</v>
      </c>
      <c r="AI740" s="270">
        <f t="shared" si="123"/>
        <v>0</v>
      </c>
      <c r="AJ740" s="270">
        <f t="shared" si="123"/>
        <v>0</v>
      </c>
      <c r="AK740" s="270">
        <f t="shared" si="123"/>
        <v>0</v>
      </c>
      <c r="AL740" s="270">
        <f t="shared" si="123"/>
        <v>0</v>
      </c>
      <c r="AM740" s="270">
        <f t="shared" si="123"/>
        <v>0</v>
      </c>
      <c r="AN740" s="270">
        <f t="shared" si="123"/>
        <v>0</v>
      </c>
      <c r="AO740" s="270">
        <f t="shared" si="123"/>
        <v>0</v>
      </c>
      <c r="AP740" s="270">
        <f t="shared" si="123"/>
        <v>0</v>
      </c>
      <c r="AQ740" s="270">
        <f t="shared" si="123"/>
        <v>0</v>
      </c>
      <c r="AR740" s="270">
        <f t="shared" si="123"/>
        <v>0</v>
      </c>
      <c r="AS740" s="270">
        <f t="shared" si="123"/>
        <v>0</v>
      </c>
      <c r="AT740" s="270">
        <f t="shared" si="123"/>
        <v>0</v>
      </c>
      <c r="AU740" s="270">
        <f t="shared" si="123"/>
        <v>0</v>
      </c>
      <c r="AV740" s="270">
        <f t="shared" si="123"/>
        <v>0</v>
      </c>
      <c r="AW740" s="270">
        <f t="shared" si="123"/>
        <v>0</v>
      </c>
      <c r="AX740" s="270">
        <f t="shared" si="123"/>
        <v>0</v>
      </c>
      <c r="AY740" s="270">
        <f t="shared" si="123"/>
        <v>0</v>
      </c>
      <c r="AZ740" s="270">
        <f t="shared" si="123"/>
        <v>0</v>
      </c>
      <c r="BA740" s="270">
        <f t="shared" si="123"/>
        <v>0</v>
      </c>
      <c r="BB740" s="270">
        <f t="shared" si="123"/>
        <v>0</v>
      </c>
      <c r="BC740" s="270">
        <f t="shared" si="123"/>
        <v>0</v>
      </c>
      <c r="BD740" s="270">
        <f t="shared" si="123"/>
        <v>0</v>
      </c>
      <c r="BE740" s="270">
        <f t="shared" si="123"/>
        <v>2255.92</v>
      </c>
      <c r="BF740" s="270">
        <f t="shared" si="123"/>
        <v>0</v>
      </c>
      <c r="BG740" s="270">
        <f t="shared" si="123"/>
        <v>0</v>
      </c>
      <c r="BH740" s="270">
        <f t="shared" si="123"/>
        <v>0</v>
      </c>
      <c r="BI740" s="270">
        <f t="shared" si="123"/>
        <v>0</v>
      </c>
      <c r="BJ740" s="270">
        <f t="shared" si="123"/>
        <v>0</v>
      </c>
      <c r="BK740" s="270">
        <f t="shared" si="123"/>
        <v>0</v>
      </c>
      <c r="BL740" s="270">
        <f t="shared" si="123"/>
        <v>0</v>
      </c>
      <c r="BM740" s="270">
        <f t="shared" si="123"/>
        <v>0</v>
      </c>
      <c r="BN740" s="270">
        <f t="shared" si="123"/>
        <v>0</v>
      </c>
      <c r="BO740" s="270">
        <f t="shared" si="123"/>
        <v>0</v>
      </c>
      <c r="BP740" s="270">
        <f t="shared" si="123"/>
        <v>0</v>
      </c>
      <c r="BQ740" s="270">
        <f t="shared" si="123"/>
        <v>0</v>
      </c>
      <c r="BR740" s="270">
        <f t="shared" si="123"/>
        <v>0</v>
      </c>
      <c r="BS740" s="270">
        <f t="shared" si="123"/>
        <v>0</v>
      </c>
      <c r="BT740" s="270">
        <f t="shared" si="124"/>
        <v>0</v>
      </c>
      <c r="BU740" s="270">
        <f t="shared" si="124"/>
        <v>0</v>
      </c>
      <c r="BV740" s="270">
        <f t="shared" si="124"/>
        <v>0</v>
      </c>
      <c r="BW740" s="270">
        <f t="shared" si="124"/>
        <v>0</v>
      </c>
      <c r="BX740" s="270">
        <f t="shared" si="124"/>
        <v>0</v>
      </c>
      <c r="BY740" s="270">
        <f t="shared" si="124"/>
        <v>0</v>
      </c>
      <c r="BZ740" s="270">
        <f t="shared" si="124"/>
        <v>0</v>
      </c>
      <c r="CA740" s="270">
        <f t="shared" si="124"/>
        <v>0</v>
      </c>
      <c r="CB740" s="270">
        <f t="shared" si="124"/>
        <v>0</v>
      </c>
      <c r="CC740" s="270">
        <f t="shared" si="86"/>
        <v>2255.92</v>
      </c>
      <c r="CD740" s="148"/>
      <c r="CE740" s="148"/>
      <c r="CF740" s="148"/>
      <c r="CG740" s="148"/>
      <c r="CH740" s="148"/>
      <c r="CI740" s="148"/>
    </row>
    <row r="741" spans="1:87" s="149" customFormat="1">
      <c r="A741" s="215"/>
      <c r="B741" s="295"/>
      <c r="C741" s="150"/>
      <c r="D741" s="150"/>
      <c r="E741" s="150"/>
      <c r="F741" s="301" t="s">
        <v>1558</v>
      </c>
      <c r="G741" s="302" t="s">
        <v>1559</v>
      </c>
      <c r="H741" s="270">
        <f t="shared" si="123"/>
        <v>0</v>
      </c>
      <c r="I741" s="270">
        <f t="shared" si="123"/>
        <v>0</v>
      </c>
      <c r="J741" s="270">
        <f t="shared" si="123"/>
        <v>0</v>
      </c>
      <c r="K741" s="270">
        <f t="shared" si="123"/>
        <v>0</v>
      </c>
      <c r="L741" s="270">
        <f t="shared" si="123"/>
        <v>0</v>
      </c>
      <c r="M741" s="270">
        <f t="shared" si="123"/>
        <v>0</v>
      </c>
      <c r="N741" s="270">
        <f t="shared" si="123"/>
        <v>0</v>
      </c>
      <c r="O741" s="270">
        <f t="shared" si="123"/>
        <v>0</v>
      </c>
      <c r="P741" s="270">
        <f t="shared" si="123"/>
        <v>0</v>
      </c>
      <c r="Q741" s="270">
        <f t="shared" si="123"/>
        <v>0</v>
      </c>
      <c r="R741" s="270">
        <f t="shared" si="123"/>
        <v>0</v>
      </c>
      <c r="S741" s="270">
        <f t="shared" si="123"/>
        <v>0</v>
      </c>
      <c r="T741" s="270">
        <f t="shared" si="123"/>
        <v>0</v>
      </c>
      <c r="U741" s="270">
        <f t="shared" si="123"/>
        <v>0</v>
      </c>
      <c r="V741" s="270">
        <f t="shared" si="123"/>
        <v>0</v>
      </c>
      <c r="W741" s="270">
        <f t="shared" si="123"/>
        <v>0</v>
      </c>
      <c r="X741" s="270">
        <f t="shared" si="123"/>
        <v>0</v>
      </c>
      <c r="Y741" s="270">
        <f t="shared" si="123"/>
        <v>0</v>
      </c>
      <c r="Z741" s="270">
        <f t="shared" si="123"/>
        <v>0</v>
      </c>
      <c r="AA741" s="270">
        <f t="shared" si="123"/>
        <v>0</v>
      </c>
      <c r="AB741" s="270">
        <f t="shared" si="123"/>
        <v>0</v>
      </c>
      <c r="AC741" s="270">
        <f t="shared" si="123"/>
        <v>0</v>
      </c>
      <c r="AD741" s="270">
        <f t="shared" si="123"/>
        <v>0</v>
      </c>
      <c r="AE741" s="270">
        <f t="shared" si="123"/>
        <v>0</v>
      </c>
      <c r="AF741" s="270">
        <f t="shared" si="123"/>
        <v>0</v>
      </c>
      <c r="AG741" s="270">
        <f t="shared" si="123"/>
        <v>0</v>
      </c>
      <c r="AH741" s="270">
        <f t="shared" si="123"/>
        <v>0</v>
      </c>
      <c r="AI741" s="270">
        <f t="shared" si="123"/>
        <v>0</v>
      </c>
      <c r="AJ741" s="270">
        <f t="shared" si="123"/>
        <v>0</v>
      </c>
      <c r="AK741" s="270">
        <f t="shared" si="123"/>
        <v>0</v>
      </c>
      <c r="AL741" s="270">
        <f t="shared" si="123"/>
        <v>0</v>
      </c>
      <c r="AM741" s="270">
        <f t="shared" si="123"/>
        <v>0</v>
      </c>
      <c r="AN741" s="270">
        <f t="shared" si="123"/>
        <v>0</v>
      </c>
      <c r="AO741" s="270">
        <f t="shared" si="123"/>
        <v>0</v>
      </c>
      <c r="AP741" s="270">
        <f t="shared" si="123"/>
        <v>0</v>
      </c>
      <c r="AQ741" s="270">
        <f t="shared" si="123"/>
        <v>0</v>
      </c>
      <c r="AR741" s="270">
        <f t="shared" si="123"/>
        <v>0</v>
      </c>
      <c r="AS741" s="270">
        <f t="shared" si="123"/>
        <v>0</v>
      </c>
      <c r="AT741" s="270">
        <f t="shared" si="123"/>
        <v>0</v>
      </c>
      <c r="AU741" s="270">
        <f t="shared" si="123"/>
        <v>162909.26999999999</v>
      </c>
      <c r="AV741" s="270">
        <f t="shared" si="123"/>
        <v>0</v>
      </c>
      <c r="AW741" s="270">
        <f t="shared" si="123"/>
        <v>0</v>
      </c>
      <c r="AX741" s="270">
        <f t="shared" si="123"/>
        <v>0</v>
      </c>
      <c r="AY741" s="270">
        <f t="shared" si="123"/>
        <v>0</v>
      </c>
      <c r="AZ741" s="270">
        <f t="shared" si="123"/>
        <v>0</v>
      </c>
      <c r="BA741" s="270">
        <f t="shared" si="123"/>
        <v>0</v>
      </c>
      <c r="BB741" s="270">
        <f t="shared" si="123"/>
        <v>0</v>
      </c>
      <c r="BC741" s="270">
        <f t="shared" si="123"/>
        <v>0</v>
      </c>
      <c r="BD741" s="270">
        <f t="shared" si="123"/>
        <v>0</v>
      </c>
      <c r="BE741" s="270">
        <f t="shared" si="123"/>
        <v>22122.2</v>
      </c>
      <c r="BF741" s="270">
        <f t="shared" si="123"/>
        <v>0</v>
      </c>
      <c r="BG741" s="270">
        <f t="shared" si="123"/>
        <v>0</v>
      </c>
      <c r="BH741" s="270">
        <f t="shared" si="123"/>
        <v>0</v>
      </c>
      <c r="BI741" s="270">
        <f t="shared" si="123"/>
        <v>0</v>
      </c>
      <c r="BJ741" s="270">
        <f t="shared" si="123"/>
        <v>0</v>
      </c>
      <c r="BK741" s="270">
        <f t="shared" si="123"/>
        <v>0</v>
      </c>
      <c r="BL741" s="270">
        <f t="shared" si="123"/>
        <v>0</v>
      </c>
      <c r="BM741" s="270">
        <f t="shared" si="123"/>
        <v>0</v>
      </c>
      <c r="BN741" s="270">
        <f t="shared" si="123"/>
        <v>0</v>
      </c>
      <c r="BO741" s="270">
        <f t="shared" si="123"/>
        <v>0</v>
      </c>
      <c r="BP741" s="270">
        <f t="shared" si="123"/>
        <v>0</v>
      </c>
      <c r="BQ741" s="270">
        <f t="shared" si="123"/>
        <v>0</v>
      </c>
      <c r="BR741" s="270">
        <f t="shared" si="123"/>
        <v>0</v>
      </c>
      <c r="BS741" s="270">
        <f t="shared" ref="BS741" si="125">BS633</f>
        <v>0</v>
      </c>
      <c r="BT741" s="270">
        <f t="shared" si="124"/>
        <v>0</v>
      </c>
      <c r="BU741" s="270">
        <f t="shared" si="124"/>
        <v>0</v>
      </c>
      <c r="BV741" s="270">
        <f t="shared" si="124"/>
        <v>0</v>
      </c>
      <c r="BW741" s="270">
        <f t="shared" si="124"/>
        <v>0</v>
      </c>
      <c r="BX741" s="270">
        <f t="shared" si="124"/>
        <v>0</v>
      </c>
      <c r="BY741" s="270">
        <f t="shared" si="124"/>
        <v>0</v>
      </c>
      <c r="BZ741" s="270">
        <f t="shared" si="124"/>
        <v>0</v>
      </c>
      <c r="CA741" s="270">
        <f t="shared" si="124"/>
        <v>0</v>
      </c>
      <c r="CB741" s="270">
        <f t="shared" si="124"/>
        <v>0</v>
      </c>
      <c r="CC741" s="270">
        <f t="shared" si="86"/>
        <v>185031.47</v>
      </c>
      <c r="CD741" s="148"/>
      <c r="CE741" s="148"/>
      <c r="CF741" s="148"/>
      <c r="CG741" s="148"/>
      <c r="CH741" s="148"/>
      <c r="CI741" s="148"/>
    </row>
    <row r="742" spans="1:87" s="149" customFormat="1">
      <c r="A742" s="215"/>
      <c r="B742" s="295"/>
      <c r="C742" s="150"/>
      <c r="D742" s="150"/>
      <c r="E742" s="150"/>
      <c r="F742" s="301" t="s">
        <v>1560</v>
      </c>
      <c r="G742" s="302" t="s">
        <v>1561</v>
      </c>
      <c r="H742" s="270">
        <f t="shared" ref="H742:BS745" si="126">H634</f>
        <v>0</v>
      </c>
      <c r="I742" s="270">
        <f t="shared" si="126"/>
        <v>0</v>
      </c>
      <c r="J742" s="270">
        <f t="shared" si="126"/>
        <v>0</v>
      </c>
      <c r="K742" s="270">
        <f t="shared" si="126"/>
        <v>0</v>
      </c>
      <c r="L742" s="270">
        <f t="shared" si="126"/>
        <v>0</v>
      </c>
      <c r="M742" s="270">
        <f t="shared" si="126"/>
        <v>0</v>
      </c>
      <c r="N742" s="270">
        <f t="shared" si="126"/>
        <v>0</v>
      </c>
      <c r="O742" s="270">
        <f t="shared" si="126"/>
        <v>0</v>
      </c>
      <c r="P742" s="270">
        <f t="shared" si="126"/>
        <v>0</v>
      </c>
      <c r="Q742" s="270">
        <f t="shared" si="126"/>
        <v>0</v>
      </c>
      <c r="R742" s="270">
        <f t="shared" si="126"/>
        <v>0</v>
      </c>
      <c r="S742" s="270">
        <f t="shared" si="126"/>
        <v>0</v>
      </c>
      <c r="T742" s="270">
        <f t="shared" si="126"/>
        <v>0</v>
      </c>
      <c r="U742" s="270">
        <f t="shared" si="126"/>
        <v>132654</v>
      </c>
      <c r="V742" s="270">
        <f t="shared" si="126"/>
        <v>0</v>
      </c>
      <c r="W742" s="270">
        <f t="shared" si="126"/>
        <v>0</v>
      </c>
      <c r="X742" s="270">
        <f t="shared" si="126"/>
        <v>0</v>
      </c>
      <c r="Y742" s="270">
        <f t="shared" si="126"/>
        <v>0</v>
      </c>
      <c r="Z742" s="270">
        <f t="shared" si="126"/>
        <v>0</v>
      </c>
      <c r="AA742" s="270">
        <f t="shared" si="126"/>
        <v>0</v>
      </c>
      <c r="AB742" s="270">
        <f t="shared" si="126"/>
        <v>0</v>
      </c>
      <c r="AC742" s="270">
        <f t="shared" si="126"/>
        <v>0</v>
      </c>
      <c r="AD742" s="270">
        <f t="shared" si="126"/>
        <v>0</v>
      </c>
      <c r="AE742" s="270">
        <f t="shared" si="126"/>
        <v>0</v>
      </c>
      <c r="AF742" s="270">
        <f t="shared" si="126"/>
        <v>0</v>
      </c>
      <c r="AG742" s="270">
        <f t="shared" si="126"/>
        <v>0</v>
      </c>
      <c r="AH742" s="270">
        <f t="shared" si="126"/>
        <v>0</v>
      </c>
      <c r="AI742" s="270">
        <f t="shared" si="126"/>
        <v>0</v>
      </c>
      <c r="AJ742" s="270">
        <f t="shared" si="126"/>
        <v>0</v>
      </c>
      <c r="AK742" s="270">
        <f t="shared" si="126"/>
        <v>0</v>
      </c>
      <c r="AL742" s="270">
        <f t="shared" si="126"/>
        <v>0</v>
      </c>
      <c r="AM742" s="270">
        <f t="shared" si="126"/>
        <v>0</v>
      </c>
      <c r="AN742" s="270">
        <f t="shared" si="126"/>
        <v>0</v>
      </c>
      <c r="AO742" s="270">
        <f t="shared" si="126"/>
        <v>0</v>
      </c>
      <c r="AP742" s="270">
        <f t="shared" si="126"/>
        <v>0</v>
      </c>
      <c r="AQ742" s="270">
        <f t="shared" si="126"/>
        <v>0</v>
      </c>
      <c r="AR742" s="270">
        <f t="shared" si="126"/>
        <v>0</v>
      </c>
      <c r="AS742" s="270">
        <f t="shared" si="126"/>
        <v>0</v>
      </c>
      <c r="AT742" s="270">
        <f t="shared" si="126"/>
        <v>0</v>
      </c>
      <c r="AU742" s="270">
        <f t="shared" si="126"/>
        <v>0</v>
      </c>
      <c r="AV742" s="270">
        <f t="shared" si="126"/>
        <v>0</v>
      </c>
      <c r="AW742" s="270">
        <f t="shared" si="126"/>
        <v>0</v>
      </c>
      <c r="AX742" s="270">
        <f t="shared" si="126"/>
        <v>0</v>
      </c>
      <c r="AY742" s="270">
        <f t="shared" si="126"/>
        <v>0</v>
      </c>
      <c r="AZ742" s="270">
        <f t="shared" si="126"/>
        <v>0</v>
      </c>
      <c r="BA742" s="270">
        <f t="shared" si="126"/>
        <v>0</v>
      </c>
      <c r="BB742" s="270">
        <f t="shared" si="126"/>
        <v>10267</v>
      </c>
      <c r="BC742" s="270">
        <f t="shared" si="126"/>
        <v>0</v>
      </c>
      <c r="BD742" s="270">
        <f t="shared" si="126"/>
        <v>0</v>
      </c>
      <c r="BE742" s="270">
        <f t="shared" si="126"/>
        <v>0</v>
      </c>
      <c r="BF742" s="270">
        <f t="shared" si="126"/>
        <v>0</v>
      </c>
      <c r="BG742" s="270">
        <f t="shared" si="126"/>
        <v>0</v>
      </c>
      <c r="BH742" s="270">
        <f t="shared" si="126"/>
        <v>0</v>
      </c>
      <c r="BI742" s="270">
        <f t="shared" si="126"/>
        <v>0</v>
      </c>
      <c r="BJ742" s="270">
        <f t="shared" si="126"/>
        <v>0</v>
      </c>
      <c r="BK742" s="270">
        <f t="shared" si="126"/>
        <v>0</v>
      </c>
      <c r="BL742" s="270">
        <f t="shared" si="126"/>
        <v>0</v>
      </c>
      <c r="BM742" s="270">
        <f t="shared" si="126"/>
        <v>0</v>
      </c>
      <c r="BN742" s="270">
        <f t="shared" si="126"/>
        <v>0</v>
      </c>
      <c r="BO742" s="270">
        <f t="shared" si="126"/>
        <v>0</v>
      </c>
      <c r="BP742" s="270">
        <f t="shared" si="126"/>
        <v>0</v>
      </c>
      <c r="BQ742" s="270">
        <f t="shared" si="126"/>
        <v>0</v>
      </c>
      <c r="BR742" s="270">
        <f t="shared" si="126"/>
        <v>0</v>
      </c>
      <c r="BS742" s="270">
        <f t="shared" si="126"/>
        <v>0</v>
      </c>
      <c r="BT742" s="270">
        <f t="shared" si="124"/>
        <v>0</v>
      </c>
      <c r="BU742" s="270">
        <f t="shared" si="124"/>
        <v>0</v>
      </c>
      <c r="BV742" s="270">
        <f t="shared" si="124"/>
        <v>0</v>
      </c>
      <c r="BW742" s="270">
        <f t="shared" si="124"/>
        <v>0</v>
      </c>
      <c r="BX742" s="270">
        <f t="shared" si="124"/>
        <v>0</v>
      </c>
      <c r="BY742" s="270">
        <f t="shared" si="124"/>
        <v>0</v>
      </c>
      <c r="BZ742" s="270">
        <f t="shared" si="124"/>
        <v>0</v>
      </c>
      <c r="CA742" s="270">
        <f t="shared" si="124"/>
        <v>0</v>
      </c>
      <c r="CB742" s="270">
        <f t="shared" si="124"/>
        <v>0</v>
      </c>
      <c r="CC742" s="270">
        <f t="shared" si="86"/>
        <v>142921</v>
      </c>
      <c r="CD742" s="148"/>
      <c r="CE742" s="148"/>
      <c r="CF742" s="148"/>
      <c r="CG742" s="148"/>
      <c r="CH742" s="148"/>
      <c r="CI742" s="148"/>
    </row>
    <row r="743" spans="1:87" s="149" customFormat="1">
      <c r="A743" s="215"/>
      <c r="B743" s="295"/>
      <c r="C743" s="150"/>
      <c r="D743" s="150"/>
      <c r="E743" s="150"/>
      <c r="F743" s="301" t="s">
        <v>1562</v>
      </c>
      <c r="G743" s="302" t="s">
        <v>1563</v>
      </c>
      <c r="H743" s="270">
        <f t="shared" si="126"/>
        <v>0</v>
      </c>
      <c r="I743" s="270">
        <f t="shared" si="126"/>
        <v>0</v>
      </c>
      <c r="J743" s="270">
        <f t="shared" si="126"/>
        <v>0</v>
      </c>
      <c r="K743" s="270">
        <f t="shared" si="126"/>
        <v>0</v>
      </c>
      <c r="L743" s="270">
        <f t="shared" si="126"/>
        <v>0</v>
      </c>
      <c r="M743" s="270">
        <f t="shared" si="126"/>
        <v>92430.53</v>
      </c>
      <c r="N743" s="270">
        <f t="shared" si="126"/>
        <v>0</v>
      </c>
      <c r="O743" s="270">
        <f t="shared" si="126"/>
        <v>0</v>
      </c>
      <c r="P743" s="270">
        <f t="shared" si="126"/>
        <v>0</v>
      </c>
      <c r="Q743" s="270">
        <f t="shared" si="126"/>
        <v>2594218</v>
      </c>
      <c r="R743" s="270">
        <f t="shared" si="126"/>
        <v>0</v>
      </c>
      <c r="S743" s="270">
        <f t="shared" si="126"/>
        <v>0</v>
      </c>
      <c r="T743" s="270">
        <f t="shared" si="126"/>
        <v>0</v>
      </c>
      <c r="U743" s="270">
        <f t="shared" si="126"/>
        <v>0</v>
      </c>
      <c r="V743" s="270">
        <f t="shared" si="126"/>
        <v>0</v>
      </c>
      <c r="W743" s="270">
        <f t="shared" si="126"/>
        <v>32325</v>
      </c>
      <c r="X743" s="270">
        <f t="shared" si="126"/>
        <v>0</v>
      </c>
      <c r="Y743" s="270">
        <f t="shared" si="126"/>
        <v>0</v>
      </c>
      <c r="Z743" s="270">
        <f t="shared" si="126"/>
        <v>0</v>
      </c>
      <c r="AA743" s="270">
        <f t="shared" si="126"/>
        <v>0</v>
      </c>
      <c r="AB743" s="270">
        <f t="shared" si="126"/>
        <v>0</v>
      </c>
      <c r="AC743" s="270">
        <f t="shared" si="126"/>
        <v>0</v>
      </c>
      <c r="AD743" s="270">
        <f t="shared" si="126"/>
        <v>0</v>
      </c>
      <c r="AE743" s="270">
        <f t="shared" si="126"/>
        <v>0</v>
      </c>
      <c r="AF743" s="270">
        <f t="shared" si="126"/>
        <v>0</v>
      </c>
      <c r="AG743" s="270">
        <f t="shared" si="126"/>
        <v>0</v>
      </c>
      <c r="AH743" s="270">
        <f t="shared" si="126"/>
        <v>0</v>
      </c>
      <c r="AI743" s="270">
        <f t="shared" si="126"/>
        <v>0</v>
      </c>
      <c r="AJ743" s="270">
        <f t="shared" si="126"/>
        <v>0</v>
      </c>
      <c r="AK743" s="270">
        <f t="shared" si="126"/>
        <v>0</v>
      </c>
      <c r="AL743" s="270">
        <f t="shared" si="126"/>
        <v>0</v>
      </c>
      <c r="AM743" s="270">
        <f t="shared" si="126"/>
        <v>0</v>
      </c>
      <c r="AN743" s="270">
        <f t="shared" si="126"/>
        <v>0</v>
      </c>
      <c r="AO743" s="270">
        <f t="shared" si="126"/>
        <v>0</v>
      </c>
      <c r="AP743" s="270">
        <f t="shared" si="126"/>
        <v>0</v>
      </c>
      <c r="AQ743" s="270">
        <f t="shared" si="126"/>
        <v>0</v>
      </c>
      <c r="AR743" s="270">
        <f t="shared" si="126"/>
        <v>0</v>
      </c>
      <c r="AS743" s="270">
        <f t="shared" si="126"/>
        <v>0</v>
      </c>
      <c r="AT743" s="270">
        <f t="shared" si="126"/>
        <v>0</v>
      </c>
      <c r="AU743" s="270">
        <f t="shared" si="126"/>
        <v>0</v>
      </c>
      <c r="AV743" s="270">
        <f t="shared" si="126"/>
        <v>0</v>
      </c>
      <c r="AW743" s="270">
        <f t="shared" si="126"/>
        <v>0</v>
      </c>
      <c r="AX743" s="270">
        <f t="shared" si="126"/>
        <v>0</v>
      </c>
      <c r="AY743" s="270">
        <f t="shared" si="126"/>
        <v>1558</v>
      </c>
      <c r="AZ743" s="270">
        <f t="shared" si="126"/>
        <v>0</v>
      </c>
      <c r="BA743" s="270">
        <f t="shared" si="126"/>
        <v>0</v>
      </c>
      <c r="BB743" s="270">
        <f t="shared" si="126"/>
        <v>0</v>
      </c>
      <c r="BC743" s="270">
        <f t="shared" si="126"/>
        <v>0</v>
      </c>
      <c r="BD743" s="270">
        <f t="shared" si="126"/>
        <v>869238</v>
      </c>
      <c r="BE743" s="270">
        <f t="shared" si="126"/>
        <v>0</v>
      </c>
      <c r="BF743" s="270">
        <f t="shared" si="126"/>
        <v>0</v>
      </c>
      <c r="BG743" s="270">
        <f t="shared" si="126"/>
        <v>0</v>
      </c>
      <c r="BH743" s="270">
        <f t="shared" si="126"/>
        <v>4992</v>
      </c>
      <c r="BI743" s="270">
        <f t="shared" si="126"/>
        <v>0</v>
      </c>
      <c r="BJ743" s="270">
        <f t="shared" si="126"/>
        <v>693324.63</v>
      </c>
      <c r="BK743" s="270">
        <f t="shared" si="126"/>
        <v>0</v>
      </c>
      <c r="BL743" s="270">
        <f t="shared" si="126"/>
        <v>0</v>
      </c>
      <c r="BM743" s="270">
        <f t="shared" si="126"/>
        <v>0</v>
      </c>
      <c r="BN743" s="270">
        <f t="shared" si="126"/>
        <v>0</v>
      </c>
      <c r="BO743" s="270">
        <f t="shared" si="126"/>
        <v>0</v>
      </c>
      <c r="BP743" s="270">
        <f t="shared" si="126"/>
        <v>5750</v>
      </c>
      <c r="BQ743" s="270">
        <f t="shared" si="126"/>
        <v>0</v>
      </c>
      <c r="BR743" s="270">
        <f t="shared" si="126"/>
        <v>122105</v>
      </c>
      <c r="BS743" s="270">
        <f t="shared" si="126"/>
        <v>0</v>
      </c>
      <c r="BT743" s="270">
        <f t="shared" si="124"/>
        <v>0</v>
      </c>
      <c r="BU743" s="270">
        <f t="shared" si="124"/>
        <v>0</v>
      </c>
      <c r="BV743" s="270">
        <f t="shared" si="124"/>
        <v>0</v>
      </c>
      <c r="BW743" s="270">
        <f t="shared" si="124"/>
        <v>38485.760000000002</v>
      </c>
      <c r="BX743" s="270">
        <f t="shared" si="124"/>
        <v>0</v>
      </c>
      <c r="BY743" s="270">
        <f t="shared" si="124"/>
        <v>0</v>
      </c>
      <c r="BZ743" s="270">
        <f t="shared" si="124"/>
        <v>0</v>
      </c>
      <c r="CA743" s="270">
        <f t="shared" si="124"/>
        <v>0</v>
      </c>
      <c r="CB743" s="270">
        <f t="shared" si="124"/>
        <v>0</v>
      </c>
      <c r="CC743" s="270">
        <f t="shared" si="86"/>
        <v>4454426.92</v>
      </c>
      <c r="CD743" s="148"/>
      <c r="CE743" s="148"/>
      <c r="CF743" s="148"/>
      <c r="CG743" s="148"/>
      <c r="CH743" s="148"/>
      <c r="CI743" s="148"/>
    </row>
    <row r="744" spans="1:87" s="149" customFormat="1">
      <c r="A744" s="215"/>
      <c r="B744" s="295"/>
      <c r="C744" s="150"/>
      <c r="D744" s="150"/>
      <c r="E744" s="150"/>
      <c r="F744" s="301" t="s">
        <v>1564</v>
      </c>
      <c r="G744" s="302" t="s">
        <v>1565</v>
      </c>
      <c r="H744" s="270">
        <f t="shared" si="126"/>
        <v>0</v>
      </c>
      <c r="I744" s="270">
        <f t="shared" si="126"/>
        <v>0</v>
      </c>
      <c r="J744" s="270">
        <f t="shared" si="126"/>
        <v>0</v>
      </c>
      <c r="K744" s="270">
        <f t="shared" si="126"/>
        <v>0</v>
      </c>
      <c r="L744" s="270">
        <f t="shared" si="126"/>
        <v>0</v>
      </c>
      <c r="M744" s="270">
        <f t="shared" si="126"/>
        <v>0</v>
      </c>
      <c r="N744" s="270">
        <f t="shared" si="126"/>
        <v>5627477</v>
      </c>
      <c r="O744" s="270">
        <f t="shared" si="126"/>
        <v>0</v>
      </c>
      <c r="P744" s="270">
        <f t="shared" si="126"/>
        <v>0</v>
      </c>
      <c r="Q744" s="270">
        <f t="shared" si="126"/>
        <v>0</v>
      </c>
      <c r="R744" s="270">
        <f t="shared" si="126"/>
        <v>141799.26</v>
      </c>
      <c r="S744" s="270">
        <f t="shared" si="126"/>
        <v>0</v>
      </c>
      <c r="T744" s="270">
        <f t="shared" si="126"/>
        <v>0</v>
      </c>
      <c r="U744" s="270">
        <f t="shared" si="126"/>
        <v>11470</v>
      </c>
      <c r="V744" s="270">
        <f t="shared" si="126"/>
        <v>0</v>
      </c>
      <c r="W744" s="270">
        <f t="shared" si="126"/>
        <v>1500</v>
      </c>
      <c r="X744" s="270">
        <f t="shared" si="126"/>
        <v>656621.59</v>
      </c>
      <c r="Y744" s="270">
        <f t="shared" si="126"/>
        <v>0</v>
      </c>
      <c r="Z744" s="270">
        <f t="shared" si="126"/>
        <v>0</v>
      </c>
      <c r="AA744" s="270">
        <f t="shared" si="126"/>
        <v>0</v>
      </c>
      <c r="AB744" s="270">
        <f t="shared" si="126"/>
        <v>0</v>
      </c>
      <c r="AC744" s="270">
        <f t="shared" si="126"/>
        <v>801227.6</v>
      </c>
      <c r="AD744" s="270">
        <f t="shared" si="126"/>
        <v>0</v>
      </c>
      <c r="AE744" s="270">
        <f t="shared" si="126"/>
        <v>0</v>
      </c>
      <c r="AF744" s="270">
        <f t="shared" si="126"/>
        <v>0</v>
      </c>
      <c r="AG744" s="270">
        <f t="shared" si="126"/>
        <v>0</v>
      </c>
      <c r="AH744" s="270">
        <f t="shared" si="126"/>
        <v>0</v>
      </c>
      <c r="AI744" s="270">
        <f t="shared" si="126"/>
        <v>0</v>
      </c>
      <c r="AJ744" s="270">
        <f t="shared" si="126"/>
        <v>341445.59</v>
      </c>
      <c r="AK744" s="270">
        <f t="shared" si="126"/>
        <v>0</v>
      </c>
      <c r="AL744" s="270">
        <f t="shared" si="126"/>
        <v>0</v>
      </c>
      <c r="AM744" s="270">
        <f t="shared" si="126"/>
        <v>0</v>
      </c>
      <c r="AN744" s="270">
        <f t="shared" si="126"/>
        <v>0</v>
      </c>
      <c r="AO744" s="270">
        <f t="shared" si="126"/>
        <v>0</v>
      </c>
      <c r="AP744" s="270">
        <f t="shared" si="126"/>
        <v>0</v>
      </c>
      <c r="AQ744" s="270">
        <f t="shared" si="126"/>
        <v>84050</v>
      </c>
      <c r="AR744" s="270">
        <f t="shared" si="126"/>
        <v>36912</v>
      </c>
      <c r="AS744" s="270">
        <f t="shared" si="126"/>
        <v>60261</v>
      </c>
      <c r="AT744" s="270">
        <f t="shared" si="126"/>
        <v>0</v>
      </c>
      <c r="AU744" s="270">
        <f t="shared" si="126"/>
        <v>50128</v>
      </c>
      <c r="AV744" s="270">
        <f t="shared" si="126"/>
        <v>0</v>
      </c>
      <c r="AW744" s="270">
        <f t="shared" si="126"/>
        <v>122356.75</v>
      </c>
      <c r="AX744" s="270">
        <f t="shared" si="126"/>
        <v>0</v>
      </c>
      <c r="AY744" s="270">
        <f t="shared" si="126"/>
        <v>38412</v>
      </c>
      <c r="AZ744" s="270">
        <f t="shared" si="126"/>
        <v>0</v>
      </c>
      <c r="BA744" s="270">
        <f t="shared" si="126"/>
        <v>15954</v>
      </c>
      <c r="BB744" s="270">
        <f t="shared" si="126"/>
        <v>0</v>
      </c>
      <c r="BC744" s="270">
        <f t="shared" si="126"/>
        <v>0</v>
      </c>
      <c r="BD744" s="270">
        <f t="shared" si="126"/>
        <v>212900</v>
      </c>
      <c r="BE744" s="270">
        <f t="shared" si="126"/>
        <v>0</v>
      </c>
      <c r="BF744" s="270">
        <f t="shared" si="126"/>
        <v>0</v>
      </c>
      <c r="BG744" s="270">
        <f t="shared" si="126"/>
        <v>0</v>
      </c>
      <c r="BH744" s="270">
        <f t="shared" si="126"/>
        <v>216629.11</v>
      </c>
      <c r="BI744" s="270">
        <f t="shared" si="126"/>
        <v>0</v>
      </c>
      <c r="BJ744" s="270">
        <f t="shared" si="126"/>
        <v>47885.04</v>
      </c>
      <c r="BK744" s="270">
        <f t="shared" si="126"/>
        <v>11541.32</v>
      </c>
      <c r="BL744" s="270">
        <f t="shared" si="126"/>
        <v>0</v>
      </c>
      <c r="BM744" s="270">
        <f t="shared" si="126"/>
        <v>0</v>
      </c>
      <c r="BN744" s="270">
        <f t="shared" si="126"/>
        <v>0</v>
      </c>
      <c r="BO744" s="270">
        <f t="shared" si="126"/>
        <v>0</v>
      </c>
      <c r="BP744" s="270">
        <f t="shared" si="126"/>
        <v>1763</v>
      </c>
      <c r="BQ744" s="270">
        <f t="shared" si="126"/>
        <v>565090</v>
      </c>
      <c r="BR744" s="270">
        <f t="shared" si="126"/>
        <v>0</v>
      </c>
      <c r="BS744" s="270">
        <f t="shared" si="126"/>
        <v>0</v>
      </c>
      <c r="BT744" s="270">
        <f t="shared" si="124"/>
        <v>34356</v>
      </c>
      <c r="BU744" s="270">
        <f t="shared" si="124"/>
        <v>11914</v>
      </c>
      <c r="BV744" s="270">
        <f t="shared" si="124"/>
        <v>29090</v>
      </c>
      <c r="BW744" s="270">
        <f t="shared" si="124"/>
        <v>285350.25</v>
      </c>
      <c r="BX744" s="270">
        <f t="shared" si="124"/>
        <v>37874</v>
      </c>
      <c r="BY744" s="270">
        <f t="shared" si="124"/>
        <v>0</v>
      </c>
      <c r="BZ744" s="270">
        <f t="shared" si="124"/>
        <v>92261</v>
      </c>
      <c r="CA744" s="270">
        <f t="shared" si="124"/>
        <v>2942.5</v>
      </c>
      <c r="CB744" s="270">
        <f t="shared" si="124"/>
        <v>6900</v>
      </c>
      <c r="CC744" s="270">
        <f t="shared" si="86"/>
        <v>9546111.0099999979</v>
      </c>
      <c r="CD744" s="148"/>
      <c r="CE744" s="148"/>
      <c r="CF744" s="148"/>
      <c r="CG744" s="148"/>
      <c r="CH744" s="148"/>
      <c r="CI744" s="148"/>
    </row>
    <row r="745" spans="1:87" s="149" customFormat="1">
      <c r="A745" s="215"/>
      <c r="B745" s="295"/>
      <c r="C745" s="150"/>
      <c r="D745" s="150"/>
      <c r="E745" s="150"/>
      <c r="F745" s="301" t="s">
        <v>1566</v>
      </c>
      <c r="G745" s="302" t="s">
        <v>1567</v>
      </c>
      <c r="H745" s="270">
        <f t="shared" si="126"/>
        <v>0</v>
      </c>
      <c r="I745" s="270">
        <f t="shared" si="126"/>
        <v>0</v>
      </c>
      <c r="J745" s="270">
        <f t="shared" si="126"/>
        <v>451106</v>
      </c>
      <c r="K745" s="270">
        <f t="shared" si="126"/>
        <v>0</v>
      </c>
      <c r="L745" s="270">
        <f t="shared" si="126"/>
        <v>66560</v>
      </c>
      <c r="M745" s="270">
        <f t="shared" si="126"/>
        <v>53110</v>
      </c>
      <c r="N745" s="270">
        <f t="shared" si="126"/>
        <v>0</v>
      </c>
      <c r="O745" s="270">
        <f t="shared" si="126"/>
        <v>0</v>
      </c>
      <c r="P745" s="270">
        <f t="shared" si="126"/>
        <v>0</v>
      </c>
      <c r="Q745" s="270">
        <f t="shared" si="126"/>
        <v>0</v>
      </c>
      <c r="R745" s="270">
        <f t="shared" si="126"/>
        <v>0</v>
      </c>
      <c r="S745" s="270">
        <f t="shared" si="126"/>
        <v>0</v>
      </c>
      <c r="T745" s="270">
        <f t="shared" si="126"/>
        <v>0</v>
      </c>
      <c r="U745" s="270">
        <f t="shared" si="126"/>
        <v>0</v>
      </c>
      <c r="V745" s="270">
        <f t="shared" si="126"/>
        <v>0</v>
      </c>
      <c r="W745" s="270">
        <f t="shared" si="126"/>
        <v>0</v>
      </c>
      <c r="X745" s="270">
        <f t="shared" si="126"/>
        <v>0</v>
      </c>
      <c r="Y745" s="270">
        <f t="shared" si="126"/>
        <v>0</v>
      </c>
      <c r="Z745" s="270">
        <f t="shared" si="126"/>
        <v>0</v>
      </c>
      <c r="AA745" s="270">
        <f t="shared" si="126"/>
        <v>0</v>
      </c>
      <c r="AB745" s="270">
        <f t="shared" si="126"/>
        <v>135891</v>
      </c>
      <c r="AC745" s="270">
        <f t="shared" si="126"/>
        <v>0</v>
      </c>
      <c r="AD745" s="270">
        <f t="shared" si="126"/>
        <v>0</v>
      </c>
      <c r="AE745" s="270">
        <f t="shared" si="126"/>
        <v>0</v>
      </c>
      <c r="AF745" s="270">
        <f t="shared" si="126"/>
        <v>0</v>
      </c>
      <c r="AG745" s="270">
        <f t="shared" si="126"/>
        <v>0</v>
      </c>
      <c r="AH745" s="270">
        <f t="shared" si="126"/>
        <v>0</v>
      </c>
      <c r="AI745" s="270">
        <f t="shared" si="126"/>
        <v>0</v>
      </c>
      <c r="AJ745" s="270">
        <f t="shared" si="126"/>
        <v>0</v>
      </c>
      <c r="AK745" s="270">
        <f t="shared" si="126"/>
        <v>0</v>
      </c>
      <c r="AL745" s="270">
        <f t="shared" si="126"/>
        <v>0</v>
      </c>
      <c r="AM745" s="270">
        <f t="shared" si="126"/>
        <v>0</v>
      </c>
      <c r="AN745" s="270">
        <f t="shared" si="126"/>
        <v>0</v>
      </c>
      <c r="AO745" s="270">
        <f t="shared" si="126"/>
        <v>0</v>
      </c>
      <c r="AP745" s="270">
        <f t="shared" si="126"/>
        <v>0</v>
      </c>
      <c r="AQ745" s="270">
        <f t="shared" si="126"/>
        <v>0</v>
      </c>
      <c r="AR745" s="270">
        <f t="shared" si="126"/>
        <v>0</v>
      </c>
      <c r="AS745" s="270">
        <f t="shared" si="126"/>
        <v>69330</v>
      </c>
      <c r="AT745" s="270">
        <f t="shared" si="126"/>
        <v>0</v>
      </c>
      <c r="AU745" s="270">
        <f t="shared" si="126"/>
        <v>500000</v>
      </c>
      <c r="AV745" s="270">
        <f t="shared" si="126"/>
        <v>0</v>
      </c>
      <c r="AW745" s="270">
        <f t="shared" si="126"/>
        <v>0</v>
      </c>
      <c r="AX745" s="270">
        <f t="shared" si="126"/>
        <v>0</v>
      </c>
      <c r="AY745" s="270">
        <f t="shared" si="126"/>
        <v>162853.20000000001</v>
      </c>
      <c r="AZ745" s="270">
        <f t="shared" si="126"/>
        <v>0</v>
      </c>
      <c r="BA745" s="270">
        <f t="shared" si="126"/>
        <v>0</v>
      </c>
      <c r="BB745" s="270">
        <f t="shared" si="126"/>
        <v>0</v>
      </c>
      <c r="BC745" s="270">
        <f t="shared" si="126"/>
        <v>0</v>
      </c>
      <c r="BD745" s="270">
        <f t="shared" si="126"/>
        <v>0</v>
      </c>
      <c r="BE745" s="270">
        <f t="shared" si="126"/>
        <v>719720</v>
      </c>
      <c r="BF745" s="270">
        <f t="shared" si="126"/>
        <v>391022.84</v>
      </c>
      <c r="BG745" s="270">
        <f t="shared" si="126"/>
        <v>1136058.5</v>
      </c>
      <c r="BH745" s="270">
        <f t="shared" si="126"/>
        <v>324557</v>
      </c>
      <c r="BI745" s="270">
        <f t="shared" si="126"/>
        <v>0</v>
      </c>
      <c r="BJ745" s="270">
        <f t="shared" si="126"/>
        <v>185725</v>
      </c>
      <c r="BK745" s="270">
        <f t="shared" si="126"/>
        <v>0</v>
      </c>
      <c r="BL745" s="270">
        <f t="shared" si="126"/>
        <v>0</v>
      </c>
      <c r="BM745" s="270">
        <f t="shared" si="126"/>
        <v>0</v>
      </c>
      <c r="BN745" s="270">
        <f t="shared" si="126"/>
        <v>0</v>
      </c>
      <c r="BO745" s="270">
        <f t="shared" si="126"/>
        <v>0</v>
      </c>
      <c r="BP745" s="270">
        <f t="shared" si="126"/>
        <v>16200</v>
      </c>
      <c r="BQ745" s="270">
        <f t="shared" si="126"/>
        <v>0</v>
      </c>
      <c r="BR745" s="270">
        <f t="shared" si="126"/>
        <v>0</v>
      </c>
      <c r="BS745" s="270">
        <f t="shared" ref="BS745" si="127">BS637</f>
        <v>0</v>
      </c>
      <c r="BT745" s="270">
        <f t="shared" si="124"/>
        <v>0</v>
      </c>
      <c r="BU745" s="270">
        <f t="shared" si="124"/>
        <v>0</v>
      </c>
      <c r="BV745" s="270">
        <f t="shared" si="124"/>
        <v>0</v>
      </c>
      <c r="BW745" s="270">
        <f t="shared" si="124"/>
        <v>0</v>
      </c>
      <c r="BX745" s="270">
        <f t="shared" si="124"/>
        <v>0</v>
      </c>
      <c r="BY745" s="270">
        <f t="shared" si="124"/>
        <v>0</v>
      </c>
      <c r="BZ745" s="270">
        <f t="shared" si="124"/>
        <v>0</v>
      </c>
      <c r="CA745" s="270">
        <f t="shared" si="124"/>
        <v>0</v>
      </c>
      <c r="CB745" s="270">
        <f t="shared" si="124"/>
        <v>0</v>
      </c>
      <c r="CC745" s="270">
        <f t="shared" si="86"/>
        <v>4212133.54</v>
      </c>
      <c r="CD745" s="148"/>
      <c r="CE745" s="148"/>
      <c r="CF745" s="148"/>
      <c r="CG745" s="148"/>
      <c r="CH745" s="148"/>
      <c r="CI745" s="148"/>
    </row>
    <row r="746" spans="1:87" s="149" customFormat="1">
      <c r="A746" s="215"/>
      <c r="B746" s="295"/>
      <c r="C746" s="150"/>
      <c r="D746" s="150"/>
      <c r="E746" s="150"/>
      <c r="F746" s="301" t="s">
        <v>1568</v>
      </c>
      <c r="G746" s="302" t="s">
        <v>1569</v>
      </c>
      <c r="H746" s="270">
        <f t="shared" ref="H746:BS749" si="128">H638</f>
        <v>0</v>
      </c>
      <c r="I746" s="270">
        <f t="shared" si="128"/>
        <v>0</v>
      </c>
      <c r="J746" s="270">
        <f t="shared" si="128"/>
        <v>37310</v>
      </c>
      <c r="K746" s="270">
        <f t="shared" si="128"/>
        <v>0</v>
      </c>
      <c r="L746" s="270">
        <f t="shared" si="128"/>
        <v>0</v>
      </c>
      <c r="M746" s="270">
        <f t="shared" si="128"/>
        <v>87000</v>
      </c>
      <c r="N746" s="270">
        <f t="shared" si="128"/>
        <v>0</v>
      </c>
      <c r="O746" s="270">
        <f t="shared" si="128"/>
        <v>0</v>
      </c>
      <c r="P746" s="270">
        <f t="shared" si="128"/>
        <v>0</v>
      </c>
      <c r="Q746" s="270">
        <f t="shared" si="128"/>
        <v>0</v>
      </c>
      <c r="R746" s="270">
        <f t="shared" si="128"/>
        <v>0</v>
      </c>
      <c r="S746" s="270">
        <f t="shared" si="128"/>
        <v>0</v>
      </c>
      <c r="T746" s="270">
        <f t="shared" si="128"/>
        <v>0</v>
      </c>
      <c r="U746" s="270">
        <f t="shared" si="128"/>
        <v>0</v>
      </c>
      <c r="V746" s="270">
        <f t="shared" si="128"/>
        <v>0</v>
      </c>
      <c r="W746" s="270">
        <f t="shared" si="128"/>
        <v>0</v>
      </c>
      <c r="X746" s="270">
        <f t="shared" si="128"/>
        <v>0</v>
      </c>
      <c r="Y746" s="270">
        <f t="shared" si="128"/>
        <v>0</v>
      </c>
      <c r="Z746" s="270">
        <f t="shared" si="128"/>
        <v>0</v>
      </c>
      <c r="AA746" s="270">
        <f t="shared" si="128"/>
        <v>0</v>
      </c>
      <c r="AB746" s="270">
        <f t="shared" si="128"/>
        <v>0</v>
      </c>
      <c r="AC746" s="270">
        <f t="shared" si="128"/>
        <v>0</v>
      </c>
      <c r="AD746" s="270">
        <f t="shared" si="128"/>
        <v>0</v>
      </c>
      <c r="AE746" s="270">
        <f t="shared" si="128"/>
        <v>0</v>
      </c>
      <c r="AF746" s="270">
        <f t="shared" si="128"/>
        <v>0</v>
      </c>
      <c r="AG746" s="270">
        <f t="shared" si="128"/>
        <v>0</v>
      </c>
      <c r="AH746" s="270">
        <f t="shared" si="128"/>
        <v>0</v>
      </c>
      <c r="AI746" s="270">
        <f t="shared" si="128"/>
        <v>0</v>
      </c>
      <c r="AJ746" s="270">
        <f t="shared" si="128"/>
        <v>167117.79999999999</v>
      </c>
      <c r="AK746" s="270">
        <f t="shared" si="128"/>
        <v>0</v>
      </c>
      <c r="AL746" s="270">
        <f t="shared" si="128"/>
        <v>0</v>
      </c>
      <c r="AM746" s="270">
        <f t="shared" si="128"/>
        <v>0</v>
      </c>
      <c r="AN746" s="270">
        <f t="shared" si="128"/>
        <v>0</v>
      </c>
      <c r="AO746" s="270">
        <f t="shared" si="128"/>
        <v>0</v>
      </c>
      <c r="AP746" s="270">
        <f t="shared" si="128"/>
        <v>0</v>
      </c>
      <c r="AQ746" s="270">
        <f t="shared" si="128"/>
        <v>0</v>
      </c>
      <c r="AR746" s="270">
        <f t="shared" si="128"/>
        <v>0</v>
      </c>
      <c r="AS746" s="270">
        <f t="shared" si="128"/>
        <v>25180</v>
      </c>
      <c r="AT746" s="270">
        <f t="shared" si="128"/>
        <v>0</v>
      </c>
      <c r="AU746" s="270">
        <f t="shared" si="128"/>
        <v>200000</v>
      </c>
      <c r="AV746" s="270">
        <f t="shared" si="128"/>
        <v>0</v>
      </c>
      <c r="AW746" s="270">
        <f t="shared" si="128"/>
        <v>0</v>
      </c>
      <c r="AX746" s="270">
        <f t="shared" si="128"/>
        <v>0</v>
      </c>
      <c r="AY746" s="270">
        <f t="shared" si="128"/>
        <v>16425.23</v>
      </c>
      <c r="AZ746" s="270">
        <f t="shared" si="128"/>
        <v>0</v>
      </c>
      <c r="BA746" s="270">
        <f t="shared" si="128"/>
        <v>0</v>
      </c>
      <c r="BB746" s="270">
        <f t="shared" si="128"/>
        <v>0</v>
      </c>
      <c r="BC746" s="270">
        <f t="shared" si="128"/>
        <v>0</v>
      </c>
      <c r="BD746" s="270">
        <f t="shared" si="128"/>
        <v>0</v>
      </c>
      <c r="BE746" s="270">
        <f t="shared" si="128"/>
        <v>0</v>
      </c>
      <c r="BF746" s="270">
        <f t="shared" si="128"/>
        <v>0</v>
      </c>
      <c r="BG746" s="270">
        <f t="shared" si="128"/>
        <v>0</v>
      </c>
      <c r="BH746" s="270">
        <f t="shared" si="128"/>
        <v>136710</v>
      </c>
      <c r="BI746" s="270">
        <f t="shared" si="128"/>
        <v>0</v>
      </c>
      <c r="BJ746" s="270">
        <f t="shared" si="128"/>
        <v>209992</v>
      </c>
      <c r="BK746" s="270">
        <f t="shared" si="128"/>
        <v>0</v>
      </c>
      <c r="BL746" s="270">
        <f t="shared" si="128"/>
        <v>0</v>
      </c>
      <c r="BM746" s="270">
        <f t="shared" si="128"/>
        <v>0</v>
      </c>
      <c r="BN746" s="270">
        <f t="shared" si="128"/>
        <v>0</v>
      </c>
      <c r="BO746" s="270">
        <f t="shared" si="128"/>
        <v>0</v>
      </c>
      <c r="BP746" s="270">
        <f t="shared" si="128"/>
        <v>5100</v>
      </c>
      <c r="BQ746" s="270">
        <f t="shared" si="128"/>
        <v>0</v>
      </c>
      <c r="BR746" s="270">
        <f t="shared" si="128"/>
        <v>0</v>
      </c>
      <c r="BS746" s="270">
        <f t="shared" si="128"/>
        <v>0</v>
      </c>
      <c r="BT746" s="270">
        <f t="shared" si="124"/>
        <v>0</v>
      </c>
      <c r="BU746" s="270">
        <f t="shared" si="124"/>
        <v>0</v>
      </c>
      <c r="BV746" s="270">
        <f t="shared" si="124"/>
        <v>0</v>
      </c>
      <c r="BW746" s="270">
        <f t="shared" si="124"/>
        <v>0</v>
      </c>
      <c r="BX746" s="270">
        <f t="shared" si="124"/>
        <v>0</v>
      </c>
      <c r="BY746" s="270">
        <f t="shared" si="124"/>
        <v>0</v>
      </c>
      <c r="BZ746" s="270">
        <f t="shared" si="124"/>
        <v>0</v>
      </c>
      <c r="CA746" s="270">
        <f t="shared" si="124"/>
        <v>0</v>
      </c>
      <c r="CB746" s="270">
        <f t="shared" si="124"/>
        <v>0</v>
      </c>
      <c r="CC746" s="270">
        <f t="shared" si="86"/>
        <v>884835.03</v>
      </c>
      <c r="CD746" s="148"/>
      <c r="CE746" s="148"/>
      <c r="CF746" s="148"/>
      <c r="CG746" s="148"/>
      <c r="CH746" s="148"/>
      <c r="CI746" s="148"/>
    </row>
    <row r="747" spans="1:87" s="149" customFormat="1">
      <c r="A747" s="215"/>
      <c r="B747" s="295"/>
      <c r="C747" s="150"/>
      <c r="D747" s="150"/>
      <c r="E747" s="150"/>
      <c r="F747" s="301" t="s">
        <v>1570</v>
      </c>
      <c r="G747" s="302" t="s">
        <v>1571</v>
      </c>
      <c r="H747" s="270">
        <f t="shared" si="128"/>
        <v>0</v>
      </c>
      <c r="I747" s="270">
        <f t="shared" si="128"/>
        <v>0</v>
      </c>
      <c r="J747" s="270">
        <f t="shared" si="128"/>
        <v>0</v>
      </c>
      <c r="K747" s="270">
        <f t="shared" si="128"/>
        <v>0</v>
      </c>
      <c r="L747" s="270">
        <f t="shared" si="128"/>
        <v>0</v>
      </c>
      <c r="M747" s="270">
        <f t="shared" si="128"/>
        <v>0</v>
      </c>
      <c r="N747" s="270">
        <f t="shared" si="128"/>
        <v>0</v>
      </c>
      <c r="O747" s="270">
        <f t="shared" si="128"/>
        <v>0</v>
      </c>
      <c r="P747" s="270">
        <f t="shared" si="128"/>
        <v>0</v>
      </c>
      <c r="Q747" s="270">
        <f t="shared" si="128"/>
        <v>0</v>
      </c>
      <c r="R747" s="270">
        <f t="shared" si="128"/>
        <v>0</v>
      </c>
      <c r="S747" s="270">
        <f t="shared" si="128"/>
        <v>0</v>
      </c>
      <c r="T747" s="270">
        <f t="shared" si="128"/>
        <v>0</v>
      </c>
      <c r="U747" s="270">
        <f t="shared" si="128"/>
        <v>0</v>
      </c>
      <c r="V747" s="270">
        <f t="shared" si="128"/>
        <v>0</v>
      </c>
      <c r="W747" s="270">
        <f t="shared" si="128"/>
        <v>0</v>
      </c>
      <c r="X747" s="270">
        <f t="shared" si="128"/>
        <v>0</v>
      </c>
      <c r="Y747" s="270">
        <f t="shared" si="128"/>
        <v>0</v>
      </c>
      <c r="Z747" s="270">
        <f t="shared" si="128"/>
        <v>0</v>
      </c>
      <c r="AA747" s="270">
        <f t="shared" si="128"/>
        <v>0</v>
      </c>
      <c r="AB747" s="270">
        <f t="shared" si="128"/>
        <v>0</v>
      </c>
      <c r="AC747" s="270">
        <f t="shared" si="128"/>
        <v>0</v>
      </c>
      <c r="AD747" s="270">
        <f t="shared" si="128"/>
        <v>0</v>
      </c>
      <c r="AE747" s="270">
        <f t="shared" si="128"/>
        <v>0</v>
      </c>
      <c r="AF747" s="270">
        <f t="shared" si="128"/>
        <v>0</v>
      </c>
      <c r="AG747" s="270">
        <f t="shared" si="128"/>
        <v>0</v>
      </c>
      <c r="AH747" s="270">
        <f t="shared" si="128"/>
        <v>0</v>
      </c>
      <c r="AI747" s="270">
        <f t="shared" si="128"/>
        <v>0</v>
      </c>
      <c r="AJ747" s="270">
        <f t="shared" si="128"/>
        <v>0</v>
      </c>
      <c r="AK747" s="270">
        <f t="shared" si="128"/>
        <v>0</v>
      </c>
      <c r="AL747" s="270">
        <f t="shared" si="128"/>
        <v>0</v>
      </c>
      <c r="AM747" s="270">
        <f t="shared" si="128"/>
        <v>0</v>
      </c>
      <c r="AN747" s="270">
        <f t="shared" si="128"/>
        <v>0</v>
      </c>
      <c r="AO747" s="270">
        <f t="shared" si="128"/>
        <v>0</v>
      </c>
      <c r="AP747" s="270">
        <f t="shared" si="128"/>
        <v>0</v>
      </c>
      <c r="AQ747" s="270">
        <f t="shared" si="128"/>
        <v>0</v>
      </c>
      <c r="AR747" s="270">
        <f t="shared" si="128"/>
        <v>0</v>
      </c>
      <c r="AS747" s="270">
        <f t="shared" si="128"/>
        <v>0</v>
      </c>
      <c r="AT747" s="270">
        <f t="shared" si="128"/>
        <v>0</v>
      </c>
      <c r="AU747" s="270">
        <f t="shared" si="128"/>
        <v>0</v>
      </c>
      <c r="AV747" s="270">
        <f t="shared" si="128"/>
        <v>0</v>
      </c>
      <c r="AW747" s="270">
        <f t="shared" si="128"/>
        <v>0</v>
      </c>
      <c r="AX747" s="270">
        <f t="shared" si="128"/>
        <v>0</v>
      </c>
      <c r="AY747" s="270">
        <f t="shared" si="128"/>
        <v>0</v>
      </c>
      <c r="AZ747" s="270">
        <f t="shared" si="128"/>
        <v>0</v>
      </c>
      <c r="BA747" s="270">
        <f t="shared" si="128"/>
        <v>0</v>
      </c>
      <c r="BB747" s="270">
        <f t="shared" si="128"/>
        <v>0</v>
      </c>
      <c r="BC747" s="270">
        <f t="shared" si="128"/>
        <v>0</v>
      </c>
      <c r="BD747" s="270">
        <f t="shared" si="128"/>
        <v>0</v>
      </c>
      <c r="BE747" s="270">
        <f t="shared" si="128"/>
        <v>0</v>
      </c>
      <c r="BF747" s="270">
        <f t="shared" si="128"/>
        <v>0</v>
      </c>
      <c r="BG747" s="270">
        <f t="shared" si="128"/>
        <v>514245</v>
      </c>
      <c r="BH747" s="270">
        <f t="shared" si="128"/>
        <v>0</v>
      </c>
      <c r="BI747" s="270">
        <f t="shared" si="128"/>
        <v>0</v>
      </c>
      <c r="BJ747" s="270">
        <f t="shared" si="128"/>
        <v>0</v>
      </c>
      <c r="BK747" s="270">
        <f t="shared" si="128"/>
        <v>0</v>
      </c>
      <c r="BL747" s="270">
        <f t="shared" si="128"/>
        <v>0</v>
      </c>
      <c r="BM747" s="270">
        <f t="shared" si="128"/>
        <v>0</v>
      </c>
      <c r="BN747" s="270">
        <f t="shared" si="128"/>
        <v>0</v>
      </c>
      <c r="BO747" s="270">
        <f t="shared" si="128"/>
        <v>0</v>
      </c>
      <c r="BP747" s="270">
        <f t="shared" si="128"/>
        <v>0</v>
      </c>
      <c r="BQ747" s="270">
        <f t="shared" si="128"/>
        <v>0</v>
      </c>
      <c r="BR747" s="270">
        <f t="shared" si="128"/>
        <v>0</v>
      </c>
      <c r="BS747" s="270">
        <f t="shared" si="128"/>
        <v>0</v>
      </c>
      <c r="BT747" s="270">
        <f t="shared" si="124"/>
        <v>0</v>
      </c>
      <c r="BU747" s="270">
        <f t="shared" si="124"/>
        <v>0</v>
      </c>
      <c r="BV747" s="270">
        <f t="shared" si="124"/>
        <v>0</v>
      </c>
      <c r="BW747" s="270">
        <f t="shared" si="124"/>
        <v>0</v>
      </c>
      <c r="BX747" s="270">
        <f t="shared" si="124"/>
        <v>0</v>
      </c>
      <c r="BY747" s="270">
        <f t="shared" si="124"/>
        <v>0</v>
      </c>
      <c r="BZ747" s="270">
        <f t="shared" si="124"/>
        <v>0</v>
      </c>
      <c r="CA747" s="270">
        <f t="shared" si="124"/>
        <v>0</v>
      </c>
      <c r="CB747" s="270">
        <f t="shared" si="124"/>
        <v>0</v>
      </c>
      <c r="CC747" s="270">
        <f t="shared" ref="CC747:CC786" si="129">SUM(H747:CB747)</f>
        <v>514245</v>
      </c>
      <c r="CD747" s="148"/>
      <c r="CE747" s="148"/>
      <c r="CF747" s="148"/>
      <c r="CG747" s="148"/>
      <c r="CH747" s="148"/>
      <c r="CI747" s="148"/>
    </row>
    <row r="748" spans="1:87" s="149" customFormat="1">
      <c r="A748" s="215"/>
      <c r="B748" s="295"/>
      <c r="C748" s="150"/>
      <c r="D748" s="150"/>
      <c r="E748" s="150"/>
      <c r="F748" s="301" t="s">
        <v>1572</v>
      </c>
      <c r="G748" s="302" t="s">
        <v>1573</v>
      </c>
      <c r="H748" s="270">
        <f t="shared" si="128"/>
        <v>0</v>
      </c>
      <c r="I748" s="270">
        <f t="shared" si="128"/>
        <v>0</v>
      </c>
      <c r="J748" s="270">
        <f t="shared" si="128"/>
        <v>0</v>
      </c>
      <c r="K748" s="270">
        <f t="shared" si="128"/>
        <v>0</v>
      </c>
      <c r="L748" s="270">
        <f t="shared" si="128"/>
        <v>0</v>
      </c>
      <c r="M748" s="270">
        <f t="shared" si="128"/>
        <v>0</v>
      </c>
      <c r="N748" s="270">
        <f t="shared" si="128"/>
        <v>0</v>
      </c>
      <c r="O748" s="270">
        <f t="shared" si="128"/>
        <v>0</v>
      </c>
      <c r="P748" s="270">
        <f t="shared" si="128"/>
        <v>0</v>
      </c>
      <c r="Q748" s="270">
        <f t="shared" si="128"/>
        <v>0</v>
      </c>
      <c r="R748" s="270">
        <f t="shared" si="128"/>
        <v>0</v>
      </c>
      <c r="S748" s="270">
        <f t="shared" si="128"/>
        <v>0</v>
      </c>
      <c r="T748" s="270">
        <f t="shared" si="128"/>
        <v>0</v>
      </c>
      <c r="U748" s="270">
        <f t="shared" si="128"/>
        <v>0</v>
      </c>
      <c r="V748" s="270">
        <f t="shared" si="128"/>
        <v>0</v>
      </c>
      <c r="W748" s="270">
        <f t="shared" si="128"/>
        <v>0</v>
      </c>
      <c r="X748" s="270">
        <f t="shared" si="128"/>
        <v>0</v>
      </c>
      <c r="Y748" s="270">
        <f t="shared" si="128"/>
        <v>0</v>
      </c>
      <c r="Z748" s="270">
        <f t="shared" si="128"/>
        <v>0</v>
      </c>
      <c r="AA748" s="270">
        <f t="shared" si="128"/>
        <v>0</v>
      </c>
      <c r="AB748" s="270">
        <f t="shared" si="128"/>
        <v>0</v>
      </c>
      <c r="AC748" s="270">
        <f t="shared" si="128"/>
        <v>0</v>
      </c>
      <c r="AD748" s="270">
        <f t="shared" si="128"/>
        <v>0</v>
      </c>
      <c r="AE748" s="270">
        <f t="shared" si="128"/>
        <v>0</v>
      </c>
      <c r="AF748" s="270">
        <f t="shared" si="128"/>
        <v>0</v>
      </c>
      <c r="AG748" s="270">
        <f t="shared" si="128"/>
        <v>0</v>
      </c>
      <c r="AH748" s="270">
        <f t="shared" si="128"/>
        <v>0</v>
      </c>
      <c r="AI748" s="270">
        <f t="shared" si="128"/>
        <v>0</v>
      </c>
      <c r="AJ748" s="270">
        <f t="shared" si="128"/>
        <v>0</v>
      </c>
      <c r="AK748" s="270">
        <f t="shared" si="128"/>
        <v>0</v>
      </c>
      <c r="AL748" s="270">
        <f t="shared" si="128"/>
        <v>0</v>
      </c>
      <c r="AM748" s="270">
        <f t="shared" si="128"/>
        <v>0</v>
      </c>
      <c r="AN748" s="270">
        <f t="shared" si="128"/>
        <v>0</v>
      </c>
      <c r="AO748" s="270">
        <f t="shared" si="128"/>
        <v>0</v>
      </c>
      <c r="AP748" s="270">
        <f t="shared" si="128"/>
        <v>0</v>
      </c>
      <c r="AQ748" s="270">
        <f t="shared" si="128"/>
        <v>0</v>
      </c>
      <c r="AR748" s="270">
        <f t="shared" si="128"/>
        <v>0</v>
      </c>
      <c r="AS748" s="270">
        <f t="shared" si="128"/>
        <v>0</v>
      </c>
      <c r="AT748" s="270">
        <f t="shared" si="128"/>
        <v>0</v>
      </c>
      <c r="AU748" s="270">
        <f t="shared" si="128"/>
        <v>0</v>
      </c>
      <c r="AV748" s="270">
        <f t="shared" si="128"/>
        <v>0</v>
      </c>
      <c r="AW748" s="270">
        <f t="shared" si="128"/>
        <v>0</v>
      </c>
      <c r="AX748" s="270">
        <f t="shared" si="128"/>
        <v>0</v>
      </c>
      <c r="AY748" s="270">
        <f t="shared" si="128"/>
        <v>0</v>
      </c>
      <c r="AZ748" s="270">
        <f t="shared" si="128"/>
        <v>0</v>
      </c>
      <c r="BA748" s="270">
        <f t="shared" si="128"/>
        <v>0</v>
      </c>
      <c r="BB748" s="270">
        <f t="shared" si="128"/>
        <v>0</v>
      </c>
      <c r="BC748" s="270">
        <f t="shared" si="128"/>
        <v>0</v>
      </c>
      <c r="BD748" s="270">
        <f t="shared" si="128"/>
        <v>0</v>
      </c>
      <c r="BE748" s="270">
        <f t="shared" si="128"/>
        <v>0</v>
      </c>
      <c r="BF748" s="270">
        <f t="shared" si="128"/>
        <v>0</v>
      </c>
      <c r="BG748" s="270">
        <f t="shared" si="128"/>
        <v>0</v>
      </c>
      <c r="BH748" s="270">
        <f t="shared" si="128"/>
        <v>0</v>
      </c>
      <c r="BI748" s="270">
        <f t="shared" si="128"/>
        <v>0</v>
      </c>
      <c r="BJ748" s="270">
        <f t="shared" si="128"/>
        <v>0</v>
      </c>
      <c r="BK748" s="270">
        <f t="shared" si="128"/>
        <v>0</v>
      </c>
      <c r="BL748" s="270">
        <f t="shared" si="128"/>
        <v>0</v>
      </c>
      <c r="BM748" s="270">
        <f t="shared" si="128"/>
        <v>0</v>
      </c>
      <c r="BN748" s="270">
        <f t="shared" si="128"/>
        <v>0</v>
      </c>
      <c r="BO748" s="270">
        <f t="shared" si="128"/>
        <v>0</v>
      </c>
      <c r="BP748" s="270">
        <f t="shared" si="128"/>
        <v>0</v>
      </c>
      <c r="BQ748" s="270">
        <f t="shared" si="128"/>
        <v>0</v>
      </c>
      <c r="BR748" s="270">
        <f t="shared" si="128"/>
        <v>0</v>
      </c>
      <c r="BS748" s="270">
        <f t="shared" si="128"/>
        <v>0</v>
      </c>
      <c r="BT748" s="270">
        <f t="shared" si="124"/>
        <v>0</v>
      </c>
      <c r="BU748" s="270">
        <f t="shared" si="124"/>
        <v>0</v>
      </c>
      <c r="BV748" s="270">
        <f t="shared" si="124"/>
        <v>0</v>
      </c>
      <c r="BW748" s="270">
        <f t="shared" si="124"/>
        <v>0</v>
      </c>
      <c r="BX748" s="270">
        <f t="shared" si="124"/>
        <v>0</v>
      </c>
      <c r="BY748" s="270">
        <f t="shared" si="124"/>
        <v>0</v>
      </c>
      <c r="BZ748" s="270">
        <f t="shared" si="124"/>
        <v>0</v>
      </c>
      <c r="CA748" s="270">
        <f t="shared" si="124"/>
        <v>0</v>
      </c>
      <c r="CB748" s="270">
        <f t="shared" si="124"/>
        <v>0</v>
      </c>
      <c r="CC748" s="270">
        <f t="shared" si="129"/>
        <v>0</v>
      </c>
      <c r="CD748" s="148"/>
      <c r="CE748" s="148"/>
      <c r="CF748" s="148"/>
      <c r="CG748" s="148"/>
      <c r="CH748" s="148"/>
      <c r="CI748" s="148"/>
    </row>
    <row r="749" spans="1:87" s="149" customFormat="1">
      <c r="A749" s="215"/>
      <c r="B749" s="295"/>
      <c r="C749" s="150"/>
      <c r="D749" s="150"/>
      <c r="E749" s="150"/>
      <c r="F749" s="301" t="s">
        <v>1574</v>
      </c>
      <c r="G749" s="302" t="s">
        <v>1575</v>
      </c>
      <c r="H749" s="270">
        <f t="shared" si="128"/>
        <v>0</v>
      </c>
      <c r="I749" s="270">
        <f t="shared" si="128"/>
        <v>0</v>
      </c>
      <c r="J749" s="270">
        <f t="shared" si="128"/>
        <v>280000</v>
      </c>
      <c r="K749" s="270">
        <f t="shared" si="128"/>
        <v>100000</v>
      </c>
      <c r="L749" s="270">
        <f t="shared" si="128"/>
        <v>375000</v>
      </c>
      <c r="M749" s="270">
        <f t="shared" si="128"/>
        <v>50000</v>
      </c>
      <c r="N749" s="270">
        <f t="shared" si="128"/>
        <v>955000</v>
      </c>
      <c r="O749" s="270">
        <f t="shared" si="128"/>
        <v>0</v>
      </c>
      <c r="P749" s="270">
        <f t="shared" si="128"/>
        <v>45000</v>
      </c>
      <c r="Q749" s="270">
        <f t="shared" si="128"/>
        <v>0</v>
      </c>
      <c r="R749" s="270">
        <f t="shared" si="128"/>
        <v>0</v>
      </c>
      <c r="S749" s="270">
        <f t="shared" si="128"/>
        <v>100000</v>
      </c>
      <c r="T749" s="270">
        <f t="shared" si="128"/>
        <v>160000</v>
      </c>
      <c r="U749" s="270">
        <f t="shared" si="128"/>
        <v>180000</v>
      </c>
      <c r="V749" s="270">
        <f t="shared" si="128"/>
        <v>0</v>
      </c>
      <c r="W749" s="270">
        <f t="shared" si="128"/>
        <v>105000</v>
      </c>
      <c r="X749" s="270">
        <f t="shared" si="128"/>
        <v>0</v>
      </c>
      <c r="Y749" s="270">
        <f t="shared" si="128"/>
        <v>55000</v>
      </c>
      <c r="Z749" s="270">
        <f t="shared" si="128"/>
        <v>0</v>
      </c>
      <c r="AA749" s="270">
        <f t="shared" si="128"/>
        <v>0</v>
      </c>
      <c r="AB749" s="270">
        <f t="shared" si="128"/>
        <v>35000</v>
      </c>
      <c r="AC749" s="270">
        <f t="shared" si="128"/>
        <v>190000</v>
      </c>
      <c r="AD749" s="270">
        <f t="shared" si="128"/>
        <v>0</v>
      </c>
      <c r="AE749" s="270">
        <f t="shared" si="128"/>
        <v>70000</v>
      </c>
      <c r="AF749" s="270">
        <f t="shared" si="128"/>
        <v>0</v>
      </c>
      <c r="AG749" s="270">
        <f t="shared" si="128"/>
        <v>0</v>
      </c>
      <c r="AH749" s="270">
        <f t="shared" si="128"/>
        <v>25000</v>
      </c>
      <c r="AI749" s="270">
        <f t="shared" si="128"/>
        <v>0</v>
      </c>
      <c r="AJ749" s="270">
        <f t="shared" si="128"/>
        <v>752726.5</v>
      </c>
      <c r="AK749" s="270">
        <f t="shared" si="128"/>
        <v>35000</v>
      </c>
      <c r="AL749" s="270">
        <f t="shared" si="128"/>
        <v>45000</v>
      </c>
      <c r="AM749" s="270">
        <f t="shared" si="128"/>
        <v>0</v>
      </c>
      <c r="AN749" s="270">
        <f t="shared" si="128"/>
        <v>0</v>
      </c>
      <c r="AO749" s="270">
        <f t="shared" si="128"/>
        <v>0</v>
      </c>
      <c r="AP749" s="270">
        <f t="shared" si="128"/>
        <v>50000</v>
      </c>
      <c r="AQ749" s="270">
        <f t="shared" si="128"/>
        <v>100000</v>
      </c>
      <c r="AR749" s="270">
        <f t="shared" si="128"/>
        <v>70000</v>
      </c>
      <c r="AS749" s="270">
        <f t="shared" si="128"/>
        <v>65000</v>
      </c>
      <c r="AT749" s="270">
        <f t="shared" si="128"/>
        <v>75000</v>
      </c>
      <c r="AU749" s="270">
        <f t="shared" si="128"/>
        <v>260000</v>
      </c>
      <c r="AV749" s="270">
        <f t="shared" si="128"/>
        <v>0</v>
      </c>
      <c r="AW749" s="270">
        <f t="shared" si="128"/>
        <v>0</v>
      </c>
      <c r="AX749" s="270">
        <f t="shared" si="128"/>
        <v>60000</v>
      </c>
      <c r="AY749" s="270">
        <f t="shared" si="128"/>
        <v>70000</v>
      </c>
      <c r="AZ749" s="270">
        <f t="shared" si="128"/>
        <v>0</v>
      </c>
      <c r="BA749" s="270">
        <f t="shared" si="128"/>
        <v>0</v>
      </c>
      <c r="BB749" s="270">
        <f t="shared" si="128"/>
        <v>0</v>
      </c>
      <c r="BC749" s="270">
        <f t="shared" si="128"/>
        <v>100000</v>
      </c>
      <c r="BD749" s="270">
        <f t="shared" si="128"/>
        <v>60000</v>
      </c>
      <c r="BE749" s="270">
        <f t="shared" si="128"/>
        <v>845000</v>
      </c>
      <c r="BF749" s="270">
        <f t="shared" si="128"/>
        <v>0</v>
      </c>
      <c r="BG749" s="270">
        <f t="shared" si="128"/>
        <v>50000</v>
      </c>
      <c r="BH749" s="270">
        <f t="shared" si="128"/>
        <v>145000</v>
      </c>
      <c r="BI749" s="270">
        <f t="shared" si="128"/>
        <v>135000</v>
      </c>
      <c r="BJ749" s="270">
        <f t="shared" si="128"/>
        <v>55000</v>
      </c>
      <c r="BK749" s="270">
        <f t="shared" si="128"/>
        <v>40000</v>
      </c>
      <c r="BL749" s="270">
        <f t="shared" si="128"/>
        <v>35000</v>
      </c>
      <c r="BM749" s="270">
        <f t="shared" si="128"/>
        <v>581129</v>
      </c>
      <c r="BN749" s="270">
        <f t="shared" si="128"/>
        <v>225000</v>
      </c>
      <c r="BO749" s="270">
        <f t="shared" si="128"/>
        <v>155000</v>
      </c>
      <c r="BP749" s="270">
        <f t="shared" si="128"/>
        <v>65000</v>
      </c>
      <c r="BQ749" s="270">
        <f t="shared" si="128"/>
        <v>0</v>
      </c>
      <c r="BR749" s="270">
        <f t="shared" si="128"/>
        <v>100000</v>
      </c>
      <c r="BS749" s="270">
        <f t="shared" ref="BS749" si="130">BS641</f>
        <v>55000</v>
      </c>
      <c r="BT749" s="270">
        <f t="shared" si="124"/>
        <v>427500</v>
      </c>
      <c r="BU749" s="270">
        <f t="shared" si="124"/>
        <v>85000</v>
      </c>
      <c r="BV749" s="270">
        <f t="shared" si="124"/>
        <v>100000</v>
      </c>
      <c r="BW749" s="270">
        <f t="shared" si="124"/>
        <v>70000</v>
      </c>
      <c r="BX749" s="270">
        <f t="shared" si="124"/>
        <v>115000</v>
      </c>
      <c r="BY749" s="270">
        <f t="shared" si="124"/>
        <v>180000</v>
      </c>
      <c r="BZ749" s="270">
        <f t="shared" si="124"/>
        <v>150000</v>
      </c>
      <c r="CA749" s="270">
        <f t="shared" si="124"/>
        <v>35000</v>
      </c>
      <c r="CB749" s="270">
        <f t="shared" si="124"/>
        <v>25000</v>
      </c>
      <c r="CC749" s="270">
        <f t="shared" si="129"/>
        <v>8141355.5</v>
      </c>
      <c r="CD749" s="148"/>
      <c r="CE749" s="148"/>
      <c r="CF749" s="148"/>
      <c r="CG749" s="148"/>
      <c r="CH749" s="148"/>
      <c r="CI749" s="148"/>
    </row>
    <row r="750" spans="1:87" s="149" customFormat="1">
      <c r="A750" s="215"/>
      <c r="B750" s="295"/>
      <c r="C750" s="150"/>
      <c r="D750" s="150"/>
      <c r="E750" s="150"/>
      <c r="F750" s="301" t="s">
        <v>1576</v>
      </c>
      <c r="G750" s="302" t="s">
        <v>1577</v>
      </c>
      <c r="H750" s="270">
        <f t="shared" ref="H750:BS753" si="131">H642</f>
        <v>8848918.2400000002</v>
      </c>
      <c r="I750" s="270">
        <f t="shared" si="131"/>
        <v>0</v>
      </c>
      <c r="J750" s="270">
        <f t="shared" si="131"/>
        <v>3678000</v>
      </c>
      <c r="K750" s="270">
        <f t="shared" si="131"/>
        <v>1909000</v>
      </c>
      <c r="L750" s="270">
        <f t="shared" si="131"/>
        <v>1540000</v>
      </c>
      <c r="M750" s="270">
        <f t="shared" si="131"/>
        <v>647800</v>
      </c>
      <c r="N750" s="270">
        <f t="shared" si="131"/>
        <v>14000000</v>
      </c>
      <c r="O750" s="270">
        <f t="shared" si="131"/>
        <v>5092713</v>
      </c>
      <c r="P750" s="270">
        <f t="shared" si="131"/>
        <v>758623.44</v>
      </c>
      <c r="Q750" s="270">
        <f t="shared" si="131"/>
        <v>8577920.9000000004</v>
      </c>
      <c r="R750" s="270">
        <f t="shared" si="131"/>
        <v>573000</v>
      </c>
      <c r="S750" s="270">
        <f t="shared" si="131"/>
        <v>1619500</v>
      </c>
      <c r="T750" s="270">
        <f t="shared" si="131"/>
        <v>3282000</v>
      </c>
      <c r="U750" s="270">
        <f t="shared" si="131"/>
        <v>3269325</v>
      </c>
      <c r="V750" s="270">
        <f t="shared" si="131"/>
        <v>555785</v>
      </c>
      <c r="W750" s="270">
        <f t="shared" si="131"/>
        <v>1344860.74</v>
      </c>
      <c r="X750" s="270">
        <f t="shared" si="131"/>
        <v>1045338.17</v>
      </c>
      <c r="Y750" s="270">
        <f t="shared" si="131"/>
        <v>713616.5</v>
      </c>
      <c r="Z750" s="270">
        <f t="shared" si="131"/>
        <v>8000000</v>
      </c>
      <c r="AA750" s="270">
        <f t="shared" si="131"/>
        <v>2445921.5</v>
      </c>
      <c r="AB750" s="270">
        <f t="shared" si="131"/>
        <v>721492.5</v>
      </c>
      <c r="AC750" s="270">
        <f t="shared" si="131"/>
        <v>3397120</v>
      </c>
      <c r="AD750" s="270">
        <f t="shared" si="131"/>
        <v>0</v>
      </c>
      <c r="AE750" s="270">
        <f t="shared" si="131"/>
        <v>646265</v>
      </c>
      <c r="AF750" s="270">
        <f t="shared" si="131"/>
        <v>0</v>
      </c>
      <c r="AG750" s="270">
        <f t="shared" si="131"/>
        <v>149192.5</v>
      </c>
      <c r="AH750" s="270">
        <f t="shared" si="131"/>
        <v>405620</v>
      </c>
      <c r="AI750" s="270">
        <f t="shared" si="131"/>
        <v>11456645</v>
      </c>
      <c r="AJ750" s="270">
        <f t="shared" si="131"/>
        <v>534430.76</v>
      </c>
      <c r="AK750" s="270">
        <f t="shared" si="131"/>
        <v>700654</v>
      </c>
      <c r="AL750" s="270">
        <f t="shared" si="131"/>
        <v>352081</v>
      </c>
      <c r="AM750" s="270">
        <f t="shared" si="131"/>
        <v>359568</v>
      </c>
      <c r="AN750" s="270">
        <f t="shared" si="131"/>
        <v>0</v>
      </c>
      <c r="AO750" s="270">
        <f t="shared" si="131"/>
        <v>430000</v>
      </c>
      <c r="AP750" s="270">
        <f t="shared" si="131"/>
        <v>504992</v>
      </c>
      <c r="AQ750" s="270">
        <f t="shared" si="131"/>
        <v>380457</v>
      </c>
      <c r="AR750" s="270">
        <f t="shared" si="131"/>
        <v>700000</v>
      </c>
      <c r="AS750" s="270">
        <f t="shared" si="131"/>
        <v>651852</v>
      </c>
      <c r="AT750" s="270">
        <f t="shared" si="131"/>
        <v>451478</v>
      </c>
      <c r="AU750" s="270">
        <f t="shared" si="131"/>
        <v>4030000</v>
      </c>
      <c r="AV750" s="270">
        <f t="shared" si="131"/>
        <v>0</v>
      </c>
      <c r="AW750" s="270">
        <f t="shared" si="131"/>
        <v>0</v>
      </c>
      <c r="AX750" s="270">
        <f t="shared" si="131"/>
        <v>594194</v>
      </c>
      <c r="AY750" s="270">
        <f t="shared" si="131"/>
        <v>334117.5</v>
      </c>
      <c r="AZ750" s="270">
        <f t="shared" si="131"/>
        <v>0</v>
      </c>
      <c r="BA750" s="270">
        <f t="shared" si="131"/>
        <v>400000</v>
      </c>
      <c r="BB750" s="270">
        <f t="shared" si="131"/>
        <v>10904346.5</v>
      </c>
      <c r="BC750" s="270">
        <f t="shared" si="131"/>
        <v>700512</v>
      </c>
      <c r="BD750" s="270">
        <f t="shared" si="131"/>
        <v>849994</v>
      </c>
      <c r="BE750" s="270">
        <f t="shared" si="131"/>
        <v>1040794</v>
      </c>
      <c r="BF750" s="270">
        <f t="shared" si="131"/>
        <v>0</v>
      </c>
      <c r="BG750" s="270">
        <f t="shared" si="131"/>
        <v>0</v>
      </c>
      <c r="BH750" s="270">
        <f t="shared" si="131"/>
        <v>3148360.5</v>
      </c>
      <c r="BI750" s="270">
        <f t="shared" si="131"/>
        <v>1387187</v>
      </c>
      <c r="BJ750" s="270">
        <f t="shared" si="131"/>
        <v>711632</v>
      </c>
      <c r="BK750" s="270">
        <f t="shared" si="131"/>
        <v>474000</v>
      </c>
      <c r="BL750" s="270">
        <f t="shared" si="131"/>
        <v>246828</v>
      </c>
      <c r="BM750" s="270">
        <f t="shared" si="131"/>
        <v>3654853.15</v>
      </c>
      <c r="BN750" s="270">
        <f t="shared" si="131"/>
        <v>4365369.25</v>
      </c>
      <c r="BO750" s="270">
        <f t="shared" si="131"/>
        <v>1824325.47</v>
      </c>
      <c r="BP750" s="270">
        <f t="shared" si="131"/>
        <v>424927.5</v>
      </c>
      <c r="BQ750" s="270">
        <f t="shared" si="131"/>
        <v>115710</v>
      </c>
      <c r="BR750" s="270">
        <f t="shared" si="131"/>
        <v>886145</v>
      </c>
      <c r="BS750" s="270">
        <f t="shared" si="131"/>
        <v>453222.5</v>
      </c>
      <c r="BT750" s="270">
        <f t="shared" si="124"/>
        <v>7924947.5199999996</v>
      </c>
      <c r="BU750" s="270">
        <f t="shared" si="124"/>
        <v>483380</v>
      </c>
      <c r="BV750" s="270">
        <f t="shared" si="124"/>
        <v>576415</v>
      </c>
      <c r="BW750" s="270">
        <f t="shared" si="124"/>
        <v>1051300</v>
      </c>
      <c r="BX750" s="270">
        <f t="shared" si="124"/>
        <v>753808</v>
      </c>
      <c r="BY750" s="270">
        <f t="shared" si="124"/>
        <v>2308400</v>
      </c>
      <c r="BZ750" s="270">
        <f t="shared" si="124"/>
        <v>859700</v>
      </c>
      <c r="CA750" s="270">
        <f t="shared" si="124"/>
        <v>422210</v>
      </c>
      <c r="CB750" s="270">
        <f t="shared" si="124"/>
        <v>430310</v>
      </c>
      <c r="CC750" s="270">
        <f t="shared" si="129"/>
        <v>141101159.14000002</v>
      </c>
      <c r="CD750" s="148"/>
      <c r="CE750" s="148"/>
      <c r="CF750" s="148"/>
      <c r="CG750" s="148"/>
      <c r="CH750" s="148"/>
      <c r="CI750" s="148"/>
    </row>
    <row r="751" spans="1:87" s="149" customFormat="1">
      <c r="A751" s="215"/>
      <c r="B751" s="295"/>
      <c r="C751" s="150"/>
      <c r="D751" s="150"/>
      <c r="E751" s="150"/>
      <c r="F751" s="301" t="s">
        <v>1578</v>
      </c>
      <c r="G751" s="302" t="s">
        <v>1579</v>
      </c>
      <c r="H751" s="270">
        <f t="shared" si="131"/>
        <v>1053997.26</v>
      </c>
      <c r="I751" s="270">
        <f t="shared" si="131"/>
        <v>524535.04000000004</v>
      </c>
      <c r="J751" s="270">
        <f t="shared" si="131"/>
        <v>309190</v>
      </c>
      <c r="K751" s="270">
        <f t="shared" si="131"/>
        <v>50000</v>
      </c>
      <c r="L751" s="270">
        <f t="shared" si="131"/>
        <v>65000</v>
      </c>
      <c r="M751" s="270">
        <f t="shared" si="131"/>
        <v>0</v>
      </c>
      <c r="N751" s="270">
        <f t="shared" si="131"/>
        <v>4000000</v>
      </c>
      <c r="O751" s="270">
        <f t="shared" si="131"/>
        <v>0</v>
      </c>
      <c r="P751" s="270">
        <f t="shared" si="131"/>
        <v>66018.75</v>
      </c>
      <c r="Q751" s="270">
        <f t="shared" si="131"/>
        <v>0</v>
      </c>
      <c r="R751" s="270">
        <f t="shared" si="131"/>
        <v>55000</v>
      </c>
      <c r="S751" s="270">
        <f t="shared" si="131"/>
        <v>400000</v>
      </c>
      <c r="T751" s="270">
        <f t="shared" si="131"/>
        <v>400000</v>
      </c>
      <c r="U751" s="270">
        <f t="shared" si="131"/>
        <v>304002</v>
      </c>
      <c r="V751" s="270">
        <f t="shared" si="131"/>
        <v>4840</v>
      </c>
      <c r="W751" s="270">
        <f t="shared" si="131"/>
        <v>0</v>
      </c>
      <c r="X751" s="270">
        <f t="shared" si="131"/>
        <v>4080</v>
      </c>
      <c r="Y751" s="270">
        <f t="shared" si="131"/>
        <v>137102.5</v>
      </c>
      <c r="Z751" s="270">
        <f t="shared" si="131"/>
        <v>1000000</v>
      </c>
      <c r="AA751" s="270">
        <f t="shared" si="131"/>
        <v>95250</v>
      </c>
      <c r="AB751" s="270">
        <f t="shared" si="131"/>
        <v>16780</v>
      </c>
      <c r="AC751" s="270">
        <f t="shared" si="131"/>
        <v>0</v>
      </c>
      <c r="AD751" s="270">
        <f t="shared" si="131"/>
        <v>0</v>
      </c>
      <c r="AE751" s="270">
        <f t="shared" si="131"/>
        <v>0</v>
      </c>
      <c r="AF751" s="270">
        <f t="shared" si="131"/>
        <v>0</v>
      </c>
      <c r="AG751" s="270">
        <f t="shared" si="131"/>
        <v>90425</v>
      </c>
      <c r="AH751" s="270">
        <f t="shared" si="131"/>
        <v>33120</v>
      </c>
      <c r="AI751" s="270">
        <f t="shared" si="131"/>
        <v>740923</v>
      </c>
      <c r="AJ751" s="270">
        <f t="shared" si="131"/>
        <v>0</v>
      </c>
      <c r="AK751" s="270">
        <f t="shared" si="131"/>
        <v>0</v>
      </c>
      <c r="AL751" s="270">
        <f t="shared" si="131"/>
        <v>23580</v>
      </c>
      <c r="AM751" s="270">
        <f t="shared" si="131"/>
        <v>0</v>
      </c>
      <c r="AN751" s="270">
        <f t="shared" si="131"/>
        <v>0</v>
      </c>
      <c r="AO751" s="270">
        <f t="shared" si="131"/>
        <v>100000</v>
      </c>
      <c r="AP751" s="270">
        <f t="shared" si="131"/>
        <v>4608</v>
      </c>
      <c r="AQ751" s="270">
        <f t="shared" si="131"/>
        <v>301618</v>
      </c>
      <c r="AR751" s="270">
        <f t="shared" si="131"/>
        <v>50000</v>
      </c>
      <c r="AS751" s="270">
        <f t="shared" si="131"/>
        <v>21312</v>
      </c>
      <c r="AT751" s="270">
        <f t="shared" si="131"/>
        <v>14571</v>
      </c>
      <c r="AU751" s="270">
        <f t="shared" si="131"/>
        <v>450000</v>
      </c>
      <c r="AV751" s="270">
        <f t="shared" si="131"/>
        <v>0</v>
      </c>
      <c r="AW751" s="270">
        <f t="shared" si="131"/>
        <v>0</v>
      </c>
      <c r="AX751" s="270">
        <f t="shared" si="131"/>
        <v>58404</v>
      </c>
      <c r="AY751" s="270">
        <f t="shared" si="131"/>
        <v>27882.5</v>
      </c>
      <c r="AZ751" s="270">
        <f t="shared" si="131"/>
        <v>0</v>
      </c>
      <c r="BA751" s="270">
        <f t="shared" si="131"/>
        <v>1560</v>
      </c>
      <c r="BB751" s="270">
        <f t="shared" si="131"/>
        <v>0</v>
      </c>
      <c r="BC751" s="270">
        <f t="shared" si="131"/>
        <v>111264</v>
      </c>
      <c r="BD751" s="270">
        <f t="shared" si="131"/>
        <v>0</v>
      </c>
      <c r="BE751" s="270">
        <f t="shared" si="131"/>
        <v>0</v>
      </c>
      <c r="BF751" s="270">
        <f t="shared" si="131"/>
        <v>0</v>
      </c>
      <c r="BG751" s="270">
        <f t="shared" si="131"/>
        <v>11870</v>
      </c>
      <c r="BH751" s="270">
        <f t="shared" si="131"/>
        <v>53151</v>
      </c>
      <c r="BI751" s="270">
        <f t="shared" si="131"/>
        <v>0</v>
      </c>
      <c r="BJ751" s="270">
        <f t="shared" si="131"/>
        <v>142724</v>
      </c>
      <c r="BK751" s="270">
        <f t="shared" si="131"/>
        <v>0</v>
      </c>
      <c r="BL751" s="270">
        <f t="shared" si="131"/>
        <v>0</v>
      </c>
      <c r="BM751" s="270">
        <f t="shared" si="131"/>
        <v>1704843.3</v>
      </c>
      <c r="BN751" s="270">
        <f t="shared" si="131"/>
        <v>0</v>
      </c>
      <c r="BO751" s="270">
        <f t="shared" si="131"/>
        <v>0</v>
      </c>
      <c r="BP751" s="270">
        <f t="shared" si="131"/>
        <v>6100</v>
      </c>
      <c r="BQ751" s="270">
        <f t="shared" si="131"/>
        <v>0</v>
      </c>
      <c r="BR751" s="270">
        <f t="shared" si="131"/>
        <v>137250</v>
      </c>
      <c r="BS751" s="270">
        <f t="shared" si="131"/>
        <v>22860</v>
      </c>
      <c r="BT751" s="270">
        <f t="shared" si="124"/>
        <v>501452.48</v>
      </c>
      <c r="BU751" s="270">
        <f t="shared" si="124"/>
        <v>110630</v>
      </c>
      <c r="BV751" s="270">
        <f t="shared" si="124"/>
        <v>113240</v>
      </c>
      <c r="BW751" s="270">
        <f t="shared" si="124"/>
        <v>254020</v>
      </c>
      <c r="BX751" s="270">
        <f t="shared" si="124"/>
        <v>49530</v>
      </c>
      <c r="BY751" s="270">
        <f t="shared" si="124"/>
        <v>108300</v>
      </c>
      <c r="BZ751" s="270">
        <f t="shared" si="124"/>
        <v>137150</v>
      </c>
      <c r="CA751" s="270">
        <f t="shared" si="124"/>
        <v>210374</v>
      </c>
      <c r="CB751" s="270">
        <f t="shared" si="124"/>
        <v>11380</v>
      </c>
      <c r="CC751" s="270">
        <f t="shared" si="129"/>
        <v>14089937.830000002</v>
      </c>
      <c r="CD751" s="148"/>
      <c r="CE751" s="148"/>
      <c r="CF751" s="148"/>
      <c r="CG751" s="148"/>
      <c r="CH751" s="148"/>
      <c r="CI751" s="148"/>
    </row>
    <row r="752" spans="1:87" s="149" customFormat="1">
      <c r="A752" s="215"/>
      <c r="B752" s="295"/>
      <c r="C752" s="150"/>
      <c r="D752" s="150"/>
      <c r="E752" s="150"/>
      <c r="F752" s="301" t="s">
        <v>1580</v>
      </c>
      <c r="G752" s="302" t="s">
        <v>1581</v>
      </c>
      <c r="H752" s="270">
        <f t="shared" si="131"/>
        <v>0</v>
      </c>
      <c r="I752" s="270">
        <f t="shared" si="131"/>
        <v>0</v>
      </c>
      <c r="J752" s="270">
        <f t="shared" si="131"/>
        <v>0</v>
      </c>
      <c r="K752" s="270">
        <f t="shared" si="131"/>
        <v>28000</v>
      </c>
      <c r="L752" s="270">
        <f t="shared" si="131"/>
        <v>0</v>
      </c>
      <c r="M752" s="270">
        <f t="shared" si="131"/>
        <v>0</v>
      </c>
      <c r="N752" s="270">
        <f t="shared" si="131"/>
        <v>0</v>
      </c>
      <c r="O752" s="270">
        <f t="shared" si="131"/>
        <v>0</v>
      </c>
      <c r="P752" s="270">
        <f t="shared" si="131"/>
        <v>3500</v>
      </c>
      <c r="Q752" s="270">
        <f t="shared" si="131"/>
        <v>0</v>
      </c>
      <c r="R752" s="270">
        <f t="shared" si="131"/>
        <v>0</v>
      </c>
      <c r="S752" s="270">
        <f t="shared" si="131"/>
        <v>0</v>
      </c>
      <c r="T752" s="270">
        <f t="shared" si="131"/>
        <v>40000</v>
      </c>
      <c r="U752" s="270">
        <f t="shared" si="131"/>
        <v>54000</v>
      </c>
      <c r="V752" s="270">
        <f t="shared" si="131"/>
        <v>0</v>
      </c>
      <c r="W752" s="270">
        <f t="shared" si="131"/>
        <v>22500</v>
      </c>
      <c r="X752" s="270">
        <f t="shared" si="131"/>
        <v>0</v>
      </c>
      <c r="Y752" s="270">
        <f t="shared" si="131"/>
        <v>0</v>
      </c>
      <c r="Z752" s="270">
        <f t="shared" si="131"/>
        <v>0</v>
      </c>
      <c r="AA752" s="270">
        <f t="shared" si="131"/>
        <v>0</v>
      </c>
      <c r="AB752" s="270">
        <f t="shared" si="131"/>
        <v>24500</v>
      </c>
      <c r="AC752" s="270">
        <f t="shared" si="131"/>
        <v>522517</v>
      </c>
      <c r="AD752" s="270">
        <f t="shared" si="131"/>
        <v>0</v>
      </c>
      <c r="AE752" s="270">
        <f t="shared" si="131"/>
        <v>9000</v>
      </c>
      <c r="AF752" s="270">
        <f t="shared" si="131"/>
        <v>0</v>
      </c>
      <c r="AG752" s="270">
        <f t="shared" si="131"/>
        <v>0</v>
      </c>
      <c r="AH752" s="270">
        <f t="shared" si="131"/>
        <v>5500</v>
      </c>
      <c r="AI752" s="270">
        <f t="shared" si="131"/>
        <v>0</v>
      </c>
      <c r="AJ752" s="270">
        <f t="shared" si="131"/>
        <v>9500</v>
      </c>
      <c r="AK752" s="270">
        <f t="shared" si="131"/>
        <v>36000</v>
      </c>
      <c r="AL752" s="270">
        <f t="shared" si="131"/>
        <v>0</v>
      </c>
      <c r="AM752" s="270">
        <f t="shared" si="131"/>
        <v>0</v>
      </c>
      <c r="AN752" s="270">
        <f t="shared" si="131"/>
        <v>0</v>
      </c>
      <c r="AO752" s="270">
        <f t="shared" si="131"/>
        <v>0</v>
      </c>
      <c r="AP752" s="270">
        <f t="shared" si="131"/>
        <v>0</v>
      </c>
      <c r="AQ752" s="270">
        <f t="shared" si="131"/>
        <v>0</v>
      </c>
      <c r="AR752" s="270">
        <f t="shared" si="131"/>
        <v>0</v>
      </c>
      <c r="AS752" s="270">
        <f t="shared" si="131"/>
        <v>0</v>
      </c>
      <c r="AT752" s="270">
        <f t="shared" si="131"/>
        <v>5500</v>
      </c>
      <c r="AU752" s="270">
        <f t="shared" si="131"/>
        <v>0</v>
      </c>
      <c r="AV752" s="270">
        <f t="shared" si="131"/>
        <v>0</v>
      </c>
      <c r="AW752" s="270">
        <f t="shared" si="131"/>
        <v>0</v>
      </c>
      <c r="AX752" s="270">
        <f t="shared" si="131"/>
        <v>0</v>
      </c>
      <c r="AY752" s="270">
        <f t="shared" si="131"/>
        <v>0</v>
      </c>
      <c r="AZ752" s="270">
        <f t="shared" si="131"/>
        <v>0</v>
      </c>
      <c r="BA752" s="270">
        <f t="shared" si="131"/>
        <v>0</v>
      </c>
      <c r="BB752" s="270">
        <f t="shared" si="131"/>
        <v>0</v>
      </c>
      <c r="BC752" s="270">
        <f t="shared" si="131"/>
        <v>0</v>
      </c>
      <c r="BD752" s="270">
        <f t="shared" si="131"/>
        <v>0</v>
      </c>
      <c r="BE752" s="270">
        <f t="shared" si="131"/>
        <v>124991</v>
      </c>
      <c r="BF752" s="270">
        <f t="shared" si="131"/>
        <v>0</v>
      </c>
      <c r="BG752" s="270">
        <f t="shared" si="131"/>
        <v>263800</v>
      </c>
      <c r="BH752" s="270">
        <f t="shared" si="131"/>
        <v>0</v>
      </c>
      <c r="BI752" s="270">
        <f t="shared" si="131"/>
        <v>0</v>
      </c>
      <c r="BJ752" s="270">
        <f t="shared" si="131"/>
        <v>8000</v>
      </c>
      <c r="BK752" s="270">
        <f t="shared" si="131"/>
        <v>0</v>
      </c>
      <c r="BL752" s="270">
        <f t="shared" si="131"/>
        <v>1000</v>
      </c>
      <c r="BM752" s="270">
        <f t="shared" si="131"/>
        <v>260872</v>
      </c>
      <c r="BN752" s="270">
        <f t="shared" si="131"/>
        <v>1025000</v>
      </c>
      <c r="BO752" s="270">
        <f t="shared" si="131"/>
        <v>0</v>
      </c>
      <c r="BP752" s="270">
        <f t="shared" si="131"/>
        <v>0</v>
      </c>
      <c r="BQ752" s="270">
        <f t="shared" si="131"/>
        <v>0</v>
      </c>
      <c r="BR752" s="270">
        <f t="shared" si="131"/>
        <v>4500</v>
      </c>
      <c r="BS752" s="270">
        <f t="shared" si="131"/>
        <v>1000</v>
      </c>
      <c r="BT752" s="270">
        <f t="shared" si="124"/>
        <v>0</v>
      </c>
      <c r="BU752" s="270">
        <f t="shared" si="124"/>
        <v>0</v>
      </c>
      <c r="BV752" s="270">
        <f t="shared" si="124"/>
        <v>12500</v>
      </c>
      <c r="BW752" s="270">
        <f t="shared" si="124"/>
        <v>0</v>
      </c>
      <c r="BX752" s="270">
        <f t="shared" si="124"/>
        <v>0</v>
      </c>
      <c r="BY752" s="270">
        <f t="shared" si="124"/>
        <v>0</v>
      </c>
      <c r="BZ752" s="270">
        <f t="shared" si="124"/>
        <v>0</v>
      </c>
      <c r="CA752" s="270">
        <f t="shared" si="124"/>
        <v>739500</v>
      </c>
      <c r="CB752" s="270">
        <f t="shared" si="124"/>
        <v>70500</v>
      </c>
      <c r="CC752" s="270">
        <f t="shared" si="129"/>
        <v>3272180</v>
      </c>
      <c r="CD752" s="148"/>
      <c r="CE752" s="148"/>
      <c r="CF752" s="148"/>
      <c r="CG752" s="148"/>
      <c r="CH752" s="148"/>
      <c r="CI752" s="148"/>
    </row>
    <row r="753" spans="1:87" s="149" customFormat="1">
      <c r="A753" s="215"/>
      <c r="B753" s="295"/>
      <c r="C753" s="150"/>
      <c r="D753" s="150"/>
      <c r="E753" s="150"/>
      <c r="F753" s="301" t="s">
        <v>1582</v>
      </c>
      <c r="G753" s="302" t="s">
        <v>1583</v>
      </c>
      <c r="H753" s="270">
        <f t="shared" si="131"/>
        <v>4296905.18</v>
      </c>
      <c r="I753" s="270">
        <f t="shared" si="131"/>
        <v>0</v>
      </c>
      <c r="J753" s="270">
        <f t="shared" si="131"/>
        <v>1887936.41</v>
      </c>
      <c r="K753" s="270">
        <f t="shared" si="131"/>
        <v>0</v>
      </c>
      <c r="L753" s="270">
        <f t="shared" si="131"/>
        <v>0</v>
      </c>
      <c r="M753" s="270">
        <f t="shared" si="131"/>
        <v>0</v>
      </c>
      <c r="N753" s="270">
        <f t="shared" si="131"/>
        <v>117993300</v>
      </c>
      <c r="O753" s="270">
        <f t="shared" si="131"/>
        <v>3637035.49</v>
      </c>
      <c r="P753" s="270">
        <f t="shared" si="131"/>
        <v>0</v>
      </c>
      <c r="Q753" s="270">
        <f t="shared" si="131"/>
        <v>2449999.9300000002</v>
      </c>
      <c r="R753" s="270">
        <f t="shared" si="131"/>
        <v>125776.66</v>
      </c>
      <c r="S753" s="270">
        <f t="shared" si="131"/>
        <v>2774997</v>
      </c>
      <c r="T753" s="270">
        <f t="shared" si="131"/>
        <v>600000</v>
      </c>
      <c r="U753" s="270">
        <f t="shared" si="131"/>
        <v>3884923.8</v>
      </c>
      <c r="V753" s="270">
        <f t="shared" si="131"/>
        <v>0</v>
      </c>
      <c r="W753" s="270">
        <f t="shared" si="131"/>
        <v>1273500.77</v>
      </c>
      <c r="X753" s="270">
        <f t="shared" si="131"/>
        <v>0</v>
      </c>
      <c r="Y753" s="270">
        <f t="shared" si="131"/>
        <v>228952.92</v>
      </c>
      <c r="Z753" s="270">
        <f t="shared" si="131"/>
        <v>4500000</v>
      </c>
      <c r="AA753" s="270">
        <f t="shared" si="131"/>
        <v>5055789.4800000004</v>
      </c>
      <c r="AB753" s="270">
        <f t="shared" si="131"/>
        <v>1803561</v>
      </c>
      <c r="AC753" s="270">
        <f t="shared" si="131"/>
        <v>13810611.699999999</v>
      </c>
      <c r="AD753" s="270">
        <f t="shared" si="131"/>
        <v>0</v>
      </c>
      <c r="AE753" s="270">
        <f t="shared" si="131"/>
        <v>565000</v>
      </c>
      <c r="AF753" s="270">
        <f t="shared" si="131"/>
        <v>727448.59</v>
      </c>
      <c r="AG753" s="270">
        <f t="shared" si="131"/>
        <v>639700.47999999998</v>
      </c>
      <c r="AH753" s="270">
        <f t="shared" si="131"/>
        <v>0</v>
      </c>
      <c r="AI753" s="270">
        <f t="shared" si="131"/>
        <v>0</v>
      </c>
      <c r="AJ753" s="270">
        <f t="shared" si="131"/>
        <v>0</v>
      </c>
      <c r="AK753" s="270">
        <f t="shared" si="131"/>
        <v>0</v>
      </c>
      <c r="AL753" s="270">
        <f t="shared" si="131"/>
        <v>0</v>
      </c>
      <c r="AM753" s="270">
        <f t="shared" si="131"/>
        <v>0</v>
      </c>
      <c r="AN753" s="270">
        <f t="shared" si="131"/>
        <v>0</v>
      </c>
      <c r="AO753" s="270">
        <f t="shared" si="131"/>
        <v>0</v>
      </c>
      <c r="AP753" s="270">
        <f t="shared" si="131"/>
        <v>0</v>
      </c>
      <c r="AQ753" s="270">
        <f t="shared" si="131"/>
        <v>0</v>
      </c>
      <c r="AR753" s="270">
        <f t="shared" si="131"/>
        <v>0</v>
      </c>
      <c r="AS753" s="270">
        <f t="shared" si="131"/>
        <v>0</v>
      </c>
      <c r="AT753" s="270">
        <f t="shared" si="131"/>
        <v>0</v>
      </c>
      <c r="AU753" s="270">
        <f t="shared" si="131"/>
        <v>1321242</v>
      </c>
      <c r="AV753" s="270">
        <f t="shared" si="131"/>
        <v>0</v>
      </c>
      <c r="AW753" s="270">
        <f t="shared" si="131"/>
        <v>0</v>
      </c>
      <c r="AX753" s="270">
        <f t="shared" si="131"/>
        <v>0</v>
      </c>
      <c r="AY753" s="270">
        <f t="shared" si="131"/>
        <v>0</v>
      </c>
      <c r="AZ753" s="270">
        <f t="shared" si="131"/>
        <v>0</v>
      </c>
      <c r="BA753" s="270">
        <f t="shared" si="131"/>
        <v>0</v>
      </c>
      <c r="BB753" s="270">
        <f t="shared" si="131"/>
        <v>18068434.129999999</v>
      </c>
      <c r="BC753" s="270">
        <f t="shared" si="131"/>
        <v>0</v>
      </c>
      <c r="BD753" s="270">
        <f t="shared" si="131"/>
        <v>392000</v>
      </c>
      <c r="BE753" s="270">
        <f t="shared" si="131"/>
        <v>0</v>
      </c>
      <c r="BF753" s="270">
        <f t="shared" si="131"/>
        <v>0</v>
      </c>
      <c r="BG753" s="270">
        <f t="shared" si="131"/>
        <v>0</v>
      </c>
      <c r="BH753" s="270">
        <f t="shared" si="131"/>
        <v>490593</v>
      </c>
      <c r="BI753" s="270">
        <f t="shared" si="131"/>
        <v>0</v>
      </c>
      <c r="BJ753" s="270">
        <f t="shared" si="131"/>
        <v>0</v>
      </c>
      <c r="BK753" s="270">
        <f t="shared" si="131"/>
        <v>0</v>
      </c>
      <c r="BL753" s="270">
        <f t="shared" si="131"/>
        <v>0</v>
      </c>
      <c r="BM753" s="270">
        <f t="shared" si="131"/>
        <v>36560265.75</v>
      </c>
      <c r="BN753" s="270">
        <f t="shared" si="131"/>
        <v>0</v>
      </c>
      <c r="BO753" s="270">
        <f t="shared" si="131"/>
        <v>0</v>
      </c>
      <c r="BP753" s="270">
        <f t="shared" si="131"/>
        <v>0</v>
      </c>
      <c r="BQ753" s="270">
        <f t="shared" si="131"/>
        <v>0</v>
      </c>
      <c r="BR753" s="270">
        <f t="shared" si="131"/>
        <v>0</v>
      </c>
      <c r="BS753" s="270">
        <f t="shared" ref="BS753" si="132">BS645</f>
        <v>0</v>
      </c>
      <c r="BT753" s="270">
        <f t="shared" si="124"/>
        <v>33680815.43</v>
      </c>
      <c r="BU753" s="270">
        <f t="shared" si="124"/>
        <v>0</v>
      </c>
      <c r="BV753" s="270">
        <f t="shared" si="124"/>
        <v>0</v>
      </c>
      <c r="BW753" s="270">
        <f t="shared" si="124"/>
        <v>0</v>
      </c>
      <c r="BX753" s="270">
        <f t="shared" si="124"/>
        <v>0</v>
      </c>
      <c r="BY753" s="270">
        <f t="shared" si="124"/>
        <v>0</v>
      </c>
      <c r="BZ753" s="270">
        <f t="shared" si="124"/>
        <v>0</v>
      </c>
      <c r="CA753" s="270">
        <f t="shared" si="124"/>
        <v>0</v>
      </c>
      <c r="CB753" s="270">
        <f t="shared" si="124"/>
        <v>0</v>
      </c>
      <c r="CC753" s="270">
        <f t="shared" si="129"/>
        <v>256768789.71999997</v>
      </c>
      <c r="CD753" s="148"/>
      <c r="CE753" s="148"/>
      <c r="CF753" s="148"/>
      <c r="CG753" s="148"/>
      <c r="CH753" s="148"/>
      <c r="CI753" s="148"/>
    </row>
    <row r="754" spans="1:87" s="149" customFormat="1">
      <c r="A754" s="215"/>
      <c r="B754" s="295"/>
      <c r="C754" s="150"/>
      <c r="D754" s="150"/>
      <c r="E754" s="150"/>
      <c r="F754" s="301" t="s">
        <v>1584</v>
      </c>
      <c r="G754" s="302" t="s">
        <v>1585</v>
      </c>
      <c r="H754" s="270">
        <f t="shared" ref="H754:BS757" si="133">H646</f>
        <v>0</v>
      </c>
      <c r="I754" s="270">
        <f t="shared" si="133"/>
        <v>0</v>
      </c>
      <c r="J754" s="270">
        <f t="shared" si="133"/>
        <v>3018000</v>
      </c>
      <c r="K754" s="270">
        <f t="shared" si="133"/>
        <v>3971800</v>
      </c>
      <c r="L754" s="270">
        <f t="shared" si="133"/>
        <v>2216200</v>
      </c>
      <c r="M754" s="270">
        <f t="shared" si="133"/>
        <v>515700</v>
      </c>
      <c r="N754" s="270">
        <f t="shared" si="133"/>
        <v>0</v>
      </c>
      <c r="O754" s="270">
        <f t="shared" si="133"/>
        <v>1677524.97</v>
      </c>
      <c r="P754" s="270">
        <f t="shared" si="133"/>
        <v>1307400</v>
      </c>
      <c r="Q754" s="270">
        <f t="shared" si="133"/>
        <v>0</v>
      </c>
      <c r="R754" s="270">
        <f t="shared" si="133"/>
        <v>3081823.62</v>
      </c>
      <c r="S754" s="270">
        <f t="shared" si="133"/>
        <v>2087000</v>
      </c>
      <c r="T754" s="270">
        <f t="shared" si="133"/>
        <v>8318563.2999999998</v>
      </c>
      <c r="U754" s="270">
        <f t="shared" si="133"/>
        <v>1428400</v>
      </c>
      <c r="V754" s="270">
        <f t="shared" si="133"/>
        <v>770900</v>
      </c>
      <c r="W754" s="270">
        <f t="shared" si="133"/>
        <v>1599000</v>
      </c>
      <c r="X754" s="270">
        <f t="shared" si="133"/>
        <v>563900</v>
      </c>
      <c r="Y754" s="270">
        <f t="shared" si="133"/>
        <v>1194100</v>
      </c>
      <c r="Z754" s="270">
        <f t="shared" si="133"/>
        <v>0</v>
      </c>
      <c r="AA754" s="270">
        <f t="shared" si="133"/>
        <v>13851708</v>
      </c>
      <c r="AB754" s="270">
        <f t="shared" si="133"/>
        <v>930565</v>
      </c>
      <c r="AC754" s="270">
        <f t="shared" si="133"/>
        <v>0</v>
      </c>
      <c r="AD754" s="270">
        <f t="shared" si="133"/>
        <v>3134000</v>
      </c>
      <c r="AE754" s="270">
        <f t="shared" si="133"/>
        <v>2231475.1800000002</v>
      </c>
      <c r="AF754" s="270">
        <f t="shared" si="133"/>
        <v>1343100</v>
      </c>
      <c r="AG754" s="270">
        <f t="shared" si="133"/>
        <v>5384000</v>
      </c>
      <c r="AH754" s="270">
        <f t="shared" si="133"/>
        <v>0</v>
      </c>
      <c r="AI754" s="270">
        <f t="shared" si="133"/>
        <v>0</v>
      </c>
      <c r="AJ754" s="270">
        <f t="shared" si="133"/>
        <v>1221033</v>
      </c>
      <c r="AK754" s="270">
        <f t="shared" si="133"/>
        <v>623150</v>
      </c>
      <c r="AL754" s="270">
        <f t="shared" si="133"/>
        <v>1463607</v>
      </c>
      <c r="AM754" s="270">
        <f t="shared" si="133"/>
        <v>603100</v>
      </c>
      <c r="AN754" s="270">
        <f t="shared" si="133"/>
        <v>921813</v>
      </c>
      <c r="AO754" s="270">
        <f t="shared" si="133"/>
        <v>1222800</v>
      </c>
      <c r="AP754" s="270">
        <f t="shared" si="133"/>
        <v>1055100</v>
      </c>
      <c r="AQ754" s="270">
        <f t="shared" si="133"/>
        <v>1991800</v>
      </c>
      <c r="AR754" s="270">
        <f t="shared" si="133"/>
        <v>725800</v>
      </c>
      <c r="AS754" s="270">
        <f t="shared" si="133"/>
        <v>488712</v>
      </c>
      <c r="AT754" s="270">
        <f t="shared" si="133"/>
        <v>296100</v>
      </c>
      <c r="AU754" s="270">
        <f t="shared" si="133"/>
        <v>0</v>
      </c>
      <c r="AV754" s="270">
        <f t="shared" si="133"/>
        <v>2236400</v>
      </c>
      <c r="AW754" s="270">
        <f t="shared" si="133"/>
        <v>938000</v>
      </c>
      <c r="AX754" s="270">
        <f t="shared" si="133"/>
        <v>366100</v>
      </c>
      <c r="AY754" s="270">
        <f t="shared" si="133"/>
        <v>979198</v>
      </c>
      <c r="AZ754" s="270">
        <f t="shared" si="133"/>
        <v>975900</v>
      </c>
      <c r="BA754" s="270">
        <f t="shared" si="133"/>
        <v>870200</v>
      </c>
      <c r="BB754" s="270">
        <f t="shared" si="133"/>
        <v>0</v>
      </c>
      <c r="BC754" s="270">
        <f t="shared" si="133"/>
        <v>1851120</v>
      </c>
      <c r="BD754" s="270">
        <f t="shared" si="133"/>
        <v>473200</v>
      </c>
      <c r="BE754" s="270">
        <f t="shared" si="133"/>
        <v>1263600</v>
      </c>
      <c r="BF754" s="270">
        <f t="shared" si="133"/>
        <v>0</v>
      </c>
      <c r="BG754" s="270">
        <f t="shared" si="133"/>
        <v>1089585</v>
      </c>
      <c r="BH754" s="270">
        <f t="shared" si="133"/>
        <v>2525900</v>
      </c>
      <c r="BI754" s="270">
        <f t="shared" si="133"/>
        <v>6263100.5</v>
      </c>
      <c r="BJ754" s="270">
        <f t="shared" si="133"/>
        <v>680895</v>
      </c>
      <c r="BK754" s="270">
        <f t="shared" si="133"/>
        <v>663000</v>
      </c>
      <c r="BL754" s="270">
        <f t="shared" si="133"/>
        <v>509900</v>
      </c>
      <c r="BM754" s="270">
        <f t="shared" si="133"/>
        <v>0</v>
      </c>
      <c r="BN754" s="270">
        <f t="shared" si="133"/>
        <v>10665600</v>
      </c>
      <c r="BO754" s="270">
        <f t="shared" si="133"/>
        <v>912800</v>
      </c>
      <c r="BP754" s="270">
        <f t="shared" si="133"/>
        <v>0</v>
      </c>
      <c r="BQ754" s="270">
        <f t="shared" si="133"/>
        <v>2380700</v>
      </c>
      <c r="BR754" s="270">
        <f t="shared" si="133"/>
        <v>1940600</v>
      </c>
      <c r="BS754" s="270">
        <f t="shared" si="133"/>
        <v>2418333</v>
      </c>
      <c r="BT754" s="270">
        <f t="shared" ref="BT754:CB766" si="134">BT646</f>
        <v>0</v>
      </c>
      <c r="BU754" s="270">
        <f t="shared" si="134"/>
        <v>5453999</v>
      </c>
      <c r="BV754" s="270">
        <f t="shared" si="134"/>
        <v>1661300</v>
      </c>
      <c r="BW754" s="270">
        <f t="shared" si="134"/>
        <v>928746</v>
      </c>
      <c r="BX754" s="270">
        <f t="shared" si="134"/>
        <v>3667150</v>
      </c>
      <c r="BY754" s="270">
        <f t="shared" si="134"/>
        <v>4359200</v>
      </c>
      <c r="BZ754" s="270">
        <f t="shared" si="134"/>
        <v>1470800</v>
      </c>
      <c r="CA754" s="270">
        <f t="shared" si="134"/>
        <v>855085</v>
      </c>
      <c r="CB754" s="270">
        <f t="shared" si="134"/>
        <v>156700</v>
      </c>
      <c r="CC754" s="270">
        <f t="shared" si="129"/>
        <v>127795286.56999999</v>
      </c>
      <c r="CD754" s="148"/>
      <c r="CE754" s="148"/>
      <c r="CF754" s="148"/>
      <c r="CG754" s="148"/>
      <c r="CH754" s="148"/>
      <c r="CI754" s="148"/>
    </row>
    <row r="755" spans="1:87" s="149" customFormat="1">
      <c r="A755" s="215"/>
      <c r="B755" s="295"/>
      <c r="C755" s="150"/>
      <c r="D755" s="150"/>
      <c r="E755" s="150"/>
      <c r="F755" s="301" t="s">
        <v>1586</v>
      </c>
      <c r="G755" s="302" t="s">
        <v>1587</v>
      </c>
      <c r="H755" s="270">
        <f t="shared" si="133"/>
        <v>959700</v>
      </c>
      <c r="I755" s="270">
        <f t="shared" si="133"/>
        <v>0</v>
      </c>
      <c r="J755" s="270">
        <f t="shared" si="133"/>
        <v>402760</v>
      </c>
      <c r="K755" s="270">
        <f t="shared" si="133"/>
        <v>0</v>
      </c>
      <c r="L755" s="270">
        <f t="shared" si="133"/>
        <v>0</v>
      </c>
      <c r="M755" s="270">
        <f t="shared" si="133"/>
        <v>0</v>
      </c>
      <c r="N755" s="270">
        <f t="shared" si="133"/>
        <v>0</v>
      </c>
      <c r="O755" s="270">
        <f t="shared" si="133"/>
        <v>0</v>
      </c>
      <c r="P755" s="270">
        <f t="shared" si="133"/>
        <v>0</v>
      </c>
      <c r="Q755" s="270">
        <f t="shared" si="133"/>
        <v>0</v>
      </c>
      <c r="R755" s="270">
        <f t="shared" si="133"/>
        <v>18000</v>
      </c>
      <c r="S755" s="270">
        <f t="shared" si="133"/>
        <v>0</v>
      </c>
      <c r="T755" s="270">
        <f t="shared" si="133"/>
        <v>0</v>
      </c>
      <c r="U755" s="270">
        <f t="shared" si="133"/>
        <v>30330</v>
      </c>
      <c r="V755" s="270">
        <f t="shared" si="133"/>
        <v>0</v>
      </c>
      <c r="W755" s="270">
        <f t="shared" si="133"/>
        <v>0</v>
      </c>
      <c r="X755" s="270">
        <f t="shared" si="133"/>
        <v>0</v>
      </c>
      <c r="Y755" s="270">
        <f t="shared" si="133"/>
        <v>0</v>
      </c>
      <c r="Z755" s="270">
        <f t="shared" si="133"/>
        <v>0</v>
      </c>
      <c r="AA755" s="270">
        <f t="shared" si="133"/>
        <v>533516</v>
      </c>
      <c r="AB755" s="270">
        <f t="shared" si="133"/>
        <v>0</v>
      </c>
      <c r="AC755" s="270">
        <f t="shared" si="133"/>
        <v>5000</v>
      </c>
      <c r="AD755" s="270">
        <f t="shared" si="133"/>
        <v>0</v>
      </c>
      <c r="AE755" s="270">
        <f t="shared" si="133"/>
        <v>0</v>
      </c>
      <c r="AF755" s="270">
        <f t="shared" si="133"/>
        <v>0</v>
      </c>
      <c r="AG755" s="270">
        <f t="shared" si="133"/>
        <v>0</v>
      </c>
      <c r="AH755" s="270">
        <f t="shared" si="133"/>
        <v>160600</v>
      </c>
      <c r="AI755" s="270">
        <f t="shared" si="133"/>
        <v>0</v>
      </c>
      <c r="AJ755" s="270">
        <f t="shared" si="133"/>
        <v>141949.32999999999</v>
      </c>
      <c r="AK755" s="270">
        <f t="shared" si="133"/>
        <v>61200</v>
      </c>
      <c r="AL755" s="270">
        <f t="shared" si="133"/>
        <v>0</v>
      </c>
      <c r="AM755" s="270">
        <f t="shared" si="133"/>
        <v>0</v>
      </c>
      <c r="AN755" s="270">
        <f t="shared" si="133"/>
        <v>0</v>
      </c>
      <c r="AO755" s="270">
        <f t="shared" si="133"/>
        <v>0</v>
      </c>
      <c r="AP755" s="270">
        <f t="shared" si="133"/>
        <v>0</v>
      </c>
      <c r="AQ755" s="270">
        <f t="shared" si="133"/>
        <v>0</v>
      </c>
      <c r="AR755" s="270">
        <f t="shared" si="133"/>
        <v>39000</v>
      </c>
      <c r="AS755" s="270">
        <f t="shared" si="133"/>
        <v>0</v>
      </c>
      <c r="AT755" s="270">
        <f t="shared" si="133"/>
        <v>0</v>
      </c>
      <c r="AU755" s="270">
        <f t="shared" si="133"/>
        <v>30000</v>
      </c>
      <c r="AV755" s="270">
        <f t="shared" si="133"/>
        <v>0</v>
      </c>
      <c r="AW755" s="270">
        <f t="shared" si="133"/>
        <v>0</v>
      </c>
      <c r="AX755" s="270">
        <f t="shared" si="133"/>
        <v>0</v>
      </c>
      <c r="AY755" s="270">
        <f t="shared" si="133"/>
        <v>0</v>
      </c>
      <c r="AZ755" s="270">
        <f t="shared" si="133"/>
        <v>0</v>
      </c>
      <c r="BA755" s="270">
        <f t="shared" si="133"/>
        <v>0</v>
      </c>
      <c r="BB755" s="270">
        <f t="shared" si="133"/>
        <v>0</v>
      </c>
      <c r="BC755" s="270">
        <f t="shared" si="133"/>
        <v>0</v>
      </c>
      <c r="BD755" s="270">
        <f t="shared" si="133"/>
        <v>0</v>
      </c>
      <c r="BE755" s="270">
        <f t="shared" si="133"/>
        <v>0</v>
      </c>
      <c r="BF755" s="270">
        <f t="shared" si="133"/>
        <v>78000</v>
      </c>
      <c r="BG755" s="270">
        <f t="shared" si="133"/>
        <v>2813368</v>
      </c>
      <c r="BH755" s="270">
        <f t="shared" si="133"/>
        <v>18000</v>
      </c>
      <c r="BI755" s="270">
        <f t="shared" si="133"/>
        <v>0</v>
      </c>
      <c r="BJ755" s="270">
        <f t="shared" si="133"/>
        <v>41410</v>
      </c>
      <c r="BK755" s="270">
        <f t="shared" si="133"/>
        <v>0</v>
      </c>
      <c r="BL755" s="270">
        <f t="shared" si="133"/>
        <v>24920</v>
      </c>
      <c r="BM755" s="270">
        <f t="shared" si="133"/>
        <v>1198245</v>
      </c>
      <c r="BN755" s="270">
        <f t="shared" si="133"/>
        <v>4503.67</v>
      </c>
      <c r="BO755" s="270">
        <f t="shared" si="133"/>
        <v>171300</v>
      </c>
      <c r="BP755" s="270">
        <f t="shared" si="133"/>
        <v>0</v>
      </c>
      <c r="BQ755" s="270">
        <f t="shared" si="133"/>
        <v>0</v>
      </c>
      <c r="BR755" s="270">
        <f t="shared" si="133"/>
        <v>0</v>
      </c>
      <c r="BS755" s="270">
        <f t="shared" si="133"/>
        <v>0</v>
      </c>
      <c r="BT755" s="270">
        <f t="shared" si="134"/>
        <v>0</v>
      </c>
      <c r="BU755" s="270">
        <f t="shared" si="134"/>
        <v>0</v>
      </c>
      <c r="BV755" s="270">
        <f t="shared" si="134"/>
        <v>0</v>
      </c>
      <c r="BW755" s="270">
        <f t="shared" si="134"/>
        <v>0</v>
      </c>
      <c r="BX755" s="270">
        <f t="shared" si="134"/>
        <v>239165</v>
      </c>
      <c r="BY755" s="270">
        <f t="shared" si="134"/>
        <v>0</v>
      </c>
      <c r="BZ755" s="270">
        <f t="shared" si="134"/>
        <v>0</v>
      </c>
      <c r="CA755" s="270">
        <f t="shared" si="134"/>
        <v>0</v>
      </c>
      <c r="CB755" s="270">
        <f t="shared" si="134"/>
        <v>0</v>
      </c>
      <c r="CC755" s="270">
        <f t="shared" si="129"/>
        <v>6970967</v>
      </c>
      <c r="CD755" s="148"/>
      <c r="CE755" s="148"/>
      <c r="CF755" s="148"/>
      <c r="CG755" s="148"/>
      <c r="CH755" s="148"/>
      <c r="CI755" s="148"/>
    </row>
    <row r="756" spans="1:87" s="149" customFormat="1">
      <c r="A756" s="215"/>
      <c r="B756" s="295"/>
      <c r="C756" s="150"/>
      <c r="D756" s="150"/>
      <c r="E756" s="150"/>
      <c r="F756" s="301" t="s">
        <v>1588</v>
      </c>
      <c r="G756" s="302" t="s">
        <v>1551</v>
      </c>
      <c r="H756" s="270">
        <f t="shared" si="133"/>
        <v>0</v>
      </c>
      <c r="I756" s="270">
        <f t="shared" si="133"/>
        <v>0</v>
      </c>
      <c r="J756" s="270">
        <f t="shared" si="133"/>
        <v>2437878.75</v>
      </c>
      <c r="K756" s="270">
        <f t="shared" si="133"/>
        <v>368457.75</v>
      </c>
      <c r="L756" s="270">
        <f t="shared" si="133"/>
        <v>351657.43</v>
      </c>
      <c r="M756" s="270">
        <f t="shared" si="133"/>
        <v>142113.67000000001</v>
      </c>
      <c r="N756" s="270">
        <f t="shared" si="133"/>
        <v>4242710.74</v>
      </c>
      <c r="O756" s="270">
        <f t="shared" si="133"/>
        <v>143319.16</v>
      </c>
      <c r="P756" s="270">
        <f t="shared" si="133"/>
        <v>14545.58</v>
      </c>
      <c r="Q756" s="270">
        <f t="shared" si="133"/>
        <v>1720000</v>
      </c>
      <c r="R756" s="270">
        <f t="shared" si="133"/>
        <v>1313608.8400000001</v>
      </c>
      <c r="S756" s="270">
        <f t="shared" si="133"/>
        <v>516621.63</v>
      </c>
      <c r="T756" s="270">
        <f t="shared" si="133"/>
        <v>1266839.0900000001</v>
      </c>
      <c r="U756" s="270">
        <f t="shared" si="133"/>
        <v>999023.2</v>
      </c>
      <c r="V756" s="270">
        <f t="shared" si="133"/>
        <v>138045.38</v>
      </c>
      <c r="W756" s="270">
        <f t="shared" si="133"/>
        <v>422019.88</v>
      </c>
      <c r="X756" s="270">
        <f t="shared" si="133"/>
        <v>337154.72</v>
      </c>
      <c r="Y756" s="270">
        <f t="shared" si="133"/>
        <v>197027.13</v>
      </c>
      <c r="Z756" s="270">
        <f t="shared" si="133"/>
        <v>0</v>
      </c>
      <c r="AA756" s="270">
        <f t="shared" si="133"/>
        <v>4334171.33</v>
      </c>
      <c r="AB756" s="270">
        <f t="shared" si="133"/>
        <v>431175.2</v>
      </c>
      <c r="AC756" s="270">
        <f t="shared" si="133"/>
        <v>76799.75</v>
      </c>
      <c r="AD756" s="270">
        <f t="shared" si="133"/>
        <v>0</v>
      </c>
      <c r="AE756" s="270">
        <f t="shared" si="133"/>
        <v>443814.83</v>
      </c>
      <c r="AF756" s="270">
        <f t="shared" si="133"/>
        <v>0</v>
      </c>
      <c r="AG756" s="270">
        <f t="shared" si="133"/>
        <v>225685.85</v>
      </c>
      <c r="AH756" s="270">
        <f t="shared" si="133"/>
        <v>139845.9</v>
      </c>
      <c r="AI756" s="270">
        <f t="shared" si="133"/>
        <v>4284240.0199999996</v>
      </c>
      <c r="AJ756" s="270">
        <f t="shared" si="133"/>
        <v>251337.13</v>
      </c>
      <c r="AK756" s="270">
        <f t="shared" si="133"/>
        <v>113002.55</v>
      </c>
      <c r="AL756" s="270">
        <f t="shared" si="133"/>
        <v>182163.12</v>
      </c>
      <c r="AM756" s="270">
        <f t="shared" si="133"/>
        <v>-111690.71</v>
      </c>
      <c r="AN756" s="270">
        <f t="shared" si="133"/>
        <v>256650.73</v>
      </c>
      <c r="AO756" s="270">
        <f t="shared" si="133"/>
        <v>290484.11</v>
      </c>
      <c r="AP756" s="270">
        <f t="shared" si="133"/>
        <v>199594.76</v>
      </c>
      <c r="AQ756" s="270">
        <f t="shared" si="133"/>
        <v>12538.93</v>
      </c>
      <c r="AR756" s="270">
        <f t="shared" si="133"/>
        <v>230242.25</v>
      </c>
      <c r="AS756" s="270">
        <f t="shared" si="133"/>
        <v>240945.56</v>
      </c>
      <c r="AT756" s="270">
        <f t="shared" si="133"/>
        <v>600570.04</v>
      </c>
      <c r="AU756" s="270">
        <f t="shared" si="133"/>
        <v>3492763.46</v>
      </c>
      <c r="AV756" s="270">
        <f t="shared" si="133"/>
        <v>127348.14</v>
      </c>
      <c r="AW756" s="270">
        <f t="shared" si="133"/>
        <v>165956.57999999999</v>
      </c>
      <c r="AX756" s="270">
        <f t="shared" si="133"/>
        <v>197477.07</v>
      </c>
      <c r="AY756" s="270">
        <f t="shared" si="133"/>
        <v>436246</v>
      </c>
      <c r="AZ756" s="270">
        <f t="shared" si="133"/>
        <v>114973.46</v>
      </c>
      <c r="BA756" s="270">
        <f t="shared" si="133"/>
        <v>100319.62</v>
      </c>
      <c r="BB756" s="270">
        <f t="shared" si="133"/>
        <v>5951044.6100000003</v>
      </c>
      <c r="BC756" s="270">
        <f t="shared" si="133"/>
        <v>0</v>
      </c>
      <c r="BD756" s="270">
        <f t="shared" si="133"/>
        <v>157972.91</v>
      </c>
      <c r="BE756" s="270">
        <f t="shared" si="133"/>
        <v>612126.22</v>
      </c>
      <c r="BF756" s="270">
        <f t="shared" si="133"/>
        <v>0</v>
      </c>
      <c r="BG756" s="270">
        <f t="shared" si="133"/>
        <v>43030</v>
      </c>
      <c r="BH756" s="270">
        <f t="shared" si="133"/>
        <v>1017459.2201</v>
      </c>
      <c r="BI756" s="270">
        <f t="shared" si="133"/>
        <v>688712.28</v>
      </c>
      <c r="BJ756" s="270">
        <f t="shared" si="133"/>
        <v>540301.05000000005</v>
      </c>
      <c r="BK756" s="270">
        <f t="shared" si="133"/>
        <v>142512.26</v>
      </c>
      <c r="BL756" s="270">
        <f t="shared" si="133"/>
        <v>0</v>
      </c>
      <c r="BM756" s="270">
        <f t="shared" si="133"/>
        <v>2948818.03</v>
      </c>
      <c r="BN756" s="270">
        <f t="shared" si="133"/>
        <v>1255790.4099999999</v>
      </c>
      <c r="BO756" s="270">
        <f t="shared" si="133"/>
        <v>238277.97</v>
      </c>
      <c r="BP756" s="270">
        <f t="shared" si="133"/>
        <v>1081.29</v>
      </c>
      <c r="BQ756" s="270">
        <f t="shared" si="133"/>
        <v>449449.6</v>
      </c>
      <c r="BR756" s="270">
        <f t="shared" si="133"/>
        <v>365076.19</v>
      </c>
      <c r="BS756" s="270">
        <f t="shared" si="133"/>
        <v>5676.78</v>
      </c>
      <c r="BT756" s="270">
        <f t="shared" si="134"/>
        <v>4929330.5599999996</v>
      </c>
      <c r="BU756" s="270">
        <f t="shared" si="134"/>
        <v>4687.7</v>
      </c>
      <c r="BV756" s="270">
        <f t="shared" si="134"/>
        <v>387538.64</v>
      </c>
      <c r="BW756" s="270">
        <f t="shared" si="134"/>
        <v>372514.89</v>
      </c>
      <c r="BX756" s="270">
        <f t="shared" si="134"/>
        <v>449170.91</v>
      </c>
      <c r="BY756" s="270">
        <f t="shared" si="134"/>
        <v>745746.48</v>
      </c>
      <c r="BZ756" s="270">
        <f t="shared" si="134"/>
        <v>306158.38</v>
      </c>
      <c r="CA756" s="270">
        <f t="shared" si="134"/>
        <v>14601.49</v>
      </c>
      <c r="CB756" s="270">
        <f t="shared" si="134"/>
        <v>175514.09</v>
      </c>
      <c r="CC756" s="270">
        <f t="shared" si="129"/>
        <v>53250270.590099998</v>
      </c>
      <c r="CD756" s="148"/>
      <c r="CE756" s="148"/>
      <c r="CF756" s="148"/>
      <c r="CG756" s="148"/>
      <c r="CH756" s="148"/>
      <c r="CI756" s="148"/>
    </row>
    <row r="757" spans="1:87" s="149" customFormat="1">
      <c r="A757" s="215"/>
      <c r="B757" s="295"/>
      <c r="C757" s="150"/>
      <c r="D757" s="150"/>
      <c r="E757" s="150"/>
      <c r="F757" s="301" t="s">
        <v>1589</v>
      </c>
      <c r="G757" s="302" t="s">
        <v>1590</v>
      </c>
      <c r="H757" s="270">
        <f t="shared" si="133"/>
        <v>0</v>
      </c>
      <c r="I757" s="270">
        <f t="shared" si="133"/>
        <v>0</v>
      </c>
      <c r="J757" s="270">
        <f t="shared" si="133"/>
        <v>0</v>
      </c>
      <c r="K757" s="270">
        <f t="shared" si="133"/>
        <v>0</v>
      </c>
      <c r="L757" s="270">
        <f t="shared" si="133"/>
        <v>0</v>
      </c>
      <c r="M757" s="270">
        <f t="shared" si="133"/>
        <v>0</v>
      </c>
      <c r="N757" s="270">
        <f t="shared" si="133"/>
        <v>0</v>
      </c>
      <c r="O757" s="270">
        <f t="shared" si="133"/>
        <v>0</v>
      </c>
      <c r="P757" s="270">
        <f t="shared" si="133"/>
        <v>0</v>
      </c>
      <c r="Q757" s="270">
        <f t="shared" si="133"/>
        <v>34268.800000000003</v>
      </c>
      <c r="R757" s="270">
        <f t="shared" si="133"/>
        <v>0</v>
      </c>
      <c r="S757" s="270">
        <f t="shared" si="133"/>
        <v>0</v>
      </c>
      <c r="T757" s="270">
        <f t="shared" si="133"/>
        <v>0</v>
      </c>
      <c r="U757" s="270">
        <f t="shared" si="133"/>
        <v>0</v>
      </c>
      <c r="V757" s="270">
        <f t="shared" si="133"/>
        <v>0</v>
      </c>
      <c r="W757" s="270">
        <f t="shared" si="133"/>
        <v>0</v>
      </c>
      <c r="X757" s="270">
        <f t="shared" si="133"/>
        <v>0</v>
      </c>
      <c r="Y757" s="270">
        <f t="shared" si="133"/>
        <v>0</v>
      </c>
      <c r="Z757" s="270">
        <f t="shared" si="133"/>
        <v>0</v>
      </c>
      <c r="AA757" s="270">
        <f t="shared" si="133"/>
        <v>30745.9</v>
      </c>
      <c r="AB757" s="270">
        <f t="shared" si="133"/>
        <v>182977</v>
      </c>
      <c r="AC757" s="270">
        <f t="shared" si="133"/>
        <v>0</v>
      </c>
      <c r="AD757" s="270">
        <f t="shared" si="133"/>
        <v>121613</v>
      </c>
      <c r="AE757" s="270">
        <f t="shared" si="133"/>
        <v>0</v>
      </c>
      <c r="AF757" s="270">
        <f t="shared" si="133"/>
        <v>0</v>
      </c>
      <c r="AG757" s="270">
        <f t="shared" si="133"/>
        <v>5700</v>
      </c>
      <c r="AH757" s="270">
        <f t="shared" si="133"/>
        <v>0</v>
      </c>
      <c r="AI757" s="270">
        <f t="shared" si="133"/>
        <v>0</v>
      </c>
      <c r="AJ757" s="270">
        <f t="shared" si="133"/>
        <v>0</v>
      </c>
      <c r="AK757" s="270">
        <f t="shared" si="133"/>
        <v>0</v>
      </c>
      <c r="AL757" s="270">
        <f t="shared" si="133"/>
        <v>0</v>
      </c>
      <c r="AM757" s="270">
        <f t="shared" si="133"/>
        <v>0</v>
      </c>
      <c r="AN757" s="270">
        <f t="shared" si="133"/>
        <v>0</v>
      </c>
      <c r="AO757" s="270">
        <f t="shared" si="133"/>
        <v>0</v>
      </c>
      <c r="AP757" s="270">
        <f t="shared" si="133"/>
        <v>0</v>
      </c>
      <c r="AQ757" s="270">
        <f t="shared" si="133"/>
        <v>6700</v>
      </c>
      <c r="AR757" s="270">
        <f t="shared" si="133"/>
        <v>59200</v>
      </c>
      <c r="AS757" s="270">
        <f t="shared" si="133"/>
        <v>68707.7</v>
      </c>
      <c r="AT757" s="270">
        <f t="shared" si="133"/>
        <v>0</v>
      </c>
      <c r="AU757" s="270">
        <f t="shared" si="133"/>
        <v>0</v>
      </c>
      <c r="AV757" s="270">
        <f t="shared" si="133"/>
        <v>0</v>
      </c>
      <c r="AW757" s="270">
        <f t="shared" si="133"/>
        <v>31034</v>
      </c>
      <c r="AX757" s="270">
        <f t="shared" si="133"/>
        <v>23480</v>
      </c>
      <c r="AY757" s="270">
        <f t="shared" si="133"/>
        <v>273273</v>
      </c>
      <c r="AZ757" s="270">
        <f t="shared" si="133"/>
        <v>0</v>
      </c>
      <c r="BA757" s="270">
        <f t="shared" si="133"/>
        <v>78000</v>
      </c>
      <c r="BB757" s="270">
        <f t="shared" si="133"/>
        <v>0</v>
      </c>
      <c r="BC757" s="270">
        <f t="shared" si="133"/>
        <v>0</v>
      </c>
      <c r="BD757" s="270">
        <f t="shared" si="133"/>
        <v>0</v>
      </c>
      <c r="BE757" s="270">
        <f t="shared" si="133"/>
        <v>0</v>
      </c>
      <c r="BF757" s="270">
        <f t="shared" si="133"/>
        <v>0</v>
      </c>
      <c r="BG757" s="270">
        <f t="shared" si="133"/>
        <v>0</v>
      </c>
      <c r="BH757" s="270">
        <f t="shared" si="133"/>
        <v>0</v>
      </c>
      <c r="BI757" s="270">
        <f t="shared" si="133"/>
        <v>0</v>
      </c>
      <c r="BJ757" s="270">
        <f t="shared" si="133"/>
        <v>0</v>
      </c>
      <c r="BK757" s="270">
        <f t="shared" si="133"/>
        <v>24936</v>
      </c>
      <c r="BL757" s="270">
        <f t="shared" si="133"/>
        <v>0</v>
      </c>
      <c r="BM757" s="270">
        <f t="shared" si="133"/>
        <v>229943.72</v>
      </c>
      <c r="BN757" s="270">
        <f t="shared" si="133"/>
        <v>0</v>
      </c>
      <c r="BO757" s="270">
        <f t="shared" si="133"/>
        <v>565907.16</v>
      </c>
      <c r="BP757" s="270">
        <f t="shared" si="133"/>
        <v>63427.5</v>
      </c>
      <c r="BQ757" s="270">
        <f t="shared" si="133"/>
        <v>196646.64</v>
      </c>
      <c r="BR757" s="270">
        <f t="shared" si="133"/>
        <v>0</v>
      </c>
      <c r="BS757" s="270">
        <f t="shared" ref="BS757" si="135">BS649</f>
        <v>8000</v>
      </c>
      <c r="BT757" s="270">
        <f t="shared" si="134"/>
        <v>0</v>
      </c>
      <c r="BU757" s="270">
        <f t="shared" si="134"/>
        <v>94962.48</v>
      </c>
      <c r="BV757" s="270">
        <f t="shared" si="134"/>
        <v>7230</v>
      </c>
      <c r="BW757" s="270">
        <f t="shared" si="134"/>
        <v>0</v>
      </c>
      <c r="BX757" s="270">
        <f t="shared" si="134"/>
        <v>0</v>
      </c>
      <c r="BY757" s="270">
        <f t="shared" si="134"/>
        <v>0</v>
      </c>
      <c r="BZ757" s="270">
        <f t="shared" si="134"/>
        <v>0</v>
      </c>
      <c r="CA757" s="270">
        <f t="shared" si="134"/>
        <v>0</v>
      </c>
      <c r="CB757" s="270">
        <f t="shared" si="134"/>
        <v>6400</v>
      </c>
      <c r="CC757" s="270">
        <f t="shared" si="129"/>
        <v>2113152.9000000004</v>
      </c>
      <c r="CD757" s="148"/>
      <c r="CE757" s="148"/>
      <c r="CF757" s="148"/>
      <c r="CG757" s="148"/>
      <c r="CH757" s="148"/>
      <c r="CI757" s="148"/>
    </row>
    <row r="758" spans="1:87" s="149" customFormat="1">
      <c r="A758" s="215"/>
      <c r="B758" s="295"/>
      <c r="C758" s="150"/>
      <c r="D758" s="150"/>
      <c r="E758" s="150"/>
      <c r="F758" s="301" t="s">
        <v>1591</v>
      </c>
      <c r="G758" s="302" t="s">
        <v>1592</v>
      </c>
      <c r="H758" s="270">
        <f t="shared" ref="H758:BS761" si="136">H650</f>
        <v>0</v>
      </c>
      <c r="I758" s="270">
        <f t="shared" si="136"/>
        <v>0</v>
      </c>
      <c r="J758" s="270">
        <f t="shared" si="136"/>
        <v>0</v>
      </c>
      <c r="K758" s="270">
        <f t="shared" si="136"/>
        <v>0</v>
      </c>
      <c r="L758" s="270">
        <f t="shared" si="136"/>
        <v>0</v>
      </c>
      <c r="M758" s="270">
        <f t="shared" si="136"/>
        <v>0</v>
      </c>
      <c r="N758" s="270">
        <f t="shared" si="136"/>
        <v>0</v>
      </c>
      <c r="O758" s="270">
        <f t="shared" si="136"/>
        <v>0</v>
      </c>
      <c r="P758" s="270">
        <f t="shared" si="136"/>
        <v>0</v>
      </c>
      <c r="Q758" s="270">
        <f t="shared" si="136"/>
        <v>0</v>
      </c>
      <c r="R758" s="270">
        <f t="shared" si="136"/>
        <v>0</v>
      </c>
      <c r="S758" s="270">
        <f t="shared" si="136"/>
        <v>0</v>
      </c>
      <c r="T758" s="270">
        <f t="shared" si="136"/>
        <v>0</v>
      </c>
      <c r="U758" s="270">
        <f t="shared" si="136"/>
        <v>0</v>
      </c>
      <c r="V758" s="270">
        <f t="shared" si="136"/>
        <v>0</v>
      </c>
      <c r="W758" s="270">
        <f t="shared" si="136"/>
        <v>0</v>
      </c>
      <c r="X758" s="270">
        <f t="shared" si="136"/>
        <v>0</v>
      </c>
      <c r="Y758" s="270">
        <f t="shared" si="136"/>
        <v>0</v>
      </c>
      <c r="Z758" s="270">
        <f t="shared" si="136"/>
        <v>0</v>
      </c>
      <c r="AA758" s="270">
        <f t="shared" si="136"/>
        <v>0</v>
      </c>
      <c r="AB758" s="270">
        <f t="shared" si="136"/>
        <v>0</v>
      </c>
      <c r="AC758" s="270">
        <f t="shared" si="136"/>
        <v>0</v>
      </c>
      <c r="AD758" s="270">
        <f t="shared" si="136"/>
        <v>0</v>
      </c>
      <c r="AE758" s="270">
        <f t="shared" si="136"/>
        <v>34569.800000000003</v>
      </c>
      <c r="AF758" s="270">
        <f t="shared" si="136"/>
        <v>0</v>
      </c>
      <c r="AG758" s="270">
        <f t="shared" si="136"/>
        <v>0</v>
      </c>
      <c r="AH758" s="270">
        <f t="shared" si="136"/>
        <v>13082</v>
      </c>
      <c r="AI758" s="270">
        <f t="shared" si="136"/>
        <v>0</v>
      </c>
      <c r="AJ758" s="270">
        <f t="shared" si="136"/>
        <v>0</v>
      </c>
      <c r="AK758" s="270">
        <f t="shared" si="136"/>
        <v>0</v>
      </c>
      <c r="AL758" s="270">
        <f t="shared" si="136"/>
        <v>0</v>
      </c>
      <c r="AM758" s="270">
        <f t="shared" si="136"/>
        <v>0</v>
      </c>
      <c r="AN758" s="270">
        <f t="shared" si="136"/>
        <v>0</v>
      </c>
      <c r="AO758" s="270">
        <f t="shared" si="136"/>
        <v>0</v>
      </c>
      <c r="AP758" s="270">
        <f t="shared" si="136"/>
        <v>0</v>
      </c>
      <c r="AQ758" s="270">
        <f t="shared" si="136"/>
        <v>0</v>
      </c>
      <c r="AR758" s="270">
        <f t="shared" si="136"/>
        <v>0</v>
      </c>
      <c r="AS758" s="270">
        <f t="shared" si="136"/>
        <v>0</v>
      </c>
      <c r="AT758" s="270">
        <f t="shared" si="136"/>
        <v>0</v>
      </c>
      <c r="AU758" s="270">
        <f t="shared" si="136"/>
        <v>0</v>
      </c>
      <c r="AV758" s="270">
        <f t="shared" si="136"/>
        <v>0</v>
      </c>
      <c r="AW758" s="270">
        <f t="shared" si="136"/>
        <v>0</v>
      </c>
      <c r="AX758" s="270">
        <f t="shared" si="136"/>
        <v>0</v>
      </c>
      <c r="AY758" s="270">
        <f t="shared" si="136"/>
        <v>0</v>
      </c>
      <c r="AZ758" s="270">
        <f t="shared" si="136"/>
        <v>0</v>
      </c>
      <c r="BA758" s="270">
        <f t="shared" si="136"/>
        <v>0</v>
      </c>
      <c r="BB758" s="270">
        <f t="shared" si="136"/>
        <v>0</v>
      </c>
      <c r="BC758" s="270">
        <f t="shared" si="136"/>
        <v>0</v>
      </c>
      <c r="BD758" s="270">
        <f t="shared" si="136"/>
        <v>0</v>
      </c>
      <c r="BE758" s="270">
        <f t="shared" si="136"/>
        <v>0</v>
      </c>
      <c r="BF758" s="270">
        <f t="shared" si="136"/>
        <v>5382</v>
      </c>
      <c r="BG758" s="270">
        <f t="shared" si="136"/>
        <v>1710146.01</v>
      </c>
      <c r="BH758" s="270">
        <f t="shared" si="136"/>
        <v>0</v>
      </c>
      <c r="BI758" s="270">
        <f t="shared" si="136"/>
        <v>0</v>
      </c>
      <c r="BJ758" s="270">
        <f t="shared" si="136"/>
        <v>0</v>
      </c>
      <c r="BK758" s="270">
        <f t="shared" si="136"/>
        <v>0</v>
      </c>
      <c r="BL758" s="270">
        <f t="shared" si="136"/>
        <v>0</v>
      </c>
      <c r="BM758" s="270">
        <f t="shared" si="136"/>
        <v>0</v>
      </c>
      <c r="BN758" s="270">
        <f t="shared" si="136"/>
        <v>0</v>
      </c>
      <c r="BO758" s="270">
        <f t="shared" si="136"/>
        <v>0</v>
      </c>
      <c r="BP758" s="270">
        <f t="shared" si="136"/>
        <v>0</v>
      </c>
      <c r="BQ758" s="270">
        <f t="shared" si="136"/>
        <v>0</v>
      </c>
      <c r="BR758" s="270">
        <f t="shared" si="136"/>
        <v>42000</v>
      </c>
      <c r="BS758" s="270">
        <f t="shared" si="136"/>
        <v>0</v>
      </c>
      <c r="BT758" s="270">
        <f t="shared" si="134"/>
        <v>0</v>
      </c>
      <c r="BU758" s="270">
        <f t="shared" si="134"/>
        <v>0</v>
      </c>
      <c r="BV758" s="270">
        <f t="shared" si="134"/>
        <v>0</v>
      </c>
      <c r="BW758" s="270">
        <f t="shared" si="134"/>
        <v>0</v>
      </c>
      <c r="BX758" s="270">
        <f t="shared" si="134"/>
        <v>0</v>
      </c>
      <c r="BY758" s="270">
        <f t="shared" si="134"/>
        <v>0</v>
      </c>
      <c r="BZ758" s="270">
        <f t="shared" si="134"/>
        <v>0</v>
      </c>
      <c r="CA758" s="270">
        <f t="shared" si="134"/>
        <v>0</v>
      </c>
      <c r="CB758" s="270">
        <f t="shared" si="134"/>
        <v>0</v>
      </c>
      <c r="CC758" s="270">
        <f t="shared" si="129"/>
        <v>1805179.81</v>
      </c>
      <c r="CD758" s="148"/>
      <c r="CE758" s="148"/>
      <c r="CF758" s="148"/>
      <c r="CG758" s="148"/>
      <c r="CH758" s="148"/>
      <c r="CI758" s="148"/>
    </row>
    <row r="759" spans="1:87" s="149" customFormat="1">
      <c r="A759" s="215"/>
      <c r="B759" s="295"/>
      <c r="C759" s="150"/>
      <c r="D759" s="150"/>
      <c r="E759" s="150"/>
      <c r="F759" s="301" t="s">
        <v>1593</v>
      </c>
      <c r="G759" s="302" t="s">
        <v>1594</v>
      </c>
      <c r="H759" s="270">
        <f t="shared" si="136"/>
        <v>1893082.99</v>
      </c>
      <c r="I759" s="270">
        <f t="shared" si="136"/>
        <v>3681750.19</v>
      </c>
      <c r="J759" s="270">
        <f t="shared" si="136"/>
        <v>11263177.49</v>
      </c>
      <c r="K759" s="270">
        <f t="shared" si="136"/>
        <v>162370.64000000001</v>
      </c>
      <c r="L759" s="270">
        <f t="shared" si="136"/>
        <v>2280541</v>
      </c>
      <c r="M759" s="270">
        <f t="shared" si="136"/>
        <v>0</v>
      </c>
      <c r="N759" s="270">
        <f t="shared" si="136"/>
        <v>24163648.800000001</v>
      </c>
      <c r="O759" s="270">
        <f t="shared" si="136"/>
        <v>2736542.76</v>
      </c>
      <c r="P759" s="270">
        <f t="shared" si="136"/>
        <v>2414600.84</v>
      </c>
      <c r="Q759" s="270">
        <f t="shared" si="136"/>
        <v>20826886.260000002</v>
      </c>
      <c r="R759" s="270">
        <f t="shared" si="136"/>
        <v>1727562.31</v>
      </c>
      <c r="S759" s="270">
        <f t="shared" si="136"/>
        <v>8266234.0599999996</v>
      </c>
      <c r="T759" s="270">
        <f t="shared" si="136"/>
        <v>2358491.35</v>
      </c>
      <c r="U759" s="270">
        <f t="shared" si="136"/>
        <v>14952077.199999999</v>
      </c>
      <c r="V759" s="270">
        <f t="shared" si="136"/>
        <v>322449</v>
      </c>
      <c r="W759" s="270">
        <f t="shared" si="136"/>
        <v>15233462.23</v>
      </c>
      <c r="X759" s="270">
        <f t="shared" si="136"/>
        <v>993692.43</v>
      </c>
      <c r="Y759" s="270">
        <f t="shared" si="136"/>
        <v>255793.45</v>
      </c>
      <c r="Z759" s="270">
        <f t="shared" si="136"/>
        <v>56751576.520000003</v>
      </c>
      <c r="AA759" s="270">
        <f t="shared" si="136"/>
        <v>209210.05</v>
      </c>
      <c r="AB759" s="270">
        <f t="shared" si="136"/>
        <v>636727.36</v>
      </c>
      <c r="AC759" s="270">
        <f t="shared" si="136"/>
        <v>1727946.27</v>
      </c>
      <c r="AD759" s="270">
        <f t="shared" si="136"/>
        <v>3191032.96</v>
      </c>
      <c r="AE759" s="270">
        <f t="shared" si="136"/>
        <v>3932405.22</v>
      </c>
      <c r="AF759" s="270">
        <f t="shared" si="136"/>
        <v>1722113.74</v>
      </c>
      <c r="AG759" s="270">
        <f t="shared" si="136"/>
        <v>80672</v>
      </c>
      <c r="AH759" s="270">
        <f t="shared" si="136"/>
        <v>85387</v>
      </c>
      <c r="AI759" s="270">
        <f t="shared" si="136"/>
        <v>0</v>
      </c>
      <c r="AJ759" s="270">
        <f t="shared" si="136"/>
        <v>0</v>
      </c>
      <c r="AK759" s="270">
        <f t="shared" si="136"/>
        <v>0</v>
      </c>
      <c r="AL759" s="270">
        <f t="shared" si="136"/>
        <v>0</v>
      </c>
      <c r="AM759" s="270">
        <f t="shared" si="136"/>
        <v>231805.46</v>
      </c>
      <c r="AN759" s="270">
        <f t="shared" si="136"/>
        <v>0</v>
      </c>
      <c r="AO759" s="270">
        <f t="shared" si="136"/>
        <v>0</v>
      </c>
      <c r="AP759" s="270">
        <f t="shared" si="136"/>
        <v>0</v>
      </c>
      <c r="AQ759" s="270">
        <f t="shared" si="136"/>
        <v>0</v>
      </c>
      <c r="AR759" s="270">
        <f t="shared" si="136"/>
        <v>0</v>
      </c>
      <c r="AS759" s="270">
        <f t="shared" si="136"/>
        <v>0</v>
      </c>
      <c r="AT759" s="270">
        <f t="shared" si="136"/>
        <v>0</v>
      </c>
      <c r="AU759" s="270">
        <f t="shared" si="136"/>
        <v>4438240.18</v>
      </c>
      <c r="AV759" s="270">
        <f t="shared" si="136"/>
        <v>1139936.27</v>
      </c>
      <c r="AW759" s="270">
        <f t="shared" si="136"/>
        <v>3976766.65</v>
      </c>
      <c r="AX759" s="270">
        <f t="shared" si="136"/>
        <v>3541362.65</v>
      </c>
      <c r="AY759" s="270">
        <f t="shared" si="136"/>
        <v>2062552.5</v>
      </c>
      <c r="AZ759" s="270">
        <f t="shared" si="136"/>
        <v>239257.92</v>
      </c>
      <c r="BA759" s="270">
        <f t="shared" si="136"/>
        <v>581250.18999999994</v>
      </c>
      <c r="BB759" s="270">
        <f t="shared" si="136"/>
        <v>8953417.7300000004</v>
      </c>
      <c r="BC759" s="270">
        <f t="shared" si="136"/>
        <v>34636.699999999997</v>
      </c>
      <c r="BD759" s="270">
        <f t="shared" si="136"/>
        <v>263371.78000000003</v>
      </c>
      <c r="BE759" s="270">
        <f t="shared" si="136"/>
        <v>664638</v>
      </c>
      <c r="BF759" s="270">
        <f t="shared" si="136"/>
        <v>12964533.939999999</v>
      </c>
      <c r="BG759" s="270">
        <f t="shared" si="136"/>
        <v>1744948</v>
      </c>
      <c r="BH759" s="270">
        <f t="shared" si="136"/>
        <v>3571805.38</v>
      </c>
      <c r="BI759" s="270">
        <f t="shared" si="136"/>
        <v>1677078.5</v>
      </c>
      <c r="BJ759" s="270">
        <f t="shared" si="136"/>
        <v>969774.57</v>
      </c>
      <c r="BK759" s="270">
        <f t="shared" si="136"/>
        <v>134824</v>
      </c>
      <c r="BL759" s="270">
        <f t="shared" si="136"/>
        <v>59177</v>
      </c>
      <c r="BM759" s="270">
        <f t="shared" si="136"/>
        <v>2510022.3199999998</v>
      </c>
      <c r="BN759" s="270">
        <f t="shared" si="136"/>
        <v>887442</v>
      </c>
      <c r="BO759" s="270">
        <f t="shared" si="136"/>
        <v>907819.78</v>
      </c>
      <c r="BP759" s="270">
        <f t="shared" si="136"/>
        <v>103983.79</v>
      </c>
      <c r="BQ759" s="270">
        <f t="shared" si="136"/>
        <v>0</v>
      </c>
      <c r="BR759" s="270">
        <f t="shared" si="136"/>
        <v>1029320.62</v>
      </c>
      <c r="BS759" s="270">
        <f t="shared" si="136"/>
        <v>237987</v>
      </c>
      <c r="BT759" s="270">
        <f t="shared" si="134"/>
        <v>937228.69</v>
      </c>
      <c r="BU759" s="270">
        <f t="shared" si="134"/>
        <v>2552691.2200000002</v>
      </c>
      <c r="BV759" s="270">
        <f t="shared" si="134"/>
        <v>1704598.94</v>
      </c>
      <c r="BW759" s="270">
        <f t="shared" si="134"/>
        <v>2888832.06</v>
      </c>
      <c r="BX759" s="270">
        <f t="shared" si="134"/>
        <v>677570.29</v>
      </c>
      <c r="BY759" s="270">
        <f t="shared" si="134"/>
        <v>5503572.9800000004</v>
      </c>
      <c r="BZ759" s="270">
        <f t="shared" si="134"/>
        <v>1006084.6</v>
      </c>
      <c r="CA759" s="270">
        <f t="shared" si="134"/>
        <v>0</v>
      </c>
      <c r="CB759" s="270">
        <f t="shared" si="134"/>
        <v>0</v>
      </c>
      <c r="CC759" s="270">
        <f t="shared" si="129"/>
        <v>250065965.83000001</v>
      </c>
      <c r="CD759" s="148"/>
      <c r="CE759" s="148"/>
      <c r="CF759" s="148"/>
      <c r="CG759" s="148"/>
      <c r="CH759" s="148"/>
      <c r="CI759" s="148"/>
    </row>
    <row r="760" spans="1:87" s="149" customFormat="1">
      <c r="A760" s="215"/>
      <c r="B760" s="295"/>
      <c r="C760" s="150"/>
      <c r="D760" s="150"/>
      <c r="E760" s="150"/>
      <c r="F760" s="301" t="s">
        <v>1595</v>
      </c>
      <c r="G760" s="302" t="s">
        <v>1596</v>
      </c>
      <c r="H760" s="270">
        <f t="shared" si="136"/>
        <v>139325.53</v>
      </c>
      <c r="I760" s="270">
        <f t="shared" si="136"/>
        <v>0</v>
      </c>
      <c r="J760" s="270">
        <f t="shared" si="136"/>
        <v>0</v>
      </c>
      <c r="K760" s="270">
        <f t="shared" si="136"/>
        <v>0</v>
      </c>
      <c r="L760" s="270">
        <f t="shared" si="136"/>
        <v>0</v>
      </c>
      <c r="M760" s="270">
        <f t="shared" si="136"/>
        <v>0</v>
      </c>
      <c r="N760" s="270">
        <f t="shared" si="136"/>
        <v>0</v>
      </c>
      <c r="O760" s="270">
        <f t="shared" si="136"/>
        <v>0</v>
      </c>
      <c r="P760" s="270">
        <f t="shared" si="136"/>
        <v>0</v>
      </c>
      <c r="Q760" s="270">
        <f t="shared" si="136"/>
        <v>0</v>
      </c>
      <c r="R760" s="270">
        <f t="shared" si="136"/>
        <v>0</v>
      </c>
      <c r="S760" s="270">
        <f t="shared" si="136"/>
        <v>0</v>
      </c>
      <c r="T760" s="270">
        <f t="shared" si="136"/>
        <v>0</v>
      </c>
      <c r="U760" s="270">
        <f t="shared" si="136"/>
        <v>0</v>
      </c>
      <c r="V760" s="270">
        <f t="shared" si="136"/>
        <v>0</v>
      </c>
      <c r="W760" s="270">
        <f t="shared" si="136"/>
        <v>0</v>
      </c>
      <c r="X760" s="270">
        <f t="shared" si="136"/>
        <v>0</v>
      </c>
      <c r="Y760" s="270">
        <f t="shared" si="136"/>
        <v>0</v>
      </c>
      <c r="Z760" s="270">
        <f t="shared" si="136"/>
        <v>0</v>
      </c>
      <c r="AA760" s="270">
        <f t="shared" si="136"/>
        <v>0</v>
      </c>
      <c r="AB760" s="270">
        <f t="shared" si="136"/>
        <v>0</v>
      </c>
      <c r="AC760" s="270">
        <f t="shared" si="136"/>
        <v>0</v>
      </c>
      <c r="AD760" s="270">
        <f t="shared" si="136"/>
        <v>0</v>
      </c>
      <c r="AE760" s="270">
        <f t="shared" si="136"/>
        <v>0</v>
      </c>
      <c r="AF760" s="270">
        <f t="shared" si="136"/>
        <v>0</v>
      </c>
      <c r="AG760" s="270">
        <f t="shared" si="136"/>
        <v>0</v>
      </c>
      <c r="AH760" s="270">
        <f t="shared" si="136"/>
        <v>0</v>
      </c>
      <c r="AI760" s="270">
        <f t="shared" si="136"/>
        <v>0</v>
      </c>
      <c r="AJ760" s="270">
        <f t="shared" si="136"/>
        <v>0</v>
      </c>
      <c r="AK760" s="270">
        <f t="shared" si="136"/>
        <v>0</v>
      </c>
      <c r="AL760" s="270">
        <f t="shared" si="136"/>
        <v>0</v>
      </c>
      <c r="AM760" s="270">
        <f t="shared" si="136"/>
        <v>0</v>
      </c>
      <c r="AN760" s="270">
        <f t="shared" si="136"/>
        <v>0</v>
      </c>
      <c r="AO760" s="270">
        <f t="shared" si="136"/>
        <v>0</v>
      </c>
      <c r="AP760" s="270">
        <f t="shared" si="136"/>
        <v>0</v>
      </c>
      <c r="AQ760" s="270">
        <f t="shared" si="136"/>
        <v>0</v>
      </c>
      <c r="AR760" s="270">
        <f t="shared" si="136"/>
        <v>0</v>
      </c>
      <c r="AS760" s="270">
        <f t="shared" si="136"/>
        <v>0</v>
      </c>
      <c r="AT760" s="270">
        <f t="shared" si="136"/>
        <v>0</v>
      </c>
      <c r="AU760" s="270">
        <f t="shared" si="136"/>
        <v>7711.77</v>
      </c>
      <c r="AV760" s="270">
        <f t="shared" si="136"/>
        <v>0</v>
      </c>
      <c r="AW760" s="270">
        <f t="shared" si="136"/>
        <v>0</v>
      </c>
      <c r="AX760" s="270">
        <f t="shared" si="136"/>
        <v>0</v>
      </c>
      <c r="AY760" s="270">
        <f t="shared" si="136"/>
        <v>0</v>
      </c>
      <c r="AZ760" s="270">
        <f t="shared" si="136"/>
        <v>0</v>
      </c>
      <c r="BA760" s="270">
        <f t="shared" si="136"/>
        <v>0</v>
      </c>
      <c r="BB760" s="270">
        <f t="shared" si="136"/>
        <v>0</v>
      </c>
      <c r="BC760" s="270">
        <f t="shared" si="136"/>
        <v>0</v>
      </c>
      <c r="BD760" s="270">
        <f t="shared" si="136"/>
        <v>0</v>
      </c>
      <c r="BE760" s="270">
        <f t="shared" si="136"/>
        <v>0</v>
      </c>
      <c r="BF760" s="270">
        <f t="shared" si="136"/>
        <v>0</v>
      </c>
      <c r="BG760" s="270">
        <f t="shared" si="136"/>
        <v>0</v>
      </c>
      <c r="BH760" s="270">
        <f t="shared" si="136"/>
        <v>0</v>
      </c>
      <c r="BI760" s="270">
        <f t="shared" si="136"/>
        <v>0</v>
      </c>
      <c r="BJ760" s="270">
        <f t="shared" si="136"/>
        <v>0</v>
      </c>
      <c r="BK760" s="270">
        <f t="shared" si="136"/>
        <v>0</v>
      </c>
      <c r="BL760" s="270">
        <f t="shared" si="136"/>
        <v>0</v>
      </c>
      <c r="BM760" s="270">
        <f t="shared" si="136"/>
        <v>0</v>
      </c>
      <c r="BN760" s="270">
        <f t="shared" si="136"/>
        <v>0</v>
      </c>
      <c r="BO760" s="270">
        <f t="shared" si="136"/>
        <v>0</v>
      </c>
      <c r="BP760" s="270">
        <f t="shared" si="136"/>
        <v>0</v>
      </c>
      <c r="BQ760" s="270">
        <f t="shared" si="136"/>
        <v>0</v>
      </c>
      <c r="BR760" s="270">
        <f t="shared" si="136"/>
        <v>0</v>
      </c>
      <c r="BS760" s="270">
        <f t="shared" si="136"/>
        <v>0</v>
      </c>
      <c r="BT760" s="270">
        <f t="shared" si="134"/>
        <v>35286.28</v>
      </c>
      <c r="BU760" s="270">
        <f t="shared" si="134"/>
        <v>0</v>
      </c>
      <c r="BV760" s="270">
        <f t="shared" si="134"/>
        <v>0</v>
      </c>
      <c r="BW760" s="270">
        <f t="shared" si="134"/>
        <v>0</v>
      </c>
      <c r="BX760" s="270">
        <f t="shared" si="134"/>
        <v>0</v>
      </c>
      <c r="BY760" s="270">
        <f t="shared" si="134"/>
        <v>0</v>
      </c>
      <c r="BZ760" s="270">
        <f t="shared" si="134"/>
        <v>0</v>
      </c>
      <c r="CA760" s="270">
        <f t="shared" si="134"/>
        <v>0</v>
      </c>
      <c r="CB760" s="270">
        <f t="shared" si="134"/>
        <v>0</v>
      </c>
      <c r="CC760" s="270">
        <f t="shared" si="129"/>
        <v>182323.58</v>
      </c>
      <c r="CD760" s="148"/>
      <c r="CE760" s="148"/>
      <c r="CF760" s="148"/>
      <c r="CG760" s="148"/>
      <c r="CH760" s="148"/>
      <c r="CI760" s="148"/>
    </row>
    <row r="761" spans="1:87" s="149" customFormat="1">
      <c r="A761" s="215"/>
      <c r="B761" s="295"/>
      <c r="C761" s="150"/>
      <c r="D761" s="150"/>
      <c r="E761" s="150"/>
      <c r="F761" s="301" t="s">
        <v>1597</v>
      </c>
      <c r="G761" s="302" t="s">
        <v>1598</v>
      </c>
      <c r="H761" s="270">
        <f t="shared" si="136"/>
        <v>0</v>
      </c>
      <c r="I761" s="270">
        <f t="shared" si="136"/>
        <v>0</v>
      </c>
      <c r="J761" s="270">
        <f t="shared" si="136"/>
        <v>352814.3</v>
      </c>
      <c r="K761" s="270">
        <f t="shared" si="136"/>
        <v>339280.77</v>
      </c>
      <c r="L761" s="270">
        <f t="shared" si="136"/>
        <v>311845</v>
      </c>
      <c r="M761" s="270">
        <f t="shared" si="136"/>
        <v>0</v>
      </c>
      <c r="N761" s="270">
        <f t="shared" si="136"/>
        <v>2200000</v>
      </c>
      <c r="O761" s="270">
        <f t="shared" si="136"/>
        <v>5998732</v>
      </c>
      <c r="P761" s="270">
        <f t="shared" si="136"/>
        <v>1207030</v>
      </c>
      <c r="Q761" s="270">
        <f t="shared" si="136"/>
        <v>341030</v>
      </c>
      <c r="R761" s="270">
        <f t="shared" si="136"/>
        <v>0</v>
      </c>
      <c r="S761" s="270">
        <f t="shared" si="136"/>
        <v>2660068</v>
      </c>
      <c r="T761" s="270">
        <f t="shared" si="136"/>
        <v>22838983</v>
      </c>
      <c r="U761" s="270">
        <f t="shared" si="136"/>
        <v>0</v>
      </c>
      <c r="V761" s="270">
        <f t="shared" si="136"/>
        <v>0</v>
      </c>
      <c r="W761" s="270">
        <f t="shared" si="136"/>
        <v>541938</v>
      </c>
      <c r="X761" s="270">
        <f t="shared" si="136"/>
        <v>165504</v>
      </c>
      <c r="Y761" s="270">
        <f t="shared" si="136"/>
        <v>5730724.54</v>
      </c>
      <c r="Z761" s="270">
        <f t="shared" si="136"/>
        <v>0</v>
      </c>
      <c r="AA761" s="270">
        <f t="shared" si="136"/>
        <v>0</v>
      </c>
      <c r="AB761" s="270">
        <f t="shared" si="136"/>
        <v>0</v>
      </c>
      <c r="AC761" s="270">
        <f t="shared" si="136"/>
        <v>0</v>
      </c>
      <c r="AD761" s="270">
        <f t="shared" si="136"/>
        <v>0</v>
      </c>
      <c r="AE761" s="270">
        <f t="shared" si="136"/>
        <v>0</v>
      </c>
      <c r="AF761" s="270">
        <f t="shared" si="136"/>
        <v>1061575</v>
      </c>
      <c r="AG761" s="270">
        <f t="shared" si="136"/>
        <v>0</v>
      </c>
      <c r="AH761" s="270">
        <f t="shared" si="136"/>
        <v>0</v>
      </c>
      <c r="AI761" s="270">
        <f t="shared" si="136"/>
        <v>473240</v>
      </c>
      <c r="AJ761" s="270">
        <f t="shared" si="136"/>
        <v>0</v>
      </c>
      <c r="AK761" s="270">
        <f t="shared" si="136"/>
        <v>87000</v>
      </c>
      <c r="AL761" s="270">
        <f t="shared" si="136"/>
        <v>14100</v>
      </c>
      <c r="AM761" s="270">
        <f t="shared" si="136"/>
        <v>123900</v>
      </c>
      <c r="AN761" s="270">
        <f t="shared" si="136"/>
        <v>0</v>
      </c>
      <c r="AO761" s="270">
        <f t="shared" si="136"/>
        <v>0</v>
      </c>
      <c r="AP761" s="270">
        <f t="shared" si="136"/>
        <v>95080</v>
      </c>
      <c r="AQ761" s="270">
        <f t="shared" si="136"/>
        <v>0</v>
      </c>
      <c r="AR761" s="270">
        <f t="shared" si="136"/>
        <v>0</v>
      </c>
      <c r="AS761" s="270">
        <f t="shared" si="136"/>
        <v>0</v>
      </c>
      <c r="AT761" s="270">
        <f t="shared" si="136"/>
        <v>5600</v>
      </c>
      <c r="AU761" s="270">
        <f t="shared" si="136"/>
        <v>54450</v>
      </c>
      <c r="AV761" s="270">
        <f t="shared" si="136"/>
        <v>0</v>
      </c>
      <c r="AW761" s="270">
        <f t="shared" si="136"/>
        <v>0</v>
      </c>
      <c r="AX761" s="270">
        <f t="shared" si="136"/>
        <v>202105</v>
      </c>
      <c r="AY761" s="270">
        <f t="shared" si="136"/>
        <v>435305</v>
      </c>
      <c r="AZ761" s="270">
        <f t="shared" si="136"/>
        <v>109455.12</v>
      </c>
      <c r="BA761" s="270">
        <f t="shared" si="136"/>
        <v>0</v>
      </c>
      <c r="BB761" s="270">
        <f t="shared" si="136"/>
        <v>0</v>
      </c>
      <c r="BC761" s="270">
        <f t="shared" si="136"/>
        <v>0</v>
      </c>
      <c r="BD761" s="270">
        <f t="shared" si="136"/>
        <v>0</v>
      </c>
      <c r="BE761" s="270">
        <f t="shared" si="136"/>
        <v>0</v>
      </c>
      <c r="BF761" s="270">
        <f t="shared" si="136"/>
        <v>0</v>
      </c>
      <c r="BG761" s="270">
        <f t="shared" si="136"/>
        <v>226960</v>
      </c>
      <c r="BH761" s="270">
        <f t="shared" si="136"/>
        <v>214198</v>
      </c>
      <c r="BI761" s="270">
        <f t="shared" si="136"/>
        <v>282264.45</v>
      </c>
      <c r="BJ761" s="270">
        <f t="shared" si="136"/>
        <v>0</v>
      </c>
      <c r="BK761" s="270">
        <f t="shared" si="136"/>
        <v>11888</v>
      </c>
      <c r="BL761" s="270">
        <f t="shared" si="136"/>
        <v>58060</v>
      </c>
      <c r="BM761" s="270">
        <f t="shared" si="136"/>
        <v>1213681.3700000001</v>
      </c>
      <c r="BN761" s="270">
        <f t="shared" si="136"/>
        <v>0</v>
      </c>
      <c r="BO761" s="270">
        <f t="shared" si="136"/>
        <v>130000</v>
      </c>
      <c r="BP761" s="270">
        <f t="shared" si="136"/>
        <v>0</v>
      </c>
      <c r="BQ761" s="270">
        <f t="shared" si="136"/>
        <v>437746</v>
      </c>
      <c r="BR761" s="270">
        <f t="shared" si="136"/>
        <v>0</v>
      </c>
      <c r="BS761" s="270">
        <f t="shared" ref="BS761" si="137">BS653</f>
        <v>0</v>
      </c>
      <c r="BT761" s="270">
        <f t="shared" si="134"/>
        <v>2263294.5</v>
      </c>
      <c r="BU761" s="270">
        <f t="shared" si="134"/>
        <v>0</v>
      </c>
      <c r="BV761" s="270">
        <f t="shared" si="134"/>
        <v>97380</v>
      </c>
      <c r="BW761" s="270">
        <f t="shared" si="134"/>
        <v>0</v>
      </c>
      <c r="BX761" s="270">
        <f t="shared" si="134"/>
        <v>0</v>
      </c>
      <c r="BY761" s="270">
        <f t="shared" si="134"/>
        <v>557240</v>
      </c>
      <c r="BZ761" s="270">
        <f t="shared" si="134"/>
        <v>0</v>
      </c>
      <c r="CA761" s="270">
        <f t="shared" si="134"/>
        <v>0</v>
      </c>
      <c r="CB761" s="270">
        <f t="shared" si="134"/>
        <v>50000</v>
      </c>
      <c r="CC761" s="270">
        <f t="shared" si="129"/>
        <v>50892472.049999997</v>
      </c>
      <c r="CD761" s="148"/>
      <c r="CE761" s="148"/>
      <c r="CF761" s="148"/>
      <c r="CG761" s="148"/>
      <c r="CH761" s="148"/>
      <c r="CI761" s="148"/>
    </row>
    <row r="762" spans="1:87" s="149" customFormat="1">
      <c r="A762" s="215"/>
      <c r="B762" s="295"/>
      <c r="C762" s="150"/>
      <c r="D762" s="150"/>
      <c r="E762" s="150"/>
      <c r="F762" s="301" t="s">
        <v>1599</v>
      </c>
      <c r="G762" s="302" t="s">
        <v>1600</v>
      </c>
      <c r="H762" s="270">
        <f t="shared" ref="H762:BS765" si="138">H654</f>
        <v>0</v>
      </c>
      <c r="I762" s="270">
        <f t="shared" si="138"/>
        <v>50000</v>
      </c>
      <c r="J762" s="270">
        <f t="shared" si="138"/>
        <v>250000</v>
      </c>
      <c r="K762" s="270">
        <f t="shared" si="138"/>
        <v>1030561</v>
      </c>
      <c r="L762" s="270">
        <f t="shared" si="138"/>
        <v>395200</v>
      </c>
      <c r="M762" s="270">
        <f t="shared" si="138"/>
        <v>20248910.300000001</v>
      </c>
      <c r="N762" s="270">
        <f t="shared" si="138"/>
        <v>1133460</v>
      </c>
      <c r="O762" s="270">
        <f t="shared" si="138"/>
        <v>190000</v>
      </c>
      <c r="P762" s="270">
        <f t="shared" si="138"/>
        <v>0</v>
      </c>
      <c r="Q762" s="270">
        <f t="shared" si="138"/>
        <v>55000</v>
      </c>
      <c r="R762" s="270">
        <f t="shared" si="138"/>
        <v>300000</v>
      </c>
      <c r="S762" s="270">
        <f t="shared" si="138"/>
        <v>315403</v>
      </c>
      <c r="T762" s="270">
        <f t="shared" si="138"/>
        <v>40000</v>
      </c>
      <c r="U762" s="270">
        <f t="shared" si="138"/>
        <v>300906.25</v>
      </c>
      <c r="V762" s="270">
        <f t="shared" si="138"/>
        <v>0</v>
      </c>
      <c r="W762" s="270">
        <f t="shared" si="138"/>
        <v>473600</v>
      </c>
      <c r="X762" s="270">
        <f t="shared" si="138"/>
        <v>0</v>
      </c>
      <c r="Y762" s="270">
        <f t="shared" si="138"/>
        <v>9504909.8499999996</v>
      </c>
      <c r="Z762" s="270">
        <f t="shared" si="138"/>
        <v>2420614</v>
      </c>
      <c r="AA762" s="270">
        <f t="shared" si="138"/>
        <v>323405</v>
      </c>
      <c r="AB762" s="270">
        <f t="shared" si="138"/>
        <v>212500</v>
      </c>
      <c r="AC762" s="270">
        <f t="shared" si="138"/>
        <v>299800</v>
      </c>
      <c r="AD762" s="270">
        <f t="shared" si="138"/>
        <v>170000</v>
      </c>
      <c r="AE762" s="270">
        <f t="shared" si="138"/>
        <v>440000</v>
      </c>
      <c r="AF762" s="270">
        <f t="shared" si="138"/>
        <v>11962920.26</v>
      </c>
      <c r="AG762" s="270">
        <f t="shared" si="138"/>
        <v>100000</v>
      </c>
      <c r="AH762" s="270">
        <f t="shared" si="138"/>
        <v>330000</v>
      </c>
      <c r="AI762" s="270">
        <f t="shared" si="138"/>
        <v>0</v>
      </c>
      <c r="AJ762" s="270">
        <f t="shared" si="138"/>
        <v>100000</v>
      </c>
      <c r="AK762" s="270">
        <f t="shared" si="138"/>
        <v>100000</v>
      </c>
      <c r="AL762" s="270">
        <f t="shared" si="138"/>
        <v>100000</v>
      </c>
      <c r="AM762" s="270">
        <f t="shared" si="138"/>
        <v>100000</v>
      </c>
      <c r="AN762" s="270">
        <f t="shared" si="138"/>
        <v>100000</v>
      </c>
      <c r="AO762" s="270">
        <f t="shared" si="138"/>
        <v>300000</v>
      </c>
      <c r="AP762" s="270">
        <f t="shared" si="138"/>
        <v>201624.83</v>
      </c>
      <c r="AQ762" s="270">
        <f t="shared" si="138"/>
        <v>100000</v>
      </c>
      <c r="AR762" s="270">
        <f t="shared" si="138"/>
        <v>640640</v>
      </c>
      <c r="AS762" s="270">
        <f t="shared" si="138"/>
        <v>202000</v>
      </c>
      <c r="AT762" s="270">
        <f t="shared" si="138"/>
        <v>79350</v>
      </c>
      <c r="AU762" s="270">
        <f t="shared" si="138"/>
        <v>984727.6</v>
      </c>
      <c r="AV762" s="270">
        <f t="shared" si="138"/>
        <v>0</v>
      </c>
      <c r="AW762" s="270">
        <f t="shared" si="138"/>
        <v>406387.6</v>
      </c>
      <c r="AX762" s="270">
        <f t="shared" si="138"/>
        <v>158997.6</v>
      </c>
      <c r="AY762" s="270">
        <f t="shared" si="138"/>
        <v>268457.59999999998</v>
      </c>
      <c r="AZ762" s="270">
        <f t="shared" si="138"/>
        <v>250000</v>
      </c>
      <c r="BA762" s="270">
        <f t="shared" si="138"/>
        <v>54770</v>
      </c>
      <c r="BB762" s="270">
        <f t="shared" si="138"/>
        <v>378890</v>
      </c>
      <c r="BC762" s="270">
        <f t="shared" si="138"/>
        <v>2382424</v>
      </c>
      <c r="BD762" s="270">
        <f t="shared" si="138"/>
        <v>150000</v>
      </c>
      <c r="BE762" s="270">
        <f t="shared" si="138"/>
        <v>0</v>
      </c>
      <c r="BF762" s="270">
        <f t="shared" si="138"/>
        <v>0</v>
      </c>
      <c r="BG762" s="270">
        <f t="shared" si="138"/>
        <v>818949.62</v>
      </c>
      <c r="BH762" s="270">
        <f t="shared" si="138"/>
        <v>0</v>
      </c>
      <c r="BI762" s="270">
        <f t="shared" si="138"/>
        <v>150000</v>
      </c>
      <c r="BJ762" s="270">
        <f t="shared" si="138"/>
        <v>1985560.52</v>
      </c>
      <c r="BK762" s="270">
        <f t="shared" si="138"/>
        <v>488100</v>
      </c>
      <c r="BL762" s="270">
        <f t="shared" si="138"/>
        <v>82950.02</v>
      </c>
      <c r="BM762" s="270">
        <f t="shared" si="138"/>
        <v>1089500</v>
      </c>
      <c r="BN762" s="270">
        <f t="shared" si="138"/>
        <v>316718</v>
      </c>
      <c r="BO762" s="270">
        <f t="shared" si="138"/>
        <v>150000</v>
      </c>
      <c r="BP762" s="270">
        <f t="shared" si="138"/>
        <v>100000</v>
      </c>
      <c r="BQ762" s="270">
        <f t="shared" si="138"/>
        <v>128368</v>
      </c>
      <c r="BR762" s="270">
        <f t="shared" si="138"/>
        <v>4982159.3600000003</v>
      </c>
      <c r="BS762" s="270">
        <f t="shared" si="138"/>
        <v>0</v>
      </c>
      <c r="BT762" s="270">
        <f t="shared" si="134"/>
        <v>987930</v>
      </c>
      <c r="BU762" s="270">
        <f t="shared" si="134"/>
        <v>150000</v>
      </c>
      <c r="BV762" s="270">
        <f t="shared" si="134"/>
        <v>300000</v>
      </c>
      <c r="BW762" s="270">
        <f t="shared" si="134"/>
        <v>794016</v>
      </c>
      <c r="BX762" s="270">
        <f t="shared" si="134"/>
        <v>350000</v>
      </c>
      <c r="BY762" s="270">
        <f t="shared" si="134"/>
        <v>360320</v>
      </c>
      <c r="BZ762" s="270">
        <f t="shared" si="134"/>
        <v>300000</v>
      </c>
      <c r="CA762" s="270">
        <f t="shared" si="134"/>
        <v>300000</v>
      </c>
      <c r="CB762" s="270">
        <f t="shared" si="134"/>
        <v>10491234.34</v>
      </c>
      <c r="CC762" s="270">
        <f t="shared" si="129"/>
        <v>81931264.750000015</v>
      </c>
      <c r="CD762" s="148"/>
      <c r="CE762" s="148"/>
      <c r="CF762" s="148"/>
      <c r="CG762" s="148"/>
      <c r="CH762" s="148"/>
      <c r="CI762" s="148"/>
    </row>
    <row r="763" spans="1:87" s="149" customFormat="1">
      <c r="A763" s="215"/>
      <c r="B763" s="295"/>
      <c r="C763" s="150"/>
      <c r="D763" s="150"/>
      <c r="E763" s="150"/>
      <c r="F763" s="301" t="s">
        <v>1601</v>
      </c>
      <c r="G763" s="302" t="s">
        <v>1602</v>
      </c>
      <c r="H763" s="270">
        <f t="shared" si="138"/>
        <v>0</v>
      </c>
      <c r="I763" s="270">
        <f t="shared" si="138"/>
        <v>254596.09</v>
      </c>
      <c r="J763" s="270">
        <f t="shared" si="138"/>
        <v>459759.53</v>
      </c>
      <c r="K763" s="270">
        <f t="shared" si="138"/>
        <v>756186.61</v>
      </c>
      <c r="L763" s="270">
        <f t="shared" si="138"/>
        <v>198051.5</v>
      </c>
      <c r="M763" s="270">
        <f t="shared" si="138"/>
        <v>0</v>
      </c>
      <c r="N763" s="270">
        <f t="shared" si="138"/>
        <v>241301.81</v>
      </c>
      <c r="O763" s="270">
        <f t="shared" si="138"/>
        <v>354633.21</v>
      </c>
      <c r="P763" s="270">
        <f t="shared" si="138"/>
        <v>143834.99</v>
      </c>
      <c r="Q763" s="270">
        <f t="shared" si="138"/>
        <v>842524.25</v>
      </c>
      <c r="R763" s="270">
        <f t="shared" si="138"/>
        <v>184461.37</v>
      </c>
      <c r="S763" s="270">
        <f t="shared" si="138"/>
        <v>28071.86</v>
      </c>
      <c r="T763" s="270">
        <f t="shared" si="138"/>
        <v>378647.33</v>
      </c>
      <c r="U763" s="270">
        <f t="shared" si="138"/>
        <v>1096576.2</v>
      </c>
      <c r="V763" s="270">
        <f t="shared" si="138"/>
        <v>0</v>
      </c>
      <c r="W763" s="270">
        <f t="shared" si="138"/>
        <v>299962.03999999998</v>
      </c>
      <c r="X763" s="270">
        <f t="shared" si="138"/>
        <v>206600.54</v>
      </c>
      <c r="Y763" s="270">
        <f t="shared" si="138"/>
        <v>112120.68</v>
      </c>
      <c r="Z763" s="270">
        <f t="shared" si="138"/>
        <v>0</v>
      </c>
      <c r="AA763" s="270">
        <f t="shared" si="138"/>
        <v>135989.62</v>
      </c>
      <c r="AB763" s="270">
        <f t="shared" si="138"/>
        <v>412626.78</v>
      </c>
      <c r="AC763" s="270">
        <f t="shared" si="138"/>
        <v>271234.61</v>
      </c>
      <c r="AD763" s="270">
        <f t="shared" si="138"/>
        <v>37573.22</v>
      </c>
      <c r="AE763" s="270">
        <f t="shared" si="138"/>
        <v>47818</v>
      </c>
      <c r="AF763" s="270">
        <f t="shared" si="138"/>
        <v>74464.63</v>
      </c>
      <c r="AG763" s="270">
        <f t="shared" si="138"/>
        <v>354</v>
      </c>
      <c r="AH763" s="270">
        <f t="shared" si="138"/>
        <v>0</v>
      </c>
      <c r="AI763" s="270">
        <f t="shared" si="138"/>
        <v>250294.39</v>
      </c>
      <c r="AJ763" s="270">
        <f t="shared" si="138"/>
        <v>118942.39999999999</v>
      </c>
      <c r="AK763" s="270">
        <f t="shared" si="138"/>
        <v>0</v>
      </c>
      <c r="AL763" s="270">
        <f t="shared" si="138"/>
        <v>13209.33</v>
      </c>
      <c r="AM763" s="270">
        <f t="shared" si="138"/>
        <v>15851.2</v>
      </c>
      <c r="AN763" s="270">
        <f t="shared" si="138"/>
        <v>260640.42</v>
      </c>
      <c r="AO763" s="270">
        <f t="shared" si="138"/>
        <v>0</v>
      </c>
      <c r="AP763" s="270">
        <f t="shared" si="138"/>
        <v>36986.14</v>
      </c>
      <c r="AQ763" s="270">
        <f t="shared" si="138"/>
        <v>198817.69</v>
      </c>
      <c r="AR763" s="270">
        <f t="shared" si="138"/>
        <v>88062.23</v>
      </c>
      <c r="AS763" s="270">
        <f t="shared" si="138"/>
        <v>37803.83</v>
      </c>
      <c r="AT763" s="270">
        <f t="shared" si="138"/>
        <v>0</v>
      </c>
      <c r="AU763" s="270">
        <f t="shared" si="138"/>
        <v>3134778.52</v>
      </c>
      <c r="AV763" s="270">
        <f t="shared" si="138"/>
        <v>6039456.1900000004</v>
      </c>
      <c r="AW763" s="270">
        <f t="shared" si="138"/>
        <v>180527.59</v>
      </c>
      <c r="AX763" s="270">
        <f t="shared" si="138"/>
        <v>978958.49</v>
      </c>
      <c r="AY763" s="270">
        <f t="shared" si="138"/>
        <v>472682.06</v>
      </c>
      <c r="AZ763" s="270">
        <f t="shared" si="138"/>
        <v>0</v>
      </c>
      <c r="BA763" s="270">
        <f t="shared" si="138"/>
        <v>323603.27</v>
      </c>
      <c r="BB763" s="270">
        <f t="shared" si="138"/>
        <v>784408.53</v>
      </c>
      <c r="BC763" s="270">
        <f t="shared" si="138"/>
        <v>152028.13</v>
      </c>
      <c r="BD763" s="270">
        <f t="shared" si="138"/>
        <v>202585.57</v>
      </c>
      <c r="BE763" s="270">
        <f t="shared" si="138"/>
        <v>0</v>
      </c>
      <c r="BF763" s="270">
        <f t="shared" si="138"/>
        <v>0</v>
      </c>
      <c r="BG763" s="270">
        <f t="shared" si="138"/>
        <v>29133.84</v>
      </c>
      <c r="BH763" s="270">
        <f t="shared" si="138"/>
        <v>34300.15</v>
      </c>
      <c r="BI763" s="270">
        <f t="shared" si="138"/>
        <v>0</v>
      </c>
      <c r="BJ763" s="270">
        <f t="shared" si="138"/>
        <v>35811.97</v>
      </c>
      <c r="BK763" s="270">
        <f t="shared" si="138"/>
        <v>4403.1099999999997</v>
      </c>
      <c r="BL763" s="270">
        <f t="shared" si="138"/>
        <v>0</v>
      </c>
      <c r="BM763" s="270">
        <f t="shared" si="138"/>
        <v>284107.24</v>
      </c>
      <c r="BN763" s="270">
        <f t="shared" si="138"/>
        <v>0</v>
      </c>
      <c r="BO763" s="270">
        <f t="shared" si="138"/>
        <v>0</v>
      </c>
      <c r="BP763" s="270">
        <f t="shared" si="138"/>
        <v>0</v>
      </c>
      <c r="BQ763" s="270">
        <f t="shared" si="138"/>
        <v>77.67</v>
      </c>
      <c r="BR763" s="270">
        <f t="shared" si="138"/>
        <v>0</v>
      </c>
      <c r="BS763" s="270">
        <f t="shared" si="138"/>
        <v>0</v>
      </c>
      <c r="BT763" s="270">
        <f t="shared" si="134"/>
        <v>77494.759999999995</v>
      </c>
      <c r="BU763" s="270">
        <f t="shared" si="134"/>
        <v>0</v>
      </c>
      <c r="BV763" s="270">
        <f t="shared" si="134"/>
        <v>172014.89</v>
      </c>
      <c r="BW763" s="270">
        <f t="shared" si="134"/>
        <v>0</v>
      </c>
      <c r="BX763" s="270">
        <f t="shared" si="134"/>
        <v>0</v>
      </c>
      <c r="BY763" s="270">
        <f t="shared" si="134"/>
        <v>2908187.58</v>
      </c>
      <c r="BZ763" s="270">
        <f t="shared" si="134"/>
        <v>0</v>
      </c>
      <c r="CA763" s="270">
        <f t="shared" si="134"/>
        <v>0</v>
      </c>
      <c r="CB763" s="270">
        <f t="shared" si="134"/>
        <v>0</v>
      </c>
      <c r="CC763" s="270">
        <f t="shared" si="129"/>
        <v>23372556.059999995</v>
      </c>
      <c r="CD763" s="148"/>
      <c r="CE763" s="148"/>
      <c r="CF763" s="148"/>
      <c r="CG763" s="148"/>
      <c r="CH763" s="148"/>
      <c r="CI763" s="148"/>
    </row>
    <row r="764" spans="1:87" s="149" customFormat="1">
      <c r="A764" s="215"/>
      <c r="B764" s="295"/>
      <c r="C764" s="150"/>
      <c r="D764" s="150"/>
      <c r="E764" s="150"/>
      <c r="F764" s="301" t="s">
        <v>1603</v>
      </c>
      <c r="G764" s="302" t="s">
        <v>1604</v>
      </c>
      <c r="H764" s="270">
        <f t="shared" si="138"/>
        <v>0</v>
      </c>
      <c r="I764" s="270">
        <f t="shared" si="138"/>
        <v>0</v>
      </c>
      <c r="J764" s="270">
        <f t="shared" si="138"/>
        <v>0</v>
      </c>
      <c r="K764" s="270">
        <f t="shared" si="138"/>
        <v>0</v>
      </c>
      <c r="L764" s="270">
        <f t="shared" si="138"/>
        <v>0</v>
      </c>
      <c r="M764" s="270">
        <f t="shared" si="138"/>
        <v>0</v>
      </c>
      <c r="N764" s="270">
        <f t="shared" si="138"/>
        <v>0</v>
      </c>
      <c r="O764" s="270">
        <f t="shared" si="138"/>
        <v>0</v>
      </c>
      <c r="P764" s="270">
        <f t="shared" si="138"/>
        <v>88908</v>
      </c>
      <c r="Q764" s="270">
        <f t="shared" si="138"/>
        <v>320.93</v>
      </c>
      <c r="R764" s="270">
        <f t="shared" si="138"/>
        <v>0</v>
      </c>
      <c r="S764" s="270">
        <f t="shared" si="138"/>
        <v>0</v>
      </c>
      <c r="T764" s="270">
        <f t="shared" si="138"/>
        <v>0</v>
      </c>
      <c r="U764" s="270">
        <f t="shared" si="138"/>
        <v>0</v>
      </c>
      <c r="V764" s="270">
        <f t="shared" si="138"/>
        <v>0</v>
      </c>
      <c r="W764" s="270">
        <f t="shared" si="138"/>
        <v>0</v>
      </c>
      <c r="X764" s="270">
        <f t="shared" si="138"/>
        <v>0</v>
      </c>
      <c r="Y764" s="270">
        <f t="shared" si="138"/>
        <v>0</v>
      </c>
      <c r="Z764" s="270">
        <f t="shared" si="138"/>
        <v>0</v>
      </c>
      <c r="AA764" s="270">
        <f t="shared" si="138"/>
        <v>2240</v>
      </c>
      <c r="AB764" s="270">
        <f t="shared" si="138"/>
        <v>0</v>
      </c>
      <c r="AC764" s="270">
        <f t="shared" si="138"/>
        <v>29415.15</v>
      </c>
      <c r="AD764" s="270">
        <f t="shared" si="138"/>
        <v>0</v>
      </c>
      <c r="AE764" s="270">
        <f t="shared" si="138"/>
        <v>13390.59</v>
      </c>
      <c r="AF764" s="270">
        <f t="shared" si="138"/>
        <v>0</v>
      </c>
      <c r="AG764" s="270">
        <f t="shared" si="138"/>
        <v>0</v>
      </c>
      <c r="AH764" s="270">
        <f t="shared" si="138"/>
        <v>0</v>
      </c>
      <c r="AI764" s="270">
        <f t="shared" si="138"/>
        <v>0</v>
      </c>
      <c r="AJ764" s="270">
        <f t="shared" si="138"/>
        <v>808.8</v>
      </c>
      <c r="AK764" s="270">
        <f t="shared" si="138"/>
        <v>32.11</v>
      </c>
      <c r="AL764" s="270">
        <f t="shared" si="138"/>
        <v>0</v>
      </c>
      <c r="AM764" s="270">
        <f t="shared" si="138"/>
        <v>0</v>
      </c>
      <c r="AN764" s="270">
        <f t="shared" si="138"/>
        <v>0</v>
      </c>
      <c r="AO764" s="270">
        <f t="shared" si="138"/>
        <v>0</v>
      </c>
      <c r="AP764" s="270">
        <f t="shared" si="138"/>
        <v>0</v>
      </c>
      <c r="AQ764" s="270">
        <f t="shared" si="138"/>
        <v>0</v>
      </c>
      <c r="AR764" s="270">
        <f t="shared" si="138"/>
        <v>2178.5</v>
      </c>
      <c r="AS764" s="270">
        <f t="shared" si="138"/>
        <v>0</v>
      </c>
      <c r="AT764" s="270">
        <f t="shared" si="138"/>
        <v>0</v>
      </c>
      <c r="AU764" s="270">
        <f t="shared" si="138"/>
        <v>0</v>
      </c>
      <c r="AV764" s="270">
        <f t="shared" si="138"/>
        <v>0</v>
      </c>
      <c r="AW764" s="270">
        <f t="shared" si="138"/>
        <v>0</v>
      </c>
      <c r="AX764" s="270">
        <f t="shared" si="138"/>
        <v>3900.03</v>
      </c>
      <c r="AY764" s="270">
        <f t="shared" si="138"/>
        <v>0</v>
      </c>
      <c r="AZ764" s="270">
        <f t="shared" si="138"/>
        <v>2390.87</v>
      </c>
      <c r="BA764" s="270">
        <f t="shared" si="138"/>
        <v>0</v>
      </c>
      <c r="BB764" s="270">
        <f t="shared" si="138"/>
        <v>0</v>
      </c>
      <c r="BC764" s="270">
        <f t="shared" si="138"/>
        <v>0</v>
      </c>
      <c r="BD764" s="270">
        <f t="shared" si="138"/>
        <v>0</v>
      </c>
      <c r="BE764" s="270">
        <f t="shared" si="138"/>
        <v>0</v>
      </c>
      <c r="BF764" s="270">
        <f t="shared" si="138"/>
        <v>0</v>
      </c>
      <c r="BG764" s="270">
        <f t="shared" si="138"/>
        <v>0</v>
      </c>
      <c r="BH764" s="270">
        <f t="shared" si="138"/>
        <v>0</v>
      </c>
      <c r="BI764" s="270">
        <f t="shared" si="138"/>
        <v>0</v>
      </c>
      <c r="BJ764" s="270">
        <f t="shared" si="138"/>
        <v>9298.42</v>
      </c>
      <c r="BK764" s="270">
        <f t="shared" si="138"/>
        <v>0</v>
      </c>
      <c r="BL764" s="270">
        <f t="shared" si="138"/>
        <v>0</v>
      </c>
      <c r="BM764" s="270">
        <f t="shared" si="138"/>
        <v>0</v>
      </c>
      <c r="BN764" s="270">
        <f t="shared" si="138"/>
        <v>26942.720000000001</v>
      </c>
      <c r="BO764" s="270">
        <f t="shared" si="138"/>
        <v>0</v>
      </c>
      <c r="BP764" s="270">
        <f t="shared" si="138"/>
        <v>0</v>
      </c>
      <c r="BQ764" s="270">
        <f t="shared" si="138"/>
        <v>0</v>
      </c>
      <c r="BR764" s="270">
        <f t="shared" si="138"/>
        <v>0</v>
      </c>
      <c r="BS764" s="270">
        <f t="shared" si="138"/>
        <v>0</v>
      </c>
      <c r="BT764" s="270">
        <f t="shared" si="134"/>
        <v>0</v>
      </c>
      <c r="BU764" s="270">
        <f t="shared" si="134"/>
        <v>0</v>
      </c>
      <c r="BV764" s="270">
        <f t="shared" si="134"/>
        <v>0</v>
      </c>
      <c r="BW764" s="270">
        <f t="shared" si="134"/>
        <v>0</v>
      </c>
      <c r="BX764" s="270">
        <f t="shared" si="134"/>
        <v>0</v>
      </c>
      <c r="BY764" s="270">
        <f t="shared" si="134"/>
        <v>100535.21</v>
      </c>
      <c r="BZ764" s="270">
        <f t="shared" si="134"/>
        <v>0</v>
      </c>
      <c r="CA764" s="270">
        <f t="shared" si="134"/>
        <v>0</v>
      </c>
      <c r="CB764" s="270">
        <f t="shared" si="134"/>
        <v>0</v>
      </c>
      <c r="CC764" s="270">
        <f t="shared" si="129"/>
        <v>280361.32999999996</v>
      </c>
      <c r="CD764" s="148"/>
      <c r="CE764" s="148"/>
      <c r="CF764" s="148"/>
      <c r="CG764" s="148"/>
      <c r="CH764" s="148"/>
      <c r="CI764" s="148"/>
    </row>
    <row r="765" spans="1:87" s="149" customFormat="1">
      <c r="A765" s="215"/>
      <c r="B765" s="295"/>
      <c r="C765" s="150"/>
      <c r="D765" s="150"/>
      <c r="E765" s="150"/>
      <c r="F765" s="301" t="s">
        <v>1605</v>
      </c>
      <c r="G765" s="302" t="s">
        <v>1606</v>
      </c>
      <c r="H765" s="270">
        <f t="shared" si="138"/>
        <v>0</v>
      </c>
      <c r="I765" s="270">
        <f t="shared" si="138"/>
        <v>51310</v>
      </c>
      <c r="J765" s="270">
        <f t="shared" si="138"/>
        <v>1500</v>
      </c>
      <c r="K765" s="270">
        <f t="shared" si="138"/>
        <v>0</v>
      </c>
      <c r="L765" s="270">
        <f t="shared" si="138"/>
        <v>0</v>
      </c>
      <c r="M765" s="270">
        <f t="shared" si="138"/>
        <v>0</v>
      </c>
      <c r="N765" s="270">
        <f t="shared" si="138"/>
        <v>21380452.120000001</v>
      </c>
      <c r="O765" s="270">
        <f t="shared" si="138"/>
        <v>0</v>
      </c>
      <c r="P765" s="270">
        <f t="shared" si="138"/>
        <v>0</v>
      </c>
      <c r="Q765" s="270">
        <f t="shared" si="138"/>
        <v>2000</v>
      </c>
      <c r="R765" s="270">
        <f t="shared" si="138"/>
        <v>0</v>
      </c>
      <c r="S765" s="270">
        <f t="shared" si="138"/>
        <v>0</v>
      </c>
      <c r="T765" s="270">
        <f t="shared" si="138"/>
        <v>38906.39</v>
      </c>
      <c r="U765" s="270">
        <f t="shared" si="138"/>
        <v>0</v>
      </c>
      <c r="V765" s="270">
        <f t="shared" si="138"/>
        <v>101800</v>
      </c>
      <c r="W765" s="270">
        <f t="shared" si="138"/>
        <v>141814.04999999999</v>
      </c>
      <c r="X765" s="270">
        <f t="shared" si="138"/>
        <v>685700</v>
      </c>
      <c r="Y765" s="270">
        <f t="shared" si="138"/>
        <v>0</v>
      </c>
      <c r="Z765" s="270">
        <f t="shared" si="138"/>
        <v>12261535</v>
      </c>
      <c r="AA765" s="270">
        <f t="shared" si="138"/>
        <v>644531.75</v>
      </c>
      <c r="AB765" s="270">
        <f t="shared" si="138"/>
        <v>39304.15</v>
      </c>
      <c r="AC765" s="270">
        <f t="shared" si="138"/>
        <v>104204.5</v>
      </c>
      <c r="AD765" s="270">
        <f t="shared" si="138"/>
        <v>0</v>
      </c>
      <c r="AE765" s="270">
        <f t="shared" si="138"/>
        <v>3525748.12</v>
      </c>
      <c r="AF765" s="270">
        <f t="shared" si="138"/>
        <v>365861.5</v>
      </c>
      <c r="AG765" s="270">
        <f t="shared" si="138"/>
        <v>0</v>
      </c>
      <c r="AH765" s="270">
        <f t="shared" si="138"/>
        <v>88182.56</v>
      </c>
      <c r="AI765" s="270">
        <f t="shared" si="138"/>
        <v>44149777.549999997</v>
      </c>
      <c r="AJ765" s="270">
        <f t="shared" si="138"/>
        <v>224051.02</v>
      </c>
      <c r="AK765" s="270">
        <f t="shared" si="138"/>
        <v>195031.8</v>
      </c>
      <c r="AL765" s="270">
        <f t="shared" si="138"/>
        <v>403318</v>
      </c>
      <c r="AM765" s="270">
        <f t="shared" si="138"/>
        <v>275096.3</v>
      </c>
      <c r="AN765" s="270">
        <f t="shared" si="138"/>
        <v>0</v>
      </c>
      <c r="AO765" s="270">
        <f t="shared" si="138"/>
        <v>0</v>
      </c>
      <c r="AP765" s="270">
        <f t="shared" si="138"/>
        <v>14766.08</v>
      </c>
      <c r="AQ765" s="270">
        <f t="shared" si="138"/>
        <v>334779</v>
      </c>
      <c r="AR765" s="270">
        <f t="shared" si="138"/>
        <v>517795.21</v>
      </c>
      <c r="AS765" s="270">
        <f t="shared" si="138"/>
        <v>289201.03000000003</v>
      </c>
      <c r="AT765" s="270">
        <f t="shared" si="138"/>
        <v>0</v>
      </c>
      <c r="AU765" s="270">
        <f t="shared" si="138"/>
        <v>46991</v>
      </c>
      <c r="AV765" s="270">
        <f t="shared" si="138"/>
        <v>4710.16</v>
      </c>
      <c r="AW765" s="270">
        <f t="shared" si="138"/>
        <v>0</v>
      </c>
      <c r="AX765" s="270">
        <f t="shared" si="138"/>
        <v>19340</v>
      </c>
      <c r="AY765" s="270">
        <f t="shared" si="138"/>
        <v>117087.05</v>
      </c>
      <c r="AZ765" s="270">
        <f t="shared" si="138"/>
        <v>0</v>
      </c>
      <c r="BA765" s="270">
        <f t="shared" si="138"/>
        <v>84656.67</v>
      </c>
      <c r="BB765" s="270">
        <f t="shared" si="138"/>
        <v>58378090.350000001</v>
      </c>
      <c r="BC765" s="270">
        <f t="shared" si="138"/>
        <v>0</v>
      </c>
      <c r="BD765" s="270">
        <f t="shared" si="138"/>
        <v>0</v>
      </c>
      <c r="BE765" s="270">
        <f t="shared" si="138"/>
        <v>0</v>
      </c>
      <c r="BF765" s="270">
        <f t="shared" si="138"/>
        <v>186633</v>
      </c>
      <c r="BG765" s="270">
        <f t="shared" si="138"/>
        <v>560395.69999999995</v>
      </c>
      <c r="BH765" s="270">
        <f t="shared" si="138"/>
        <v>1484702.0001000001</v>
      </c>
      <c r="BI765" s="270">
        <f t="shared" si="138"/>
        <v>0</v>
      </c>
      <c r="BJ765" s="270">
        <f t="shared" si="138"/>
        <v>35733.370000000003</v>
      </c>
      <c r="BK765" s="270">
        <f t="shared" si="138"/>
        <v>0</v>
      </c>
      <c r="BL765" s="270">
        <f t="shared" si="138"/>
        <v>250972</v>
      </c>
      <c r="BM765" s="270">
        <f t="shared" si="138"/>
        <v>16563120.75</v>
      </c>
      <c r="BN765" s="270">
        <f t="shared" si="138"/>
        <v>3976066.68</v>
      </c>
      <c r="BO765" s="270">
        <f t="shared" si="138"/>
        <v>628352.51</v>
      </c>
      <c r="BP765" s="270">
        <f t="shared" si="138"/>
        <v>1671906.8</v>
      </c>
      <c r="BQ765" s="270">
        <f t="shared" si="138"/>
        <v>3200</v>
      </c>
      <c r="BR765" s="270">
        <f t="shared" si="138"/>
        <v>1355498</v>
      </c>
      <c r="BS765" s="270">
        <f t="shared" ref="BS765:CB773" si="139">BS657</f>
        <v>179975</v>
      </c>
      <c r="BT765" s="270">
        <f t="shared" si="139"/>
        <v>245066.54</v>
      </c>
      <c r="BU765" s="270">
        <f t="shared" si="134"/>
        <v>1734690.58</v>
      </c>
      <c r="BV765" s="270">
        <f t="shared" si="134"/>
        <v>1587436.18</v>
      </c>
      <c r="BW765" s="270">
        <f t="shared" si="134"/>
        <v>2042385</v>
      </c>
      <c r="BX765" s="270">
        <f t="shared" si="134"/>
        <v>308350</v>
      </c>
      <c r="BY765" s="270">
        <f t="shared" si="134"/>
        <v>219822.97</v>
      </c>
      <c r="BZ765" s="270">
        <f t="shared" si="134"/>
        <v>2328815.39</v>
      </c>
      <c r="CA765" s="270">
        <f t="shared" si="134"/>
        <v>46750</v>
      </c>
      <c r="CB765" s="270">
        <f t="shared" si="134"/>
        <v>298650</v>
      </c>
      <c r="CC765" s="270">
        <f t="shared" si="129"/>
        <v>180196063.83009997</v>
      </c>
      <c r="CD765" s="148"/>
      <c r="CE765" s="148"/>
      <c r="CF765" s="148"/>
      <c r="CG765" s="148"/>
      <c r="CH765" s="148"/>
      <c r="CI765" s="148"/>
    </row>
    <row r="766" spans="1:87" s="149" customFormat="1">
      <c r="A766" s="215"/>
      <c r="B766" s="295"/>
      <c r="C766" s="150"/>
      <c r="D766" s="150"/>
      <c r="E766" s="150"/>
      <c r="F766" s="301" t="s">
        <v>1607</v>
      </c>
      <c r="G766" s="302" t="s">
        <v>1608</v>
      </c>
      <c r="H766" s="270">
        <f t="shared" ref="H766:BS769" si="140">H658</f>
        <v>0</v>
      </c>
      <c r="I766" s="270">
        <f t="shared" si="140"/>
        <v>7921</v>
      </c>
      <c r="J766" s="270">
        <f t="shared" si="140"/>
        <v>0</v>
      </c>
      <c r="K766" s="270">
        <f t="shared" si="140"/>
        <v>0</v>
      </c>
      <c r="L766" s="270">
        <f t="shared" si="140"/>
        <v>0</v>
      </c>
      <c r="M766" s="270">
        <f t="shared" si="140"/>
        <v>0</v>
      </c>
      <c r="N766" s="270">
        <f t="shared" si="140"/>
        <v>37500</v>
      </c>
      <c r="O766" s="270">
        <f t="shared" si="140"/>
        <v>0</v>
      </c>
      <c r="P766" s="270">
        <f t="shared" si="140"/>
        <v>0</v>
      </c>
      <c r="Q766" s="270">
        <f t="shared" si="140"/>
        <v>0</v>
      </c>
      <c r="R766" s="270">
        <f t="shared" si="140"/>
        <v>49475</v>
      </c>
      <c r="S766" s="270">
        <f t="shared" si="140"/>
        <v>0</v>
      </c>
      <c r="T766" s="270">
        <f t="shared" si="140"/>
        <v>49758</v>
      </c>
      <c r="U766" s="270">
        <f t="shared" si="140"/>
        <v>0</v>
      </c>
      <c r="V766" s="270">
        <f t="shared" si="140"/>
        <v>0</v>
      </c>
      <c r="W766" s="270">
        <f t="shared" si="140"/>
        <v>0</v>
      </c>
      <c r="X766" s="270">
        <f t="shared" si="140"/>
        <v>0</v>
      </c>
      <c r="Y766" s="270">
        <f t="shared" si="140"/>
        <v>0</v>
      </c>
      <c r="Z766" s="270">
        <f t="shared" si="140"/>
        <v>0</v>
      </c>
      <c r="AA766" s="270">
        <f t="shared" si="140"/>
        <v>257613.13</v>
      </c>
      <c r="AB766" s="270">
        <f t="shared" si="140"/>
        <v>2798.75</v>
      </c>
      <c r="AC766" s="270">
        <f t="shared" si="140"/>
        <v>655740.05000000005</v>
      </c>
      <c r="AD766" s="270">
        <f t="shared" si="140"/>
        <v>58245.5</v>
      </c>
      <c r="AE766" s="270">
        <f t="shared" si="140"/>
        <v>4583</v>
      </c>
      <c r="AF766" s="270">
        <f t="shared" si="140"/>
        <v>169091.67</v>
      </c>
      <c r="AG766" s="270">
        <f t="shared" si="140"/>
        <v>0</v>
      </c>
      <c r="AH766" s="270">
        <f t="shared" si="140"/>
        <v>0</v>
      </c>
      <c r="AI766" s="270">
        <f t="shared" si="140"/>
        <v>0</v>
      </c>
      <c r="AJ766" s="270">
        <f t="shared" si="140"/>
        <v>0</v>
      </c>
      <c r="AK766" s="270">
        <f t="shared" si="140"/>
        <v>3903</v>
      </c>
      <c r="AL766" s="270">
        <f t="shared" si="140"/>
        <v>0</v>
      </c>
      <c r="AM766" s="270">
        <f t="shared" si="140"/>
        <v>0</v>
      </c>
      <c r="AN766" s="270">
        <f t="shared" si="140"/>
        <v>0</v>
      </c>
      <c r="AO766" s="270">
        <f t="shared" si="140"/>
        <v>0</v>
      </c>
      <c r="AP766" s="270">
        <f t="shared" si="140"/>
        <v>4619</v>
      </c>
      <c r="AQ766" s="270">
        <f t="shared" si="140"/>
        <v>0</v>
      </c>
      <c r="AR766" s="270">
        <f t="shared" si="140"/>
        <v>0</v>
      </c>
      <c r="AS766" s="270">
        <f t="shared" si="140"/>
        <v>234276</v>
      </c>
      <c r="AT766" s="270">
        <f t="shared" si="140"/>
        <v>12953</v>
      </c>
      <c r="AU766" s="270">
        <f t="shared" si="140"/>
        <v>65386.75</v>
      </c>
      <c r="AV766" s="270">
        <f t="shared" si="140"/>
        <v>38678</v>
      </c>
      <c r="AW766" s="270">
        <f t="shared" si="140"/>
        <v>38576</v>
      </c>
      <c r="AX766" s="270">
        <f t="shared" si="140"/>
        <v>0</v>
      </c>
      <c r="AY766" s="270">
        <f t="shared" si="140"/>
        <v>280461.13</v>
      </c>
      <c r="AZ766" s="270">
        <f t="shared" si="140"/>
        <v>0</v>
      </c>
      <c r="BA766" s="270">
        <f t="shared" si="140"/>
        <v>0</v>
      </c>
      <c r="BB766" s="270">
        <f t="shared" si="140"/>
        <v>209363</v>
      </c>
      <c r="BC766" s="270">
        <f t="shared" si="140"/>
        <v>0</v>
      </c>
      <c r="BD766" s="270">
        <f t="shared" si="140"/>
        <v>0</v>
      </c>
      <c r="BE766" s="270">
        <f t="shared" si="140"/>
        <v>203429</v>
      </c>
      <c r="BF766" s="270">
        <f t="shared" si="140"/>
        <v>0</v>
      </c>
      <c r="BG766" s="270">
        <f t="shared" si="140"/>
        <v>0</v>
      </c>
      <c r="BH766" s="270">
        <f t="shared" si="140"/>
        <v>5000</v>
      </c>
      <c r="BI766" s="270">
        <f t="shared" si="140"/>
        <v>0</v>
      </c>
      <c r="BJ766" s="270">
        <f t="shared" si="140"/>
        <v>0</v>
      </c>
      <c r="BK766" s="270">
        <f t="shared" si="140"/>
        <v>0</v>
      </c>
      <c r="BL766" s="270">
        <f t="shared" si="140"/>
        <v>0</v>
      </c>
      <c r="BM766" s="270">
        <f t="shared" si="140"/>
        <v>53934</v>
      </c>
      <c r="BN766" s="270">
        <f t="shared" si="140"/>
        <v>0</v>
      </c>
      <c r="BO766" s="270">
        <f t="shared" si="140"/>
        <v>122196</v>
      </c>
      <c r="BP766" s="270">
        <f t="shared" si="140"/>
        <v>0</v>
      </c>
      <c r="BQ766" s="270">
        <f t="shared" si="140"/>
        <v>575</v>
      </c>
      <c r="BR766" s="270">
        <f t="shared" si="140"/>
        <v>0</v>
      </c>
      <c r="BS766" s="270">
        <f t="shared" si="140"/>
        <v>0</v>
      </c>
      <c r="BT766" s="270">
        <f t="shared" si="139"/>
        <v>11000</v>
      </c>
      <c r="BU766" s="270">
        <f t="shared" si="134"/>
        <v>4998</v>
      </c>
      <c r="BV766" s="270">
        <f t="shared" si="134"/>
        <v>0</v>
      </c>
      <c r="BW766" s="270">
        <f t="shared" si="134"/>
        <v>24956</v>
      </c>
      <c r="BX766" s="270">
        <f t="shared" si="134"/>
        <v>2048</v>
      </c>
      <c r="BY766" s="270">
        <f t="shared" si="134"/>
        <v>0</v>
      </c>
      <c r="BZ766" s="270">
        <f t="shared" si="134"/>
        <v>0</v>
      </c>
      <c r="CA766" s="270">
        <f t="shared" si="134"/>
        <v>47039</v>
      </c>
      <c r="CB766" s="270">
        <f t="shared" si="134"/>
        <v>0</v>
      </c>
      <c r="CC766" s="270">
        <f t="shared" si="129"/>
        <v>2656116.98</v>
      </c>
      <c r="CD766" s="148"/>
      <c r="CE766" s="148"/>
      <c r="CF766" s="148"/>
      <c r="CG766" s="148"/>
      <c r="CH766" s="148"/>
      <c r="CI766" s="148"/>
    </row>
    <row r="767" spans="1:87" s="149" customFormat="1">
      <c r="A767" s="215"/>
      <c r="B767" s="295"/>
      <c r="C767" s="150"/>
      <c r="D767" s="150"/>
      <c r="E767" s="150"/>
      <c r="F767" s="301" t="s">
        <v>1609</v>
      </c>
      <c r="G767" s="302" t="s">
        <v>1610</v>
      </c>
      <c r="H767" s="270">
        <f t="shared" si="140"/>
        <v>313626.89</v>
      </c>
      <c r="I767" s="270">
        <f t="shared" si="140"/>
        <v>126977.75</v>
      </c>
      <c r="J767" s="270">
        <f t="shared" si="140"/>
        <v>209105.23</v>
      </c>
      <c r="K767" s="270">
        <f t="shared" si="140"/>
        <v>97047.96</v>
      </c>
      <c r="L767" s="270">
        <f t="shared" si="140"/>
        <v>93039.74</v>
      </c>
      <c r="M767" s="270">
        <f t="shared" si="140"/>
        <v>22216.07</v>
      </c>
      <c r="N767" s="270">
        <f t="shared" si="140"/>
        <v>179718.86</v>
      </c>
      <c r="O767" s="270">
        <f t="shared" si="140"/>
        <v>0</v>
      </c>
      <c r="P767" s="270">
        <f t="shared" si="140"/>
        <v>25124.04</v>
      </c>
      <c r="Q767" s="270">
        <f t="shared" si="140"/>
        <v>267618.69</v>
      </c>
      <c r="R767" s="270">
        <f t="shared" si="140"/>
        <v>15240.97</v>
      </c>
      <c r="S767" s="270">
        <f t="shared" si="140"/>
        <v>45309.68</v>
      </c>
      <c r="T767" s="270">
        <f t="shared" si="140"/>
        <v>96359.5</v>
      </c>
      <c r="U767" s="270">
        <f t="shared" si="140"/>
        <v>204947.29</v>
      </c>
      <c r="V767" s="270">
        <f t="shared" si="140"/>
        <v>3355.58</v>
      </c>
      <c r="W767" s="270">
        <f t="shared" si="140"/>
        <v>30190.74</v>
      </c>
      <c r="X767" s="270">
        <f t="shared" si="140"/>
        <v>0</v>
      </c>
      <c r="Y767" s="270">
        <f t="shared" si="140"/>
        <v>19382.919999999998</v>
      </c>
      <c r="Z767" s="270">
        <f t="shared" si="140"/>
        <v>333539.86</v>
      </c>
      <c r="AA767" s="270">
        <f t="shared" si="140"/>
        <v>129234.47</v>
      </c>
      <c r="AB767" s="270">
        <f t="shared" si="140"/>
        <v>0</v>
      </c>
      <c r="AC767" s="270">
        <f t="shared" si="140"/>
        <v>88068.3</v>
      </c>
      <c r="AD767" s="270">
        <f t="shared" si="140"/>
        <v>36078.81</v>
      </c>
      <c r="AE767" s="270">
        <f t="shared" si="140"/>
        <v>31619.77</v>
      </c>
      <c r="AF767" s="270">
        <f t="shared" si="140"/>
        <v>6498.09</v>
      </c>
      <c r="AG767" s="270">
        <f t="shared" si="140"/>
        <v>21551.03</v>
      </c>
      <c r="AH767" s="270">
        <f t="shared" si="140"/>
        <v>137715.63</v>
      </c>
      <c r="AI767" s="270">
        <f t="shared" si="140"/>
        <v>536062.96</v>
      </c>
      <c r="AJ767" s="270">
        <f t="shared" si="140"/>
        <v>19366.27</v>
      </c>
      <c r="AK767" s="270">
        <f t="shared" si="140"/>
        <v>10575.74</v>
      </c>
      <c r="AL767" s="270">
        <f t="shared" si="140"/>
        <v>12752.99</v>
      </c>
      <c r="AM767" s="270">
        <f t="shared" si="140"/>
        <v>5528.32</v>
      </c>
      <c r="AN767" s="270">
        <f t="shared" si="140"/>
        <v>12206.71</v>
      </c>
      <c r="AO767" s="270">
        <f t="shared" si="140"/>
        <v>0</v>
      </c>
      <c r="AP767" s="270">
        <f t="shared" si="140"/>
        <v>17751.12</v>
      </c>
      <c r="AQ767" s="270">
        <f t="shared" si="140"/>
        <v>39355.199999999997</v>
      </c>
      <c r="AR767" s="270">
        <f t="shared" si="140"/>
        <v>17577.189999999999</v>
      </c>
      <c r="AS767" s="270">
        <f t="shared" si="140"/>
        <v>14286.74</v>
      </c>
      <c r="AT767" s="270">
        <f t="shared" si="140"/>
        <v>8360.83</v>
      </c>
      <c r="AU767" s="270">
        <f t="shared" si="140"/>
        <v>0</v>
      </c>
      <c r="AV767" s="270">
        <f t="shared" si="140"/>
        <v>15298.63</v>
      </c>
      <c r="AW767" s="270">
        <f t="shared" si="140"/>
        <v>23663.18</v>
      </c>
      <c r="AX767" s="270">
        <f t="shared" si="140"/>
        <v>10657.4</v>
      </c>
      <c r="AY767" s="270">
        <f t="shared" si="140"/>
        <v>34820.639999999999</v>
      </c>
      <c r="AZ767" s="270">
        <f t="shared" si="140"/>
        <v>3024.07</v>
      </c>
      <c r="BA767" s="270">
        <f t="shared" si="140"/>
        <v>19428.86</v>
      </c>
      <c r="BB767" s="270">
        <f t="shared" si="140"/>
        <v>18745.71</v>
      </c>
      <c r="BC767" s="270">
        <f t="shared" si="140"/>
        <v>19179.95</v>
      </c>
      <c r="BD767" s="270">
        <f t="shared" si="140"/>
        <v>44655.839999999997</v>
      </c>
      <c r="BE767" s="270">
        <f t="shared" si="140"/>
        <v>0</v>
      </c>
      <c r="BF767" s="270">
        <f t="shared" si="140"/>
        <v>81103.83</v>
      </c>
      <c r="BG767" s="270">
        <f t="shared" si="140"/>
        <v>51968.06</v>
      </c>
      <c r="BH767" s="270">
        <f t="shared" si="140"/>
        <v>86311.58</v>
      </c>
      <c r="BI767" s="270">
        <f t="shared" si="140"/>
        <v>0</v>
      </c>
      <c r="BJ767" s="270">
        <f t="shared" si="140"/>
        <v>0</v>
      </c>
      <c r="BK767" s="270">
        <f t="shared" si="140"/>
        <v>24925.37</v>
      </c>
      <c r="BL767" s="270">
        <f t="shared" si="140"/>
        <v>5474.26</v>
      </c>
      <c r="BM767" s="270">
        <f t="shared" si="140"/>
        <v>33094.86</v>
      </c>
      <c r="BN767" s="270">
        <f t="shared" si="140"/>
        <v>182542.01</v>
      </c>
      <c r="BO767" s="270">
        <f t="shared" si="140"/>
        <v>20130.43</v>
      </c>
      <c r="BP767" s="270">
        <f t="shared" si="140"/>
        <v>42273.54</v>
      </c>
      <c r="BQ767" s="270">
        <f t="shared" si="140"/>
        <v>41752.18</v>
      </c>
      <c r="BR767" s="270">
        <f t="shared" si="140"/>
        <v>29035.97</v>
      </c>
      <c r="BS767" s="270">
        <f t="shared" si="140"/>
        <v>27049.32</v>
      </c>
      <c r="BT767" s="270">
        <f t="shared" si="139"/>
        <v>0</v>
      </c>
      <c r="BU767" s="270">
        <f t="shared" si="139"/>
        <v>10620.8</v>
      </c>
      <c r="BV767" s="270">
        <f t="shared" si="139"/>
        <v>17485.310000000001</v>
      </c>
      <c r="BW767" s="270">
        <f t="shared" si="139"/>
        <v>116620.27</v>
      </c>
      <c r="BX767" s="270">
        <f t="shared" si="139"/>
        <v>22822.89</v>
      </c>
      <c r="BY767" s="270">
        <f t="shared" si="139"/>
        <v>43954.32</v>
      </c>
      <c r="BZ767" s="270">
        <f t="shared" si="139"/>
        <v>14316.72</v>
      </c>
      <c r="CA767" s="270">
        <f t="shared" si="139"/>
        <v>8078.06</v>
      </c>
      <c r="CB767" s="270">
        <f t="shared" si="139"/>
        <v>5525</v>
      </c>
      <c r="CC767" s="270">
        <f t="shared" si="129"/>
        <v>4281950.9999999991</v>
      </c>
      <c r="CD767" s="148"/>
      <c r="CE767" s="148"/>
      <c r="CF767" s="148"/>
      <c r="CG767" s="148"/>
      <c r="CH767" s="148"/>
      <c r="CI767" s="148"/>
    </row>
    <row r="768" spans="1:87" s="149" customFormat="1">
      <c r="A768" s="215"/>
      <c r="B768" s="295"/>
      <c r="C768" s="150"/>
      <c r="D768" s="150"/>
      <c r="E768" s="150"/>
      <c r="F768" s="301" t="s">
        <v>1611</v>
      </c>
      <c r="G768" s="302" t="s">
        <v>1612</v>
      </c>
      <c r="H768" s="270">
        <f t="shared" si="140"/>
        <v>0</v>
      </c>
      <c r="I768" s="270">
        <f t="shared" si="140"/>
        <v>0</v>
      </c>
      <c r="J768" s="270">
        <f t="shared" si="140"/>
        <v>0</v>
      </c>
      <c r="K768" s="270">
        <f t="shared" si="140"/>
        <v>0</v>
      </c>
      <c r="L768" s="270">
        <f t="shared" si="140"/>
        <v>0</v>
      </c>
      <c r="M768" s="270">
        <f t="shared" si="140"/>
        <v>2311.4</v>
      </c>
      <c r="N768" s="270">
        <f t="shared" si="140"/>
        <v>3000</v>
      </c>
      <c r="O768" s="270">
        <f t="shared" si="140"/>
        <v>0</v>
      </c>
      <c r="P768" s="270">
        <f t="shared" si="140"/>
        <v>0</v>
      </c>
      <c r="Q768" s="270">
        <f t="shared" si="140"/>
        <v>0</v>
      </c>
      <c r="R768" s="270">
        <f t="shared" si="140"/>
        <v>0</v>
      </c>
      <c r="S768" s="270">
        <f t="shared" si="140"/>
        <v>0</v>
      </c>
      <c r="T768" s="270">
        <f t="shared" si="140"/>
        <v>0</v>
      </c>
      <c r="U768" s="270">
        <f t="shared" si="140"/>
        <v>0</v>
      </c>
      <c r="V768" s="270">
        <f t="shared" si="140"/>
        <v>0</v>
      </c>
      <c r="W768" s="270">
        <f t="shared" si="140"/>
        <v>0</v>
      </c>
      <c r="X768" s="270">
        <f t="shared" si="140"/>
        <v>0</v>
      </c>
      <c r="Y768" s="270">
        <f t="shared" si="140"/>
        <v>0</v>
      </c>
      <c r="Z768" s="270">
        <f t="shared" si="140"/>
        <v>0</v>
      </c>
      <c r="AA768" s="270">
        <f t="shared" si="140"/>
        <v>0</v>
      </c>
      <c r="AB768" s="270">
        <f t="shared" si="140"/>
        <v>0</v>
      </c>
      <c r="AC768" s="270">
        <f t="shared" si="140"/>
        <v>0</v>
      </c>
      <c r="AD768" s="270">
        <f t="shared" si="140"/>
        <v>0</v>
      </c>
      <c r="AE768" s="270">
        <f t="shared" si="140"/>
        <v>0</v>
      </c>
      <c r="AF768" s="270">
        <f t="shared" si="140"/>
        <v>0</v>
      </c>
      <c r="AG768" s="270">
        <f t="shared" si="140"/>
        <v>7377</v>
      </c>
      <c r="AH768" s="270">
        <f t="shared" si="140"/>
        <v>0</v>
      </c>
      <c r="AI768" s="270">
        <f t="shared" si="140"/>
        <v>0</v>
      </c>
      <c r="AJ768" s="270">
        <f t="shared" si="140"/>
        <v>0</v>
      </c>
      <c r="AK768" s="270">
        <f t="shared" si="140"/>
        <v>0</v>
      </c>
      <c r="AL768" s="270">
        <f t="shared" si="140"/>
        <v>0</v>
      </c>
      <c r="AM768" s="270">
        <f t="shared" si="140"/>
        <v>0</v>
      </c>
      <c r="AN768" s="270">
        <f t="shared" si="140"/>
        <v>0</v>
      </c>
      <c r="AO768" s="270">
        <f t="shared" si="140"/>
        <v>1180</v>
      </c>
      <c r="AP768" s="270">
        <f t="shared" si="140"/>
        <v>0</v>
      </c>
      <c r="AQ768" s="270">
        <f t="shared" si="140"/>
        <v>0</v>
      </c>
      <c r="AR768" s="270">
        <f t="shared" si="140"/>
        <v>0</v>
      </c>
      <c r="AS768" s="270">
        <f t="shared" si="140"/>
        <v>0</v>
      </c>
      <c r="AT768" s="270">
        <f t="shared" si="140"/>
        <v>0</v>
      </c>
      <c r="AU768" s="270">
        <f t="shared" si="140"/>
        <v>0</v>
      </c>
      <c r="AV768" s="270">
        <f t="shared" si="140"/>
        <v>0</v>
      </c>
      <c r="AW768" s="270">
        <f t="shared" si="140"/>
        <v>0</v>
      </c>
      <c r="AX768" s="270">
        <f t="shared" si="140"/>
        <v>0</v>
      </c>
      <c r="AY768" s="270">
        <f t="shared" si="140"/>
        <v>0</v>
      </c>
      <c r="AZ768" s="270">
        <f t="shared" si="140"/>
        <v>0</v>
      </c>
      <c r="BA768" s="270">
        <f t="shared" si="140"/>
        <v>0</v>
      </c>
      <c r="BB768" s="270">
        <f t="shared" si="140"/>
        <v>0</v>
      </c>
      <c r="BC768" s="270">
        <f t="shared" si="140"/>
        <v>0</v>
      </c>
      <c r="BD768" s="270">
        <f t="shared" si="140"/>
        <v>0</v>
      </c>
      <c r="BE768" s="270">
        <f t="shared" si="140"/>
        <v>0</v>
      </c>
      <c r="BF768" s="270">
        <f t="shared" si="140"/>
        <v>0</v>
      </c>
      <c r="BG768" s="270">
        <f t="shared" si="140"/>
        <v>71336.600000000006</v>
      </c>
      <c r="BH768" s="270">
        <f t="shared" si="140"/>
        <v>0</v>
      </c>
      <c r="BI768" s="270">
        <f t="shared" si="140"/>
        <v>0</v>
      </c>
      <c r="BJ768" s="270">
        <f t="shared" si="140"/>
        <v>0</v>
      </c>
      <c r="BK768" s="270">
        <f t="shared" si="140"/>
        <v>0</v>
      </c>
      <c r="BL768" s="270">
        <f t="shared" si="140"/>
        <v>0</v>
      </c>
      <c r="BM768" s="270">
        <f t="shared" si="140"/>
        <v>0</v>
      </c>
      <c r="BN768" s="270">
        <f t="shared" si="140"/>
        <v>0</v>
      </c>
      <c r="BO768" s="270">
        <f t="shared" si="140"/>
        <v>157790</v>
      </c>
      <c r="BP768" s="270">
        <f t="shared" si="140"/>
        <v>0</v>
      </c>
      <c r="BQ768" s="270">
        <f t="shared" si="140"/>
        <v>31000</v>
      </c>
      <c r="BR768" s="270">
        <f t="shared" si="140"/>
        <v>0</v>
      </c>
      <c r="BS768" s="270">
        <f t="shared" si="140"/>
        <v>0</v>
      </c>
      <c r="BT768" s="270">
        <f t="shared" si="139"/>
        <v>1719.98</v>
      </c>
      <c r="BU768" s="270">
        <f t="shared" si="139"/>
        <v>0</v>
      </c>
      <c r="BV768" s="270">
        <f t="shared" si="139"/>
        <v>0</v>
      </c>
      <c r="BW768" s="270">
        <f t="shared" si="139"/>
        <v>0</v>
      </c>
      <c r="BX768" s="270">
        <f t="shared" si="139"/>
        <v>0</v>
      </c>
      <c r="BY768" s="270">
        <f t="shared" si="139"/>
        <v>0</v>
      </c>
      <c r="BZ768" s="270">
        <f t="shared" si="139"/>
        <v>0</v>
      </c>
      <c r="CA768" s="270">
        <f t="shared" si="139"/>
        <v>0</v>
      </c>
      <c r="CB768" s="270">
        <f t="shared" si="139"/>
        <v>0</v>
      </c>
      <c r="CC768" s="270">
        <f t="shared" si="129"/>
        <v>275714.98</v>
      </c>
      <c r="CD768" s="148"/>
      <c r="CE768" s="148"/>
      <c r="CF768" s="148"/>
      <c r="CG768" s="148"/>
      <c r="CH768" s="148"/>
      <c r="CI768" s="148"/>
    </row>
    <row r="769" spans="1:87" s="149" customFormat="1">
      <c r="A769" s="215"/>
      <c r="B769" s="295"/>
      <c r="C769" s="150"/>
      <c r="D769" s="150"/>
      <c r="E769" s="150"/>
      <c r="F769" s="301" t="s">
        <v>1783</v>
      </c>
      <c r="G769" s="302" t="s">
        <v>1784</v>
      </c>
      <c r="H769" s="270">
        <f t="shared" si="140"/>
        <v>0</v>
      </c>
      <c r="I769" s="270">
        <f t="shared" si="140"/>
        <v>0</v>
      </c>
      <c r="J769" s="270">
        <f t="shared" si="140"/>
        <v>143907</v>
      </c>
      <c r="K769" s="270">
        <f t="shared" si="140"/>
        <v>0</v>
      </c>
      <c r="L769" s="270">
        <f t="shared" si="140"/>
        <v>0</v>
      </c>
      <c r="M769" s="270">
        <f t="shared" si="140"/>
        <v>0</v>
      </c>
      <c r="N769" s="270">
        <f t="shared" si="140"/>
        <v>0</v>
      </c>
      <c r="O769" s="270">
        <f t="shared" si="140"/>
        <v>0</v>
      </c>
      <c r="P769" s="270">
        <f t="shared" si="140"/>
        <v>0</v>
      </c>
      <c r="Q769" s="270">
        <f t="shared" si="140"/>
        <v>0</v>
      </c>
      <c r="R769" s="270">
        <f t="shared" si="140"/>
        <v>0</v>
      </c>
      <c r="S769" s="270">
        <f t="shared" si="140"/>
        <v>0</v>
      </c>
      <c r="T769" s="270">
        <f t="shared" si="140"/>
        <v>0</v>
      </c>
      <c r="U769" s="270">
        <f t="shared" si="140"/>
        <v>0</v>
      </c>
      <c r="V769" s="270">
        <f t="shared" si="140"/>
        <v>0</v>
      </c>
      <c r="W769" s="270">
        <f t="shared" si="140"/>
        <v>0</v>
      </c>
      <c r="X769" s="270">
        <f t="shared" si="140"/>
        <v>0</v>
      </c>
      <c r="Y769" s="270">
        <f t="shared" si="140"/>
        <v>0</v>
      </c>
      <c r="Z769" s="270">
        <f t="shared" si="140"/>
        <v>0</v>
      </c>
      <c r="AA769" s="270">
        <f t="shared" si="140"/>
        <v>0</v>
      </c>
      <c r="AB769" s="270">
        <f t="shared" si="140"/>
        <v>0</v>
      </c>
      <c r="AC769" s="270">
        <f t="shared" si="140"/>
        <v>0</v>
      </c>
      <c r="AD769" s="270">
        <f t="shared" si="140"/>
        <v>0</v>
      </c>
      <c r="AE769" s="270">
        <f t="shared" si="140"/>
        <v>0</v>
      </c>
      <c r="AF769" s="270">
        <f t="shared" si="140"/>
        <v>0</v>
      </c>
      <c r="AG769" s="270">
        <f t="shared" si="140"/>
        <v>0</v>
      </c>
      <c r="AH769" s="270">
        <f t="shared" si="140"/>
        <v>0</v>
      </c>
      <c r="AI769" s="270">
        <f t="shared" si="140"/>
        <v>0</v>
      </c>
      <c r="AJ769" s="270">
        <f t="shared" si="140"/>
        <v>0</v>
      </c>
      <c r="AK769" s="270">
        <f t="shared" si="140"/>
        <v>0</v>
      </c>
      <c r="AL769" s="270">
        <f t="shared" si="140"/>
        <v>0</v>
      </c>
      <c r="AM769" s="270">
        <f t="shared" si="140"/>
        <v>0</v>
      </c>
      <c r="AN769" s="270">
        <f t="shared" si="140"/>
        <v>0</v>
      </c>
      <c r="AO769" s="270">
        <f t="shared" si="140"/>
        <v>0</v>
      </c>
      <c r="AP769" s="270">
        <f t="shared" si="140"/>
        <v>0</v>
      </c>
      <c r="AQ769" s="270">
        <f t="shared" si="140"/>
        <v>0</v>
      </c>
      <c r="AR769" s="270">
        <f t="shared" si="140"/>
        <v>0</v>
      </c>
      <c r="AS769" s="270">
        <f t="shared" si="140"/>
        <v>0</v>
      </c>
      <c r="AT769" s="270">
        <f t="shared" si="140"/>
        <v>0</v>
      </c>
      <c r="AU769" s="270">
        <f t="shared" si="140"/>
        <v>0</v>
      </c>
      <c r="AV769" s="270">
        <f t="shared" si="140"/>
        <v>0</v>
      </c>
      <c r="AW769" s="270">
        <f t="shared" si="140"/>
        <v>0</v>
      </c>
      <c r="AX769" s="270">
        <f t="shared" si="140"/>
        <v>0</v>
      </c>
      <c r="AY769" s="270">
        <f t="shared" si="140"/>
        <v>0</v>
      </c>
      <c r="AZ769" s="270">
        <f t="shared" si="140"/>
        <v>0</v>
      </c>
      <c r="BA769" s="270">
        <f t="shared" si="140"/>
        <v>0</v>
      </c>
      <c r="BB769" s="270">
        <f t="shared" si="140"/>
        <v>0</v>
      </c>
      <c r="BC769" s="270">
        <f t="shared" si="140"/>
        <v>0</v>
      </c>
      <c r="BD769" s="270">
        <f t="shared" si="140"/>
        <v>3000</v>
      </c>
      <c r="BE769" s="270">
        <f t="shared" si="140"/>
        <v>0</v>
      </c>
      <c r="BF769" s="270">
        <f t="shared" si="140"/>
        <v>0</v>
      </c>
      <c r="BG769" s="270">
        <f t="shared" si="140"/>
        <v>0</v>
      </c>
      <c r="BH769" s="270">
        <f t="shared" si="140"/>
        <v>0</v>
      </c>
      <c r="BI769" s="270">
        <f t="shared" si="140"/>
        <v>0</v>
      </c>
      <c r="BJ769" s="270">
        <f t="shared" si="140"/>
        <v>0</v>
      </c>
      <c r="BK769" s="270">
        <f t="shared" si="140"/>
        <v>0</v>
      </c>
      <c r="BL769" s="270">
        <f t="shared" si="140"/>
        <v>0</v>
      </c>
      <c r="BM769" s="270">
        <f t="shared" si="140"/>
        <v>0</v>
      </c>
      <c r="BN769" s="270">
        <f t="shared" si="140"/>
        <v>0</v>
      </c>
      <c r="BO769" s="270">
        <f t="shared" si="140"/>
        <v>0</v>
      </c>
      <c r="BP769" s="270">
        <f t="shared" si="140"/>
        <v>0</v>
      </c>
      <c r="BQ769" s="270">
        <f t="shared" si="140"/>
        <v>0</v>
      </c>
      <c r="BR769" s="270">
        <f t="shared" si="140"/>
        <v>0</v>
      </c>
      <c r="BS769" s="270">
        <f t="shared" ref="BS769:BT772" si="141">BS661</f>
        <v>0</v>
      </c>
      <c r="BT769" s="270">
        <f t="shared" si="141"/>
        <v>0</v>
      </c>
      <c r="BU769" s="270">
        <f t="shared" si="139"/>
        <v>0</v>
      </c>
      <c r="BV769" s="270">
        <f t="shared" si="139"/>
        <v>0</v>
      </c>
      <c r="BW769" s="270">
        <f t="shared" si="139"/>
        <v>0</v>
      </c>
      <c r="BX769" s="270">
        <f t="shared" si="139"/>
        <v>0</v>
      </c>
      <c r="BY769" s="270">
        <f t="shared" si="139"/>
        <v>0</v>
      </c>
      <c r="BZ769" s="270">
        <f t="shared" si="139"/>
        <v>0</v>
      </c>
      <c r="CA769" s="270">
        <f t="shared" si="139"/>
        <v>0</v>
      </c>
      <c r="CB769" s="270">
        <f t="shared" si="139"/>
        <v>0</v>
      </c>
      <c r="CC769" s="270">
        <f t="shared" si="129"/>
        <v>146907</v>
      </c>
      <c r="CD769" s="148"/>
      <c r="CE769" s="148"/>
      <c r="CF769" s="148"/>
      <c r="CG769" s="148"/>
      <c r="CH769" s="148"/>
      <c r="CI769" s="148"/>
    </row>
    <row r="770" spans="1:87" s="149" customFormat="1">
      <c r="A770" s="215"/>
      <c r="B770" s="295"/>
      <c r="C770" s="150"/>
      <c r="D770" s="150"/>
      <c r="E770" s="150"/>
      <c r="F770" s="301" t="s">
        <v>1785</v>
      </c>
      <c r="G770" s="302" t="s">
        <v>1786</v>
      </c>
      <c r="H770" s="270">
        <f t="shared" ref="H770:BS773" si="142">H662</f>
        <v>0</v>
      </c>
      <c r="I770" s="270">
        <f t="shared" si="142"/>
        <v>0</v>
      </c>
      <c r="J770" s="270">
        <f t="shared" si="142"/>
        <v>0</v>
      </c>
      <c r="K770" s="270">
        <f t="shared" si="142"/>
        <v>0</v>
      </c>
      <c r="L770" s="270">
        <f t="shared" si="142"/>
        <v>44168</v>
      </c>
      <c r="M770" s="270">
        <f t="shared" si="142"/>
        <v>9094</v>
      </c>
      <c r="N770" s="270">
        <f t="shared" si="142"/>
        <v>864288</v>
      </c>
      <c r="O770" s="270">
        <f t="shared" si="142"/>
        <v>0</v>
      </c>
      <c r="P770" s="270">
        <f t="shared" si="142"/>
        <v>0</v>
      </c>
      <c r="Q770" s="270">
        <f t="shared" si="142"/>
        <v>0</v>
      </c>
      <c r="R770" s="270">
        <f t="shared" si="142"/>
        <v>27125</v>
      </c>
      <c r="S770" s="270">
        <f t="shared" si="142"/>
        <v>0</v>
      </c>
      <c r="T770" s="270">
        <f t="shared" si="142"/>
        <v>0</v>
      </c>
      <c r="U770" s="270">
        <f t="shared" si="142"/>
        <v>132654</v>
      </c>
      <c r="V770" s="270">
        <f t="shared" si="142"/>
        <v>10760</v>
      </c>
      <c r="W770" s="270">
        <f t="shared" si="142"/>
        <v>32325</v>
      </c>
      <c r="X770" s="270">
        <f t="shared" si="142"/>
        <v>34420</v>
      </c>
      <c r="Y770" s="270">
        <f t="shared" si="142"/>
        <v>7106</v>
      </c>
      <c r="Z770" s="270">
        <f t="shared" si="142"/>
        <v>0</v>
      </c>
      <c r="AA770" s="270">
        <f t="shared" si="142"/>
        <v>111522</v>
      </c>
      <c r="AB770" s="270">
        <f t="shared" si="142"/>
        <v>40896</v>
      </c>
      <c r="AC770" s="270">
        <f t="shared" si="142"/>
        <v>135161</v>
      </c>
      <c r="AD770" s="270">
        <f t="shared" si="142"/>
        <v>0</v>
      </c>
      <c r="AE770" s="270">
        <f t="shared" si="142"/>
        <v>91139</v>
      </c>
      <c r="AF770" s="270">
        <f t="shared" si="142"/>
        <v>68858</v>
      </c>
      <c r="AG770" s="270">
        <f t="shared" si="142"/>
        <v>10011</v>
      </c>
      <c r="AH770" s="270">
        <f t="shared" si="142"/>
        <v>0</v>
      </c>
      <c r="AI770" s="270">
        <f t="shared" si="142"/>
        <v>0</v>
      </c>
      <c r="AJ770" s="270">
        <f t="shared" si="142"/>
        <v>34145</v>
      </c>
      <c r="AK770" s="270">
        <f t="shared" si="142"/>
        <v>23530</v>
      </c>
      <c r="AL770" s="270">
        <f t="shared" si="142"/>
        <v>27691</v>
      </c>
      <c r="AM770" s="270">
        <f t="shared" si="142"/>
        <v>0</v>
      </c>
      <c r="AN770" s="270">
        <f t="shared" si="142"/>
        <v>0</v>
      </c>
      <c r="AO770" s="270">
        <f t="shared" si="142"/>
        <v>19030</v>
      </c>
      <c r="AP770" s="270">
        <f t="shared" si="142"/>
        <v>0</v>
      </c>
      <c r="AQ770" s="270">
        <f t="shared" si="142"/>
        <v>0</v>
      </c>
      <c r="AR770" s="270">
        <f t="shared" si="142"/>
        <v>0</v>
      </c>
      <c r="AS770" s="270">
        <f t="shared" si="142"/>
        <v>0</v>
      </c>
      <c r="AT770" s="270">
        <f t="shared" si="142"/>
        <v>26661</v>
      </c>
      <c r="AU770" s="270">
        <f t="shared" si="142"/>
        <v>0</v>
      </c>
      <c r="AV770" s="270">
        <f t="shared" si="142"/>
        <v>0</v>
      </c>
      <c r="AW770" s="270">
        <f t="shared" si="142"/>
        <v>35444</v>
      </c>
      <c r="AX770" s="270">
        <f t="shared" si="142"/>
        <v>0</v>
      </c>
      <c r="AY770" s="270">
        <f t="shared" si="142"/>
        <v>58395</v>
      </c>
      <c r="AZ770" s="270">
        <f t="shared" si="142"/>
        <v>0</v>
      </c>
      <c r="BA770" s="270">
        <f t="shared" si="142"/>
        <v>25788</v>
      </c>
      <c r="BB770" s="270">
        <f t="shared" si="142"/>
        <v>0</v>
      </c>
      <c r="BC770" s="270">
        <f t="shared" si="142"/>
        <v>0</v>
      </c>
      <c r="BD770" s="270">
        <f t="shared" si="142"/>
        <v>30175</v>
      </c>
      <c r="BE770" s="270">
        <f t="shared" si="142"/>
        <v>0</v>
      </c>
      <c r="BF770" s="270">
        <f t="shared" si="142"/>
        <v>0</v>
      </c>
      <c r="BG770" s="270">
        <f t="shared" si="142"/>
        <v>510</v>
      </c>
      <c r="BH770" s="270">
        <f t="shared" si="142"/>
        <v>0</v>
      </c>
      <c r="BI770" s="270">
        <f t="shared" si="142"/>
        <v>0</v>
      </c>
      <c r="BJ770" s="270">
        <f t="shared" si="142"/>
        <v>711</v>
      </c>
      <c r="BK770" s="270">
        <f t="shared" si="142"/>
        <v>0</v>
      </c>
      <c r="BL770" s="270">
        <f t="shared" si="142"/>
        <v>0</v>
      </c>
      <c r="BM770" s="270">
        <f t="shared" si="142"/>
        <v>0</v>
      </c>
      <c r="BN770" s="270">
        <f t="shared" si="142"/>
        <v>0</v>
      </c>
      <c r="BO770" s="270">
        <f t="shared" si="142"/>
        <v>0</v>
      </c>
      <c r="BP770" s="270">
        <f t="shared" si="142"/>
        <v>0</v>
      </c>
      <c r="BQ770" s="270">
        <f t="shared" si="142"/>
        <v>0</v>
      </c>
      <c r="BR770" s="270">
        <f t="shared" si="142"/>
        <v>0</v>
      </c>
      <c r="BS770" s="270">
        <f t="shared" si="142"/>
        <v>0</v>
      </c>
      <c r="BT770" s="270">
        <f t="shared" si="141"/>
        <v>500</v>
      </c>
      <c r="BU770" s="270">
        <f t="shared" si="139"/>
        <v>0</v>
      </c>
      <c r="BV770" s="270">
        <f t="shared" si="139"/>
        <v>31654</v>
      </c>
      <c r="BW770" s="270">
        <f t="shared" si="139"/>
        <v>121713.35</v>
      </c>
      <c r="BX770" s="270">
        <f t="shared" si="139"/>
        <v>0</v>
      </c>
      <c r="BY770" s="270">
        <f t="shared" si="139"/>
        <v>0</v>
      </c>
      <c r="BZ770" s="270">
        <f t="shared" si="139"/>
        <v>38458</v>
      </c>
      <c r="CA770" s="270">
        <f t="shared" si="139"/>
        <v>0</v>
      </c>
      <c r="CB770" s="270">
        <f t="shared" si="139"/>
        <v>24861</v>
      </c>
      <c r="CC770" s="270">
        <f t="shared" si="129"/>
        <v>2118793.35</v>
      </c>
      <c r="CD770" s="148"/>
      <c r="CE770" s="148"/>
      <c r="CF770" s="148"/>
      <c r="CG770" s="148"/>
      <c r="CH770" s="148"/>
      <c r="CI770" s="148"/>
    </row>
    <row r="771" spans="1:87" s="149" customFormat="1">
      <c r="A771" s="215"/>
      <c r="B771" s="295"/>
      <c r="C771" s="150"/>
      <c r="D771" s="150"/>
      <c r="E771" s="150"/>
      <c r="F771" s="301" t="s">
        <v>1613</v>
      </c>
      <c r="G771" s="302" t="s">
        <v>1614</v>
      </c>
      <c r="H771" s="270">
        <f t="shared" si="142"/>
        <v>0</v>
      </c>
      <c r="I771" s="270">
        <f t="shared" si="142"/>
        <v>2409580.7599999998</v>
      </c>
      <c r="J771" s="270">
        <f t="shared" si="142"/>
        <v>0</v>
      </c>
      <c r="K771" s="270">
        <f t="shared" si="142"/>
        <v>0</v>
      </c>
      <c r="L771" s="270">
        <f t="shared" si="142"/>
        <v>0</v>
      </c>
      <c r="M771" s="270">
        <f t="shared" si="142"/>
        <v>11263525.880000001</v>
      </c>
      <c r="N771" s="270">
        <f t="shared" si="142"/>
        <v>0</v>
      </c>
      <c r="O771" s="270">
        <f t="shared" si="142"/>
        <v>0</v>
      </c>
      <c r="P771" s="270">
        <f t="shared" si="142"/>
        <v>0</v>
      </c>
      <c r="Q771" s="270">
        <f t="shared" si="142"/>
        <v>0</v>
      </c>
      <c r="R771" s="270">
        <f t="shared" si="142"/>
        <v>0</v>
      </c>
      <c r="S771" s="270">
        <f t="shared" si="142"/>
        <v>0</v>
      </c>
      <c r="T771" s="270">
        <f t="shared" si="142"/>
        <v>0</v>
      </c>
      <c r="U771" s="270">
        <f t="shared" si="142"/>
        <v>0</v>
      </c>
      <c r="V771" s="270">
        <f t="shared" si="142"/>
        <v>0</v>
      </c>
      <c r="W771" s="270">
        <f t="shared" si="142"/>
        <v>242150</v>
      </c>
      <c r="X771" s="270">
        <f t="shared" si="142"/>
        <v>515900</v>
      </c>
      <c r="Y771" s="270">
        <f t="shared" si="142"/>
        <v>2285653.0099999998</v>
      </c>
      <c r="Z771" s="270">
        <f t="shared" si="142"/>
        <v>0</v>
      </c>
      <c r="AA771" s="270">
        <f t="shared" si="142"/>
        <v>9687.0400000000009</v>
      </c>
      <c r="AB771" s="270">
        <f t="shared" si="142"/>
        <v>25000</v>
      </c>
      <c r="AC771" s="270">
        <f t="shared" si="142"/>
        <v>0</v>
      </c>
      <c r="AD771" s="270">
        <f t="shared" si="142"/>
        <v>0</v>
      </c>
      <c r="AE771" s="270">
        <f t="shared" si="142"/>
        <v>500150.83</v>
      </c>
      <c r="AF771" s="270">
        <f t="shared" si="142"/>
        <v>110000</v>
      </c>
      <c r="AG771" s="270">
        <f t="shared" si="142"/>
        <v>63066.85</v>
      </c>
      <c r="AH771" s="270">
        <f t="shared" si="142"/>
        <v>0</v>
      </c>
      <c r="AI771" s="270">
        <f t="shared" si="142"/>
        <v>0</v>
      </c>
      <c r="AJ771" s="270">
        <f t="shared" si="142"/>
        <v>0</v>
      </c>
      <c r="AK771" s="270">
        <f t="shared" si="142"/>
        <v>0</v>
      </c>
      <c r="AL771" s="270">
        <f t="shared" si="142"/>
        <v>261878</v>
      </c>
      <c r="AM771" s="270">
        <f t="shared" si="142"/>
        <v>0</v>
      </c>
      <c r="AN771" s="270">
        <f t="shared" si="142"/>
        <v>0</v>
      </c>
      <c r="AO771" s="270">
        <f t="shared" si="142"/>
        <v>0</v>
      </c>
      <c r="AP771" s="270">
        <f t="shared" si="142"/>
        <v>0</v>
      </c>
      <c r="AQ771" s="270">
        <f t="shared" si="142"/>
        <v>0</v>
      </c>
      <c r="AR771" s="270">
        <f t="shared" si="142"/>
        <v>110000</v>
      </c>
      <c r="AS771" s="270">
        <f t="shared" si="142"/>
        <v>0</v>
      </c>
      <c r="AT771" s="270">
        <f t="shared" si="142"/>
        <v>0</v>
      </c>
      <c r="AU771" s="270">
        <f t="shared" si="142"/>
        <v>0</v>
      </c>
      <c r="AV771" s="270">
        <f t="shared" si="142"/>
        <v>0</v>
      </c>
      <c r="AW771" s="270">
        <f t="shared" si="142"/>
        <v>794748.74</v>
      </c>
      <c r="AX771" s="270">
        <f t="shared" si="142"/>
        <v>15275</v>
      </c>
      <c r="AY771" s="270">
        <f t="shared" si="142"/>
        <v>450220.04</v>
      </c>
      <c r="AZ771" s="270">
        <f t="shared" si="142"/>
        <v>0</v>
      </c>
      <c r="BA771" s="270">
        <f t="shared" si="142"/>
        <v>0</v>
      </c>
      <c r="BB771" s="270">
        <f t="shared" si="142"/>
        <v>20000</v>
      </c>
      <c r="BC771" s="270">
        <f t="shared" si="142"/>
        <v>0</v>
      </c>
      <c r="BD771" s="270">
        <f t="shared" si="142"/>
        <v>0</v>
      </c>
      <c r="BE771" s="270">
        <f t="shared" si="142"/>
        <v>0</v>
      </c>
      <c r="BF771" s="270">
        <f t="shared" si="142"/>
        <v>1285512.8999999999</v>
      </c>
      <c r="BG771" s="270">
        <f t="shared" si="142"/>
        <v>100001</v>
      </c>
      <c r="BH771" s="270">
        <f t="shared" si="142"/>
        <v>100000</v>
      </c>
      <c r="BI771" s="270">
        <f t="shared" si="142"/>
        <v>17000</v>
      </c>
      <c r="BJ771" s="270">
        <f t="shared" si="142"/>
        <v>851400.52</v>
      </c>
      <c r="BK771" s="270">
        <f t="shared" si="142"/>
        <v>0</v>
      </c>
      <c r="BL771" s="270">
        <f t="shared" si="142"/>
        <v>1623672.23</v>
      </c>
      <c r="BM771" s="270">
        <f t="shared" si="142"/>
        <v>10938273.289999999</v>
      </c>
      <c r="BN771" s="270">
        <f t="shared" si="142"/>
        <v>0</v>
      </c>
      <c r="BO771" s="270">
        <f t="shared" si="142"/>
        <v>684052.87</v>
      </c>
      <c r="BP771" s="270">
        <f t="shared" si="142"/>
        <v>797611.48</v>
      </c>
      <c r="BQ771" s="270">
        <f t="shared" si="142"/>
        <v>0</v>
      </c>
      <c r="BR771" s="270">
        <f t="shared" si="142"/>
        <v>0</v>
      </c>
      <c r="BS771" s="270">
        <f t="shared" si="142"/>
        <v>0</v>
      </c>
      <c r="BT771" s="270">
        <f t="shared" si="141"/>
        <v>40000</v>
      </c>
      <c r="BU771" s="270">
        <f t="shared" si="139"/>
        <v>0</v>
      </c>
      <c r="BV771" s="270">
        <f t="shared" si="139"/>
        <v>0</v>
      </c>
      <c r="BW771" s="270">
        <f t="shared" si="139"/>
        <v>0</v>
      </c>
      <c r="BX771" s="270">
        <f t="shared" si="139"/>
        <v>0</v>
      </c>
      <c r="BY771" s="270">
        <f t="shared" si="139"/>
        <v>0</v>
      </c>
      <c r="BZ771" s="270">
        <f t="shared" si="139"/>
        <v>0</v>
      </c>
      <c r="CA771" s="270">
        <f t="shared" si="139"/>
        <v>0</v>
      </c>
      <c r="CB771" s="270">
        <f t="shared" si="139"/>
        <v>98000.39</v>
      </c>
      <c r="CC771" s="270">
        <f t="shared" si="129"/>
        <v>35612360.829999991</v>
      </c>
      <c r="CD771" s="148"/>
      <c r="CE771" s="148"/>
      <c r="CF771" s="148"/>
      <c r="CG771" s="148"/>
      <c r="CH771" s="148"/>
      <c r="CI771" s="148"/>
    </row>
    <row r="772" spans="1:87" s="149" customFormat="1">
      <c r="A772" s="215"/>
      <c r="B772" s="295"/>
      <c r="C772" s="150"/>
      <c r="D772" s="150"/>
      <c r="E772" s="150"/>
      <c r="F772" s="301" t="s">
        <v>1615</v>
      </c>
      <c r="G772" s="302" t="s">
        <v>1616</v>
      </c>
      <c r="H772" s="270">
        <f t="shared" si="142"/>
        <v>11446939.380000001</v>
      </c>
      <c r="I772" s="270">
        <f t="shared" si="142"/>
        <v>1572514.67</v>
      </c>
      <c r="J772" s="270">
        <f t="shared" si="142"/>
        <v>1426377.75</v>
      </c>
      <c r="K772" s="270">
        <f t="shared" si="142"/>
        <v>2105047.65</v>
      </c>
      <c r="L772" s="270">
        <f t="shared" si="142"/>
        <v>1315017.8600000001</v>
      </c>
      <c r="M772" s="270">
        <f t="shared" si="142"/>
        <v>1100500</v>
      </c>
      <c r="N772" s="270">
        <f t="shared" si="142"/>
        <v>2319712.91</v>
      </c>
      <c r="O772" s="270">
        <f t="shared" si="142"/>
        <v>670571.31000000006</v>
      </c>
      <c r="P772" s="270">
        <f t="shared" si="142"/>
        <v>305707.28000000003</v>
      </c>
      <c r="Q772" s="270">
        <f t="shared" si="142"/>
        <v>2292452.38</v>
      </c>
      <c r="R772" s="270">
        <f t="shared" si="142"/>
        <v>537757.31999999995</v>
      </c>
      <c r="S772" s="270">
        <f t="shared" si="142"/>
        <v>589679.31000000006</v>
      </c>
      <c r="T772" s="270">
        <f t="shared" si="142"/>
        <v>2617477.5099999998</v>
      </c>
      <c r="U772" s="270">
        <f t="shared" si="142"/>
        <v>3710161.63</v>
      </c>
      <c r="V772" s="270">
        <f t="shared" si="142"/>
        <v>0</v>
      </c>
      <c r="W772" s="270">
        <f t="shared" si="142"/>
        <v>366761.7</v>
      </c>
      <c r="X772" s="270">
        <f t="shared" si="142"/>
        <v>1152697.76</v>
      </c>
      <c r="Y772" s="270">
        <f t="shared" si="142"/>
        <v>0</v>
      </c>
      <c r="Z772" s="270">
        <f t="shared" si="142"/>
        <v>2445133.4700000002</v>
      </c>
      <c r="AA772" s="270">
        <f t="shared" si="142"/>
        <v>1304161.95</v>
      </c>
      <c r="AB772" s="270">
        <f t="shared" si="142"/>
        <v>2440689.75</v>
      </c>
      <c r="AC772" s="270">
        <f t="shared" si="142"/>
        <v>1567347.97</v>
      </c>
      <c r="AD772" s="270">
        <f t="shared" si="142"/>
        <v>671038.09</v>
      </c>
      <c r="AE772" s="270">
        <f t="shared" si="142"/>
        <v>496838.49</v>
      </c>
      <c r="AF772" s="270">
        <f t="shared" si="142"/>
        <v>93361.12</v>
      </c>
      <c r="AG772" s="270">
        <f t="shared" si="142"/>
        <v>442487.62</v>
      </c>
      <c r="AH772" s="270">
        <f t="shared" si="142"/>
        <v>265057.15999999997</v>
      </c>
      <c r="AI772" s="270">
        <f t="shared" si="142"/>
        <v>1840721.55</v>
      </c>
      <c r="AJ772" s="270">
        <f t="shared" si="142"/>
        <v>574983.42000000004</v>
      </c>
      <c r="AK772" s="270">
        <f t="shared" si="142"/>
        <v>0</v>
      </c>
      <c r="AL772" s="270">
        <f t="shared" si="142"/>
        <v>292049.74</v>
      </c>
      <c r="AM772" s="270">
        <f t="shared" si="142"/>
        <v>149178.04</v>
      </c>
      <c r="AN772" s="270">
        <f t="shared" si="142"/>
        <v>681158.44</v>
      </c>
      <c r="AO772" s="270">
        <f t="shared" si="142"/>
        <v>337123.95</v>
      </c>
      <c r="AP772" s="270">
        <f t="shared" si="142"/>
        <v>343749.99</v>
      </c>
      <c r="AQ772" s="270">
        <f t="shared" si="142"/>
        <v>662104.68000000005</v>
      </c>
      <c r="AR772" s="270">
        <f t="shared" si="142"/>
        <v>65459.43</v>
      </c>
      <c r="AS772" s="270">
        <f t="shared" si="142"/>
        <v>689729.62</v>
      </c>
      <c r="AT772" s="270">
        <f t="shared" si="142"/>
        <v>355827.05</v>
      </c>
      <c r="AU772" s="270">
        <f t="shared" si="142"/>
        <v>923157.12</v>
      </c>
      <c r="AV772" s="270">
        <f t="shared" si="142"/>
        <v>434446.65</v>
      </c>
      <c r="AW772" s="270">
        <f t="shared" si="142"/>
        <v>676160.28</v>
      </c>
      <c r="AX772" s="270">
        <f t="shared" si="142"/>
        <v>370740.57</v>
      </c>
      <c r="AY772" s="270">
        <f t="shared" si="142"/>
        <v>609414.5</v>
      </c>
      <c r="AZ772" s="270">
        <f t="shared" si="142"/>
        <v>86519.75</v>
      </c>
      <c r="BA772" s="270">
        <f t="shared" si="142"/>
        <v>213587.36</v>
      </c>
      <c r="BB772" s="270">
        <f t="shared" si="142"/>
        <v>3398638.95</v>
      </c>
      <c r="BC772" s="270">
        <f t="shared" si="142"/>
        <v>212134.88</v>
      </c>
      <c r="BD772" s="270">
        <f t="shared" si="142"/>
        <v>787382.12</v>
      </c>
      <c r="BE772" s="270">
        <f t="shared" si="142"/>
        <v>257867.12</v>
      </c>
      <c r="BF772" s="270">
        <f t="shared" si="142"/>
        <v>750000</v>
      </c>
      <c r="BG772" s="270">
        <f t="shared" si="142"/>
        <v>893222.68</v>
      </c>
      <c r="BH772" s="270">
        <f t="shared" si="142"/>
        <v>2400141.86</v>
      </c>
      <c r="BI772" s="270">
        <f t="shared" si="142"/>
        <v>1586922.49</v>
      </c>
      <c r="BJ772" s="270">
        <f t="shared" si="142"/>
        <v>0</v>
      </c>
      <c r="BK772" s="270">
        <f t="shared" si="142"/>
        <v>93537.54</v>
      </c>
      <c r="BL772" s="270">
        <f t="shared" si="142"/>
        <v>535657.51</v>
      </c>
      <c r="BM772" s="270">
        <f t="shared" si="142"/>
        <v>2082489.45</v>
      </c>
      <c r="BN772" s="270">
        <f t="shared" si="142"/>
        <v>1981906.04</v>
      </c>
      <c r="BO772" s="270">
        <f t="shared" si="142"/>
        <v>267966.78000000003</v>
      </c>
      <c r="BP772" s="270">
        <f t="shared" si="142"/>
        <v>534702.24</v>
      </c>
      <c r="BQ772" s="270">
        <f t="shared" si="142"/>
        <v>363752.13</v>
      </c>
      <c r="BR772" s="270">
        <f t="shared" si="142"/>
        <v>800142.4</v>
      </c>
      <c r="BS772" s="270">
        <f t="shared" si="142"/>
        <v>328094.03000000003</v>
      </c>
      <c r="BT772" s="270">
        <f t="shared" si="141"/>
        <v>2753348.59</v>
      </c>
      <c r="BU772" s="270">
        <f t="shared" si="139"/>
        <v>584285.89</v>
      </c>
      <c r="BV772" s="270">
        <f t="shared" si="139"/>
        <v>1728854.97</v>
      </c>
      <c r="BW772" s="270">
        <f t="shared" si="139"/>
        <v>3429218.47</v>
      </c>
      <c r="BX772" s="270">
        <f t="shared" si="139"/>
        <v>701026.31</v>
      </c>
      <c r="BY772" s="270">
        <f t="shared" si="139"/>
        <v>1163090.72</v>
      </c>
      <c r="BZ772" s="270">
        <f t="shared" si="139"/>
        <v>1061617.6000000001</v>
      </c>
      <c r="CA772" s="270">
        <f t="shared" si="139"/>
        <v>769013.73</v>
      </c>
      <c r="CB772" s="270">
        <f t="shared" si="139"/>
        <v>627451.48</v>
      </c>
      <c r="CC772" s="270">
        <f t="shared" si="129"/>
        <v>82654070.159999996</v>
      </c>
      <c r="CD772" s="148"/>
      <c r="CE772" s="148"/>
      <c r="CF772" s="148"/>
      <c r="CG772" s="148"/>
      <c r="CH772" s="148"/>
      <c r="CI772" s="148"/>
    </row>
    <row r="773" spans="1:87" s="149" customFormat="1">
      <c r="A773" s="215"/>
      <c r="B773" s="295"/>
      <c r="C773" s="150"/>
      <c r="D773" s="150"/>
      <c r="E773" s="150"/>
      <c r="F773" s="301" t="s">
        <v>1617</v>
      </c>
      <c r="G773" s="302" t="s">
        <v>1618</v>
      </c>
      <c r="H773" s="270">
        <f t="shared" si="142"/>
        <v>12959178.34</v>
      </c>
      <c r="I773" s="270">
        <f t="shared" si="142"/>
        <v>503970</v>
      </c>
      <c r="J773" s="270">
        <f t="shared" si="142"/>
        <v>4117100</v>
      </c>
      <c r="K773" s="270">
        <f t="shared" si="142"/>
        <v>0</v>
      </c>
      <c r="L773" s="270">
        <f t="shared" si="142"/>
        <v>0</v>
      </c>
      <c r="M773" s="270">
        <f t="shared" si="142"/>
        <v>242415.6</v>
      </c>
      <c r="N773" s="270">
        <f t="shared" si="142"/>
        <v>0</v>
      </c>
      <c r="O773" s="270">
        <f t="shared" si="142"/>
        <v>3819225.82</v>
      </c>
      <c r="P773" s="270">
        <f t="shared" si="142"/>
        <v>2125720</v>
      </c>
      <c r="Q773" s="270">
        <f t="shared" si="142"/>
        <v>5995191</v>
      </c>
      <c r="R773" s="270">
        <f t="shared" si="142"/>
        <v>0</v>
      </c>
      <c r="S773" s="270">
        <f t="shared" si="142"/>
        <v>4420405.12</v>
      </c>
      <c r="T773" s="270">
        <f t="shared" si="142"/>
        <v>0</v>
      </c>
      <c r="U773" s="270">
        <f t="shared" si="142"/>
        <v>9095378</v>
      </c>
      <c r="V773" s="270">
        <f t="shared" si="142"/>
        <v>0</v>
      </c>
      <c r="W773" s="270">
        <f t="shared" si="142"/>
        <v>0</v>
      </c>
      <c r="X773" s="270">
        <f t="shared" si="142"/>
        <v>3200000</v>
      </c>
      <c r="Y773" s="270">
        <f t="shared" si="142"/>
        <v>0</v>
      </c>
      <c r="Z773" s="270">
        <f t="shared" si="142"/>
        <v>4609255</v>
      </c>
      <c r="AA773" s="270">
        <f t="shared" si="142"/>
        <v>0</v>
      </c>
      <c r="AB773" s="270">
        <f t="shared" si="142"/>
        <v>450000</v>
      </c>
      <c r="AC773" s="270">
        <f t="shared" si="142"/>
        <v>0</v>
      </c>
      <c r="AD773" s="270">
        <f t="shared" si="142"/>
        <v>576901.68999999994</v>
      </c>
      <c r="AE773" s="270">
        <f t="shared" si="142"/>
        <v>2700000</v>
      </c>
      <c r="AF773" s="270">
        <f t="shared" si="142"/>
        <v>960000</v>
      </c>
      <c r="AG773" s="270">
        <f t="shared" si="142"/>
        <v>0</v>
      </c>
      <c r="AH773" s="270">
        <f t="shared" si="142"/>
        <v>399000</v>
      </c>
      <c r="AI773" s="270">
        <f t="shared" si="142"/>
        <v>0</v>
      </c>
      <c r="AJ773" s="270">
        <f t="shared" si="142"/>
        <v>999999.99</v>
      </c>
      <c r="AK773" s="270">
        <f t="shared" si="142"/>
        <v>547500</v>
      </c>
      <c r="AL773" s="270">
        <f t="shared" si="142"/>
        <v>0</v>
      </c>
      <c r="AM773" s="270">
        <f t="shared" si="142"/>
        <v>645000</v>
      </c>
      <c r="AN773" s="270">
        <f t="shared" si="142"/>
        <v>1684221.03</v>
      </c>
      <c r="AO773" s="270">
        <f t="shared" si="142"/>
        <v>606160</v>
      </c>
      <c r="AP773" s="270">
        <f t="shared" si="142"/>
        <v>0</v>
      </c>
      <c r="AQ773" s="270">
        <f t="shared" si="142"/>
        <v>2418079.9900000002</v>
      </c>
      <c r="AR773" s="270">
        <f t="shared" si="142"/>
        <v>0</v>
      </c>
      <c r="AS773" s="270">
        <f t="shared" si="142"/>
        <v>577500</v>
      </c>
      <c r="AT773" s="270">
        <f t="shared" si="142"/>
        <v>0</v>
      </c>
      <c r="AU773" s="270">
        <f t="shared" si="142"/>
        <v>295978</v>
      </c>
      <c r="AV773" s="270">
        <f t="shared" si="142"/>
        <v>305421.18</v>
      </c>
      <c r="AW773" s="270">
        <f t="shared" si="142"/>
        <v>1800000</v>
      </c>
      <c r="AX773" s="270">
        <f t="shared" si="142"/>
        <v>0</v>
      </c>
      <c r="AY773" s="270">
        <f t="shared" si="142"/>
        <v>852850</v>
      </c>
      <c r="AZ773" s="270">
        <f t="shared" si="142"/>
        <v>0</v>
      </c>
      <c r="BA773" s="270">
        <f t="shared" si="142"/>
        <v>375000</v>
      </c>
      <c r="BB773" s="270">
        <f t="shared" si="142"/>
        <v>1642200</v>
      </c>
      <c r="BC773" s="270">
        <f t="shared" si="142"/>
        <v>0</v>
      </c>
      <c r="BD773" s="270">
        <f t="shared" si="142"/>
        <v>0</v>
      </c>
      <c r="BE773" s="270">
        <f t="shared" si="142"/>
        <v>0</v>
      </c>
      <c r="BF773" s="270">
        <f t="shared" si="142"/>
        <v>1860000</v>
      </c>
      <c r="BG773" s="270">
        <f t="shared" si="142"/>
        <v>1629145</v>
      </c>
      <c r="BH773" s="270">
        <f t="shared" si="142"/>
        <v>0</v>
      </c>
      <c r="BI773" s="270">
        <f t="shared" si="142"/>
        <v>982060</v>
      </c>
      <c r="BJ773" s="270">
        <f t="shared" si="142"/>
        <v>0</v>
      </c>
      <c r="BK773" s="270">
        <f t="shared" si="142"/>
        <v>375000</v>
      </c>
      <c r="BL773" s="270">
        <f t="shared" si="142"/>
        <v>1560000</v>
      </c>
      <c r="BM773" s="270">
        <f t="shared" si="142"/>
        <v>3128663.97</v>
      </c>
      <c r="BN773" s="270">
        <f t="shared" si="142"/>
        <v>3375000</v>
      </c>
      <c r="BO773" s="270">
        <f t="shared" si="142"/>
        <v>0</v>
      </c>
      <c r="BP773" s="270">
        <f t="shared" si="142"/>
        <v>695250</v>
      </c>
      <c r="BQ773" s="270">
        <f t="shared" si="142"/>
        <v>0</v>
      </c>
      <c r="BR773" s="270">
        <f t="shared" si="142"/>
        <v>1819247.95</v>
      </c>
      <c r="BS773" s="270">
        <f t="shared" ref="BS773:CB779" si="143">BS665</f>
        <v>125000</v>
      </c>
      <c r="BT773" s="270">
        <f t="shared" si="143"/>
        <v>5236316</v>
      </c>
      <c r="BU773" s="270">
        <f t="shared" si="139"/>
        <v>2391006.91</v>
      </c>
      <c r="BV773" s="270">
        <f t="shared" si="139"/>
        <v>5600856.2000000002</v>
      </c>
      <c r="BW773" s="270">
        <f t="shared" si="139"/>
        <v>2000126</v>
      </c>
      <c r="BX773" s="270">
        <f t="shared" si="139"/>
        <v>3297450</v>
      </c>
      <c r="BY773" s="270">
        <f t="shared" si="139"/>
        <v>6451624.46</v>
      </c>
      <c r="BZ773" s="270">
        <f t="shared" si="139"/>
        <v>127228.35</v>
      </c>
      <c r="CA773" s="270">
        <f t="shared" si="139"/>
        <v>1983164</v>
      </c>
      <c r="CB773" s="270">
        <f t="shared" si="139"/>
        <v>8619.2000000000007</v>
      </c>
      <c r="CC773" s="270">
        <f t="shared" si="129"/>
        <v>111569408.8</v>
      </c>
      <c r="CD773" s="148"/>
      <c r="CE773" s="148"/>
      <c r="CF773" s="148"/>
      <c r="CG773" s="148"/>
      <c r="CH773" s="148"/>
      <c r="CI773" s="148"/>
    </row>
    <row r="774" spans="1:87" s="149" customFormat="1">
      <c r="A774" s="215"/>
      <c r="B774" s="295"/>
      <c r="C774" s="150"/>
      <c r="D774" s="150"/>
      <c r="E774" s="150"/>
      <c r="F774" s="301" t="s">
        <v>1619</v>
      </c>
      <c r="G774" s="302" t="s">
        <v>1620</v>
      </c>
      <c r="H774" s="270">
        <f t="shared" ref="H774:BS777" si="144">H666</f>
        <v>6546729.6900000004</v>
      </c>
      <c r="I774" s="270">
        <f t="shared" si="144"/>
        <v>0</v>
      </c>
      <c r="J774" s="270">
        <f t="shared" si="144"/>
        <v>17666532.93</v>
      </c>
      <c r="K774" s="270">
        <f t="shared" si="144"/>
        <v>744935.84</v>
      </c>
      <c r="L774" s="270">
        <f t="shared" si="144"/>
        <v>2590870.12</v>
      </c>
      <c r="M774" s="270">
        <f t="shared" si="144"/>
        <v>0</v>
      </c>
      <c r="N774" s="270">
        <f t="shared" si="144"/>
        <v>0</v>
      </c>
      <c r="O774" s="270">
        <f t="shared" si="144"/>
        <v>0</v>
      </c>
      <c r="P774" s="270">
        <f t="shared" si="144"/>
        <v>100000</v>
      </c>
      <c r="Q774" s="270">
        <f t="shared" si="144"/>
        <v>570000</v>
      </c>
      <c r="R774" s="270">
        <f t="shared" si="144"/>
        <v>0</v>
      </c>
      <c r="S774" s="270">
        <f t="shared" si="144"/>
        <v>2592641.7200000002</v>
      </c>
      <c r="T774" s="270">
        <f t="shared" si="144"/>
        <v>7500120</v>
      </c>
      <c r="U774" s="270">
        <f t="shared" si="144"/>
        <v>2228965</v>
      </c>
      <c r="V774" s="270">
        <f t="shared" si="144"/>
        <v>0</v>
      </c>
      <c r="W774" s="270">
        <f t="shared" si="144"/>
        <v>60000</v>
      </c>
      <c r="X774" s="270">
        <f t="shared" si="144"/>
        <v>0</v>
      </c>
      <c r="Y774" s="270">
        <f t="shared" si="144"/>
        <v>0</v>
      </c>
      <c r="Z774" s="270">
        <f t="shared" si="144"/>
        <v>0</v>
      </c>
      <c r="AA774" s="270">
        <f t="shared" si="144"/>
        <v>0</v>
      </c>
      <c r="AB774" s="270">
        <f t="shared" si="144"/>
        <v>1061614</v>
      </c>
      <c r="AC774" s="270">
        <f t="shared" si="144"/>
        <v>1724000</v>
      </c>
      <c r="AD774" s="270">
        <f t="shared" si="144"/>
        <v>0</v>
      </c>
      <c r="AE774" s="270">
        <f t="shared" si="144"/>
        <v>0</v>
      </c>
      <c r="AF774" s="270">
        <f t="shared" si="144"/>
        <v>298400</v>
      </c>
      <c r="AG774" s="270">
        <f t="shared" si="144"/>
        <v>0</v>
      </c>
      <c r="AH774" s="270">
        <f t="shared" si="144"/>
        <v>0</v>
      </c>
      <c r="AI774" s="270">
        <f t="shared" si="144"/>
        <v>0</v>
      </c>
      <c r="AJ774" s="270">
        <f t="shared" si="144"/>
        <v>902894.49</v>
      </c>
      <c r="AK774" s="270">
        <f t="shared" si="144"/>
        <v>0</v>
      </c>
      <c r="AL774" s="270">
        <f t="shared" si="144"/>
        <v>0</v>
      </c>
      <c r="AM774" s="270">
        <f t="shared" si="144"/>
        <v>0</v>
      </c>
      <c r="AN774" s="270">
        <f t="shared" si="144"/>
        <v>721920.88</v>
      </c>
      <c r="AO774" s="270">
        <f t="shared" si="144"/>
        <v>270000</v>
      </c>
      <c r="AP774" s="270">
        <f t="shared" si="144"/>
        <v>0</v>
      </c>
      <c r="AQ774" s="270">
        <f t="shared" si="144"/>
        <v>240000</v>
      </c>
      <c r="AR774" s="270">
        <f t="shared" si="144"/>
        <v>0</v>
      </c>
      <c r="AS774" s="270">
        <f t="shared" si="144"/>
        <v>852159.68</v>
      </c>
      <c r="AT774" s="270">
        <f t="shared" si="144"/>
        <v>0</v>
      </c>
      <c r="AU774" s="270">
        <f t="shared" si="144"/>
        <v>0</v>
      </c>
      <c r="AV774" s="270">
        <f t="shared" si="144"/>
        <v>0</v>
      </c>
      <c r="AW774" s="270">
        <f t="shared" si="144"/>
        <v>0</v>
      </c>
      <c r="AX774" s="270">
        <f t="shared" si="144"/>
        <v>0</v>
      </c>
      <c r="AY774" s="270">
        <f t="shared" si="144"/>
        <v>19516</v>
      </c>
      <c r="AZ774" s="270">
        <f t="shared" si="144"/>
        <v>0</v>
      </c>
      <c r="BA774" s="270">
        <f t="shared" si="144"/>
        <v>56360</v>
      </c>
      <c r="BB774" s="270">
        <f t="shared" si="144"/>
        <v>0</v>
      </c>
      <c r="BC774" s="270">
        <f t="shared" si="144"/>
        <v>100000</v>
      </c>
      <c r="BD774" s="270">
        <f t="shared" si="144"/>
        <v>0</v>
      </c>
      <c r="BE774" s="270">
        <f t="shared" si="144"/>
        <v>0</v>
      </c>
      <c r="BF774" s="270">
        <f t="shared" si="144"/>
        <v>0</v>
      </c>
      <c r="BG774" s="270">
        <f t="shared" si="144"/>
        <v>0</v>
      </c>
      <c r="BH774" s="270">
        <f t="shared" si="144"/>
        <v>4545112.0399000002</v>
      </c>
      <c r="BI774" s="270">
        <f t="shared" si="144"/>
        <v>0</v>
      </c>
      <c r="BJ774" s="270">
        <f t="shared" si="144"/>
        <v>0</v>
      </c>
      <c r="BK774" s="270">
        <f t="shared" si="144"/>
        <v>0</v>
      </c>
      <c r="BL774" s="270">
        <f t="shared" si="144"/>
        <v>2151404.48</v>
      </c>
      <c r="BM774" s="270">
        <f t="shared" si="144"/>
        <v>0</v>
      </c>
      <c r="BN774" s="270">
        <f t="shared" si="144"/>
        <v>5854166.4199999999</v>
      </c>
      <c r="BO774" s="270">
        <f t="shared" si="144"/>
        <v>277800</v>
      </c>
      <c r="BP774" s="270">
        <f t="shared" si="144"/>
        <v>0</v>
      </c>
      <c r="BQ774" s="270">
        <f t="shared" si="144"/>
        <v>0</v>
      </c>
      <c r="BR774" s="270">
        <f t="shared" si="144"/>
        <v>0</v>
      </c>
      <c r="BS774" s="270">
        <f t="shared" si="144"/>
        <v>0</v>
      </c>
      <c r="BT774" s="270">
        <f t="shared" si="143"/>
        <v>1840717</v>
      </c>
      <c r="BU774" s="270">
        <f t="shared" si="143"/>
        <v>0</v>
      </c>
      <c r="BV774" s="270">
        <f t="shared" si="143"/>
        <v>963243.73</v>
      </c>
      <c r="BW774" s="270">
        <f t="shared" si="143"/>
        <v>0</v>
      </c>
      <c r="BX774" s="270">
        <f t="shared" si="143"/>
        <v>4418250.25</v>
      </c>
      <c r="BY774" s="270">
        <f t="shared" si="143"/>
        <v>393042.7</v>
      </c>
      <c r="BZ774" s="270">
        <f t="shared" si="143"/>
        <v>1638262.5</v>
      </c>
      <c r="CA774" s="270">
        <f t="shared" si="143"/>
        <v>911691.5</v>
      </c>
      <c r="CB774" s="270">
        <f t="shared" si="143"/>
        <v>324819.90999999997</v>
      </c>
      <c r="CC774" s="270">
        <f t="shared" si="129"/>
        <v>70166170.879899994</v>
      </c>
      <c r="CD774" s="148"/>
      <c r="CE774" s="148"/>
      <c r="CF774" s="148"/>
      <c r="CG774" s="148"/>
      <c r="CH774" s="148"/>
      <c r="CI774" s="148"/>
    </row>
    <row r="775" spans="1:87" s="149" customFormat="1">
      <c r="A775" s="215"/>
      <c r="B775" s="295"/>
      <c r="C775" s="150"/>
      <c r="D775" s="150"/>
      <c r="E775" s="150"/>
      <c r="F775" s="301" t="s">
        <v>1621</v>
      </c>
      <c r="G775" s="302" t="s">
        <v>1622</v>
      </c>
      <c r="H775" s="270">
        <f t="shared" si="144"/>
        <v>4193941.19</v>
      </c>
      <c r="I775" s="270">
        <f t="shared" si="144"/>
        <v>18306795.25</v>
      </c>
      <c r="J775" s="270">
        <f t="shared" si="144"/>
        <v>5981825.0499999998</v>
      </c>
      <c r="K775" s="270">
        <f t="shared" si="144"/>
        <v>0</v>
      </c>
      <c r="L775" s="270">
        <f t="shared" si="144"/>
        <v>0</v>
      </c>
      <c r="M775" s="270">
        <f t="shared" si="144"/>
        <v>0</v>
      </c>
      <c r="N775" s="270">
        <f t="shared" si="144"/>
        <v>188663263.75</v>
      </c>
      <c r="O775" s="270">
        <f t="shared" si="144"/>
        <v>0</v>
      </c>
      <c r="P775" s="270">
        <f t="shared" si="144"/>
        <v>0</v>
      </c>
      <c r="Q775" s="270">
        <f t="shared" si="144"/>
        <v>0</v>
      </c>
      <c r="R775" s="270">
        <f t="shared" si="144"/>
        <v>0</v>
      </c>
      <c r="S775" s="270">
        <f t="shared" si="144"/>
        <v>0</v>
      </c>
      <c r="T775" s="270">
        <f t="shared" si="144"/>
        <v>41739620.850000001</v>
      </c>
      <c r="U775" s="270">
        <f t="shared" si="144"/>
        <v>3655157.41</v>
      </c>
      <c r="V775" s="270">
        <f t="shared" si="144"/>
        <v>0</v>
      </c>
      <c r="W775" s="270">
        <f t="shared" si="144"/>
        <v>0</v>
      </c>
      <c r="X775" s="270">
        <f t="shared" si="144"/>
        <v>0</v>
      </c>
      <c r="Y775" s="270">
        <f t="shared" si="144"/>
        <v>0</v>
      </c>
      <c r="Z775" s="270">
        <f t="shared" si="144"/>
        <v>87185820.700000003</v>
      </c>
      <c r="AA775" s="270">
        <f t="shared" si="144"/>
        <v>0</v>
      </c>
      <c r="AB775" s="270">
        <f t="shared" si="144"/>
        <v>0</v>
      </c>
      <c r="AC775" s="270">
        <f t="shared" si="144"/>
        <v>0</v>
      </c>
      <c r="AD775" s="270">
        <f t="shared" si="144"/>
        <v>0</v>
      </c>
      <c r="AE775" s="270">
        <f t="shared" si="144"/>
        <v>0</v>
      </c>
      <c r="AF775" s="270">
        <f t="shared" si="144"/>
        <v>0</v>
      </c>
      <c r="AG775" s="270">
        <f t="shared" si="144"/>
        <v>0</v>
      </c>
      <c r="AH775" s="270">
        <f t="shared" si="144"/>
        <v>0</v>
      </c>
      <c r="AI775" s="270">
        <f t="shared" si="144"/>
        <v>26591709.41</v>
      </c>
      <c r="AJ775" s="270">
        <f t="shared" si="144"/>
        <v>0</v>
      </c>
      <c r="AK775" s="270">
        <f t="shared" si="144"/>
        <v>0</v>
      </c>
      <c r="AL775" s="270">
        <f t="shared" si="144"/>
        <v>0</v>
      </c>
      <c r="AM775" s="270">
        <f t="shared" si="144"/>
        <v>0</v>
      </c>
      <c r="AN775" s="270">
        <f t="shared" si="144"/>
        <v>0</v>
      </c>
      <c r="AO775" s="270">
        <f t="shared" si="144"/>
        <v>0</v>
      </c>
      <c r="AP775" s="270">
        <f t="shared" si="144"/>
        <v>0</v>
      </c>
      <c r="AQ775" s="270">
        <f t="shared" si="144"/>
        <v>0</v>
      </c>
      <c r="AR775" s="270">
        <f t="shared" si="144"/>
        <v>0</v>
      </c>
      <c r="AS775" s="270">
        <f t="shared" si="144"/>
        <v>0</v>
      </c>
      <c r="AT775" s="270">
        <f t="shared" si="144"/>
        <v>0</v>
      </c>
      <c r="AU775" s="270">
        <f t="shared" si="144"/>
        <v>13260222.279999999</v>
      </c>
      <c r="AV775" s="270">
        <f t="shared" si="144"/>
        <v>0</v>
      </c>
      <c r="AW775" s="270">
        <f t="shared" si="144"/>
        <v>0</v>
      </c>
      <c r="AX775" s="270">
        <f t="shared" si="144"/>
        <v>0</v>
      </c>
      <c r="AY775" s="270">
        <f t="shared" si="144"/>
        <v>0</v>
      </c>
      <c r="AZ775" s="270">
        <f t="shared" si="144"/>
        <v>0</v>
      </c>
      <c r="BA775" s="270">
        <f t="shared" si="144"/>
        <v>0</v>
      </c>
      <c r="BB775" s="270">
        <f t="shared" si="144"/>
        <v>115948382</v>
      </c>
      <c r="BC775" s="270">
        <f t="shared" si="144"/>
        <v>0</v>
      </c>
      <c r="BD775" s="270">
        <f t="shared" si="144"/>
        <v>0</v>
      </c>
      <c r="BE775" s="270">
        <f t="shared" si="144"/>
        <v>0</v>
      </c>
      <c r="BF775" s="270">
        <f t="shared" si="144"/>
        <v>0</v>
      </c>
      <c r="BG775" s="270">
        <f t="shared" si="144"/>
        <v>0</v>
      </c>
      <c r="BH775" s="270">
        <f t="shared" si="144"/>
        <v>0</v>
      </c>
      <c r="BI775" s="270">
        <f t="shared" si="144"/>
        <v>0</v>
      </c>
      <c r="BJ775" s="270">
        <f t="shared" si="144"/>
        <v>0</v>
      </c>
      <c r="BK775" s="270">
        <f t="shared" si="144"/>
        <v>0</v>
      </c>
      <c r="BL775" s="270">
        <f t="shared" si="144"/>
        <v>0</v>
      </c>
      <c r="BM775" s="270">
        <f t="shared" si="144"/>
        <v>54224303.43</v>
      </c>
      <c r="BN775" s="270">
        <f t="shared" si="144"/>
        <v>37414325.539999999</v>
      </c>
      <c r="BO775" s="270">
        <f t="shared" si="144"/>
        <v>0</v>
      </c>
      <c r="BP775" s="270">
        <f t="shared" si="144"/>
        <v>0</v>
      </c>
      <c r="BQ775" s="270">
        <f t="shared" si="144"/>
        <v>0</v>
      </c>
      <c r="BR775" s="270">
        <f t="shared" si="144"/>
        <v>0</v>
      </c>
      <c r="BS775" s="270">
        <f t="shared" si="144"/>
        <v>0</v>
      </c>
      <c r="BT775" s="270">
        <f t="shared" si="143"/>
        <v>14489178.369999999</v>
      </c>
      <c r="BU775" s="270">
        <f t="shared" si="143"/>
        <v>0</v>
      </c>
      <c r="BV775" s="270">
        <f t="shared" si="143"/>
        <v>0</v>
      </c>
      <c r="BW775" s="270">
        <f t="shared" si="143"/>
        <v>0</v>
      </c>
      <c r="BX775" s="270">
        <f t="shared" si="143"/>
        <v>0</v>
      </c>
      <c r="BY775" s="270">
        <f t="shared" si="143"/>
        <v>0</v>
      </c>
      <c r="BZ775" s="270">
        <f t="shared" si="143"/>
        <v>0</v>
      </c>
      <c r="CA775" s="270">
        <f t="shared" si="143"/>
        <v>0</v>
      </c>
      <c r="CB775" s="270">
        <f t="shared" si="143"/>
        <v>0</v>
      </c>
      <c r="CC775" s="270">
        <f t="shared" si="129"/>
        <v>611654545.2299999</v>
      </c>
      <c r="CD775" s="148"/>
      <c r="CE775" s="148"/>
      <c r="CF775" s="148"/>
      <c r="CG775" s="148"/>
      <c r="CH775" s="148"/>
      <c r="CI775" s="148"/>
    </row>
    <row r="776" spans="1:87" s="149" customFormat="1">
      <c r="A776" s="215"/>
      <c r="B776" s="295"/>
      <c r="C776" s="150"/>
      <c r="D776" s="150"/>
      <c r="E776" s="150"/>
      <c r="F776" s="301" t="s">
        <v>1623</v>
      </c>
      <c r="G776" s="302" t="s">
        <v>1624</v>
      </c>
      <c r="H776" s="270">
        <f t="shared" si="144"/>
        <v>8826759.6300000008</v>
      </c>
      <c r="I776" s="270">
        <f t="shared" si="144"/>
        <v>5122707.63</v>
      </c>
      <c r="J776" s="270">
        <f t="shared" si="144"/>
        <v>4790372.03</v>
      </c>
      <c r="K776" s="270">
        <f t="shared" si="144"/>
        <v>0</v>
      </c>
      <c r="L776" s="270">
        <f t="shared" si="144"/>
        <v>0</v>
      </c>
      <c r="M776" s="270">
        <f t="shared" si="144"/>
        <v>0</v>
      </c>
      <c r="N776" s="270">
        <f t="shared" si="144"/>
        <v>51371881.030000001</v>
      </c>
      <c r="O776" s="270">
        <f t="shared" si="144"/>
        <v>0</v>
      </c>
      <c r="P776" s="270">
        <f t="shared" si="144"/>
        <v>0</v>
      </c>
      <c r="Q776" s="270">
        <f t="shared" si="144"/>
        <v>0</v>
      </c>
      <c r="R776" s="270">
        <f t="shared" si="144"/>
        <v>0</v>
      </c>
      <c r="S776" s="270">
        <f t="shared" si="144"/>
        <v>0</v>
      </c>
      <c r="T776" s="270">
        <f t="shared" si="144"/>
        <v>10644521.6</v>
      </c>
      <c r="U776" s="270">
        <f t="shared" si="144"/>
        <v>4169367.47</v>
      </c>
      <c r="V776" s="270">
        <f t="shared" si="144"/>
        <v>0</v>
      </c>
      <c r="W776" s="270">
        <f t="shared" si="144"/>
        <v>0</v>
      </c>
      <c r="X776" s="270">
        <f t="shared" si="144"/>
        <v>0</v>
      </c>
      <c r="Y776" s="270">
        <f t="shared" si="144"/>
        <v>0</v>
      </c>
      <c r="Z776" s="270">
        <f t="shared" si="144"/>
        <v>0</v>
      </c>
      <c r="AA776" s="270">
        <f t="shared" si="144"/>
        <v>0</v>
      </c>
      <c r="AB776" s="270">
        <f t="shared" si="144"/>
        <v>0</v>
      </c>
      <c r="AC776" s="270">
        <f t="shared" si="144"/>
        <v>0</v>
      </c>
      <c r="AD776" s="270">
        <f t="shared" si="144"/>
        <v>0</v>
      </c>
      <c r="AE776" s="270">
        <f t="shared" si="144"/>
        <v>0</v>
      </c>
      <c r="AF776" s="270">
        <f t="shared" si="144"/>
        <v>0</v>
      </c>
      <c r="AG776" s="270">
        <f t="shared" si="144"/>
        <v>0</v>
      </c>
      <c r="AH776" s="270">
        <f t="shared" si="144"/>
        <v>0</v>
      </c>
      <c r="AI776" s="270">
        <f t="shared" si="144"/>
        <v>2635713.73</v>
      </c>
      <c r="AJ776" s="270">
        <f t="shared" si="144"/>
        <v>0</v>
      </c>
      <c r="AK776" s="270">
        <f t="shared" si="144"/>
        <v>0</v>
      </c>
      <c r="AL776" s="270">
        <f t="shared" si="144"/>
        <v>0</v>
      </c>
      <c r="AM776" s="270">
        <f t="shared" si="144"/>
        <v>0</v>
      </c>
      <c r="AN776" s="270">
        <f t="shared" si="144"/>
        <v>0</v>
      </c>
      <c r="AO776" s="270">
        <f t="shared" si="144"/>
        <v>0</v>
      </c>
      <c r="AP776" s="270">
        <f t="shared" si="144"/>
        <v>0</v>
      </c>
      <c r="AQ776" s="270">
        <f t="shared" si="144"/>
        <v>0</v>
      </c>
      <c r="AR776" s="270">
        <f t="shared" si="144"/>
        <v>0</v>
      </c>
      <c r="AS776" s="270">
        <f t="shared" si="144"/>
        <v>0</v>
      </c>
      <c r="AT776" s="270">
        <f t="shared" si="144"/>
        <v>0</v>
      </c>
      <c r="AU776" s="270">
        <f t="shared" si="144"/>
        <v>2167489.84</v>
      </c>
      <c r="AV776" s="270">
        <f t="shared" si="144"/>
        <v>0</v>
      </c>
      <c r="AW776" s="270">
        <f t="shared" si="144"/>
        <v>0</v>
      </c>
      <c r="AX776" s="270">
        <f t="shared" si="144"/>
        <v>0</v>
      </c>
      <c r="AY776" s="270">
        <f t="shared" si="144"/>
        <v>0</v>
      </c>
      <c r="AZ776" s="270">
        <f t="shared" si="144"/>
        <v>0</v>
      </c>
      <c r="BA776" s="270">
        <f t="shared" si="144"/>
        <v>0</v>
      </c>
      <c r="BB776" s="270">
        <f t="shared" si="144"/>
        <v>35171830.899999999</v>
      </c>
      <c r="BC776" s="270">
        <f t="shared" si="144"/>
        <v>0</v>
      </c>
      <c r="BD776" s="270">
        <f t="shared" si="144"/>
        <v>0</v>
      </c>
      <c r="BE776" s="270">
        <f t="shared" si="144"/>
        <v>0</v>
      </c>
      <c r="BF776" s="270">
        <f t="shared" si="144"/>
        <v>0</v>
      </c>
      <c r="BG776" s="270">
        <f t="shared" si="144"/>
        <v>4976</v>
      </c>
      <c r="BH776" s="270">
        <f t="shared" si="144"/>
        <v>0</v>
      </c>
      <c r="BI776" s="270">
        <f t="shared" si="144"/>
        <v>0</v>
      </c>
      <c r="BJ776" s="270">
        <f t="shared" si="144"/>
        <v>0</v>
      </c>
      <c r="BK776" s="270">
        <f t="shared" si="144"/>
        <v>0</v>
      </c>
      <c r="BL776" s="270">
        <f t="shared" si="144"/>
        <v>0</v>
      </c>
      <c r="BM776" s="270">
        <f t="shared" si="144"/>
        <v>6588675.21</v>
      </c>
      <c r="BN776" s="270">
        <f t="shared" si="144"/>
        <v>3624355.52</v>
      </c>
      <c r="BO776" s="270">
        <f t="shared" si="144"/>
        <v>75000</v>
      </c>
      <c r="BP776" s="270">
        <f t="shared" si="144"/>
        <v>0</v>
      </c>
      <c r="BQ776" s="270">
        <f t="shared" si="144"/>
        <v>0</v>
      </c>
      <c r="BR776" s="270">
        <f t="shared" si="144"/>
        <v>0</v>
      </c>
      <c r="BS776" s="270">
        <f t="shared" si="144"/>
        <v>0</v>
      </c>
      <c r="BT776" s="270">
        <f t="shared" si="143"/>
        <v>10711904.529999999</v>
      </c>
      <c r="BU776" s="270">
        <f t="shared" si="143"/>
        <v>0</v>
      </c>
      <c r="BV776" s="270">
        <f t="shared" si="143"/>
        <v>0</v>
      </c>
      <c r="BW776" s="270">
        <f t="shared" si="143"/>
        <v>0</v>
      </c>
      <c r="BX776" s="270">
        <f t="shared" si="143"/>
        <v>0</v>
      </c>
      <c r="BY776" s="270">
        <f t="shared" si="143"/>
        <v>0</v>
      </c>
      <c r="BZ776" s="270">
        <f t="shared" si="143"/>
        <v>0</v>
      </c>
      <c r="CA776" s="270">
        <f t="shared" si="143"/>
        <v>0</v>
      </c>
      <c r="CB776" s="270">
        <f t="shared" si="143"/>
        <v>0</v>
      </c>
      <c r="CC776" s="270">
        <f t="shared" si="129"/>
        <v>145905555.12</v>
      </c>
      <c r="CD776" s="148"/>
      <c r="CE776" s="148"/>
      <c r="CF776" s="148"/>
      <c r="CG776" s="148"/>
      <c r="CH776" s="148"/>
      <c r="CI776" s="148"/>
    </row>
    <row r="777" spans="1:87" s="149" customFormat="1">
      <c r="A777" s="215"/>
      <c r="B777" s="295"/>
      <c r="C777" s="150"/>
      <c r="D777" s="150"/>
      <c r="E777" s="150"/>
      <c r="F777" s="301" t="s">
        <v>1625</v>
      </c>
      <c r="G777" s="302" t="s">
        <v>1626</v>
      </c>
      <c r="H777" s="270">
        <f t="shared" si="144"/>
        <v>6446213.9400000004</v>
      </c>
      <c r="I777" s="270">
        <f t="shared" si="144"/>
        <v>6262849.1799999997</v>
      </c>
      <c r="J777" s="270">
        <f t="shared" si="144"/>
        <v>10248395</v>
      </c>
      <c r="K777" s="270">
        <f t="shared" si="144"/>
        <v>1090700</v>
      </c>
      <c r="L777" s="270">
        <f t="shared" si="144"/>
        <v>512768</v>
      </c>
      <c r="M777" s="270">
        <f t="shared" si="144"/>
        <v>0</v>
      </c>
      <c r="N777" s="270">
        <f t="shared" si="144"/>
        <v>812174.74</v>
      </c>
      <c r="O777" s="270">
        <f t="shared" si="144"/>
        <v>278094</v>
      </c>
      <c r="P777" s="270">
        <f t="shared" si="144"/>
        <v>1011138.91</v>
      </c>
      <c r="Q777" s="270">
        <f t="shared" si="144"/>
        <v>262129</v>
      </c>
      <c r="R777" s="270">
        <f t="shared" si="144"/>
        <v>70622</v>
      </c>
      <c r="S777" s="270">
        <f t="shared" si="144"/>
        <v>22209</v>
      </c>
      <c r="T777" s="270">
        <f t="shared" si="144"/>
        <v>142239</v>
      </c>
      <c r="U777" s="270">
        <f t="shared" si="144"/>
        <v>40069</v>
      </c>
      <c r="V777" s="270">
        <f t="shared" si="144"/>
        <v>69305</v>
      </c>
      <c r="W777" s="270">
        <f t="shared" si="144"/>
        <v>160634</v>
      </c>
      <c r="X777" s="270">
        <f t="shared" si="144"/>
        <v>3248171.86</v>
      </c>
      <c r="Y777" s="270">
        <f t="shared" si="144"/>
        <v>2924048.5</v>
      </c>
      <c r="Z777" s="270">
        <f t="shared" si="144"/>
        <v>7453813.7999999998</v>
      </c>
      <c r="AA777" s="270">
        <f t="shared" si="144"/>
        <v>778794.9</v>
      </c>
      <c r="AB777" s="270">
        <f t="shared" si="144"/>
        <v>2458</v>
      </c>
      <c r="AC777" s="270">
        <f t="shared" si="144"/>
        <v>10698103.34</v>
      </c>
      <c r="AD777" s="270">
        <f t="shared" si="144"/>
        <v>151998.95000000001</v>
      </c>
      <c r="AE777" s="270">
        <f t="shared" si="144"/>
        <v>89164.6</v>
      </c>
      <c r="AF777" s="270">
        <f t="shared" si="144"/>
        <v>8184995.8399999999</v>
      </c>
      <c r="AG777" s="270">
        <f t="shared" si="144"/>
        <v>1233</v>
      </c>
      <c r="AH777" s="270">
        <f t="shared" si="144"/>
        <v>14937506.289999999</v>
      </c>
      <c r="AI777" s="270">
        <f t="shared" si="144"/>
        <v>101071</v>
      </c>
      <c r="AJ777" s="270">
        <f t="shared" si="144"/>
        <v>2256776.39</v>
      </c>
      <c r="AK777" s="270">
        <f t="shared" si="144"/>
        <v>43602</v>
      </c>
      <c r="AL777" s="270">
        <f t="shared" si="144"/>
        <v>240831</v>
      </c>
      <c r="AM777" s="270">
        <f t="shared" si="144"/>
        <v>852400.5</v>
      </c>
      <c r="AN777" s="270">
        <f t="shared" si="144"/>
        <v>1087270</v>
      </c>
      <c r="AO777" s="270">
        <f t="shared" si="144"/>
        <v>1461375</v>
      </c>
      <c r="AP777" s="270">
        <f t="shared" si="144"/>
        <v>89593</v>
      </c>
      <c r="AQ777" s="270">
        <f t="shared" si="144"/>
        <v>1029640.18</v>
      </c>
      <c r="AR777" s="270">
        <f t="shared" si="144"/>
        <v>363103.5</v>
      </c>
      <c r="AS777" s="270">
        <f t="shared" si="144"/>
        <v>136761</v>
      </c>
      <c r="AT777" s="270">
        <f t="shared" si="144"/>
        <v>217459</v>
      </c>
      <c r="AU777" s="270">
        <f t="shared" si="144"/>
        <v>69909</v>
      </c>
      <c r="AV777" s="270">
        <f t="shared" si="144"/>
        <v>119978</v>
      </c>
      <c r="AW777" s="270">
        <f t="shared" si="144"/>
        <v>0</v>
      </c>
      <c r="AX777" s="270">
        <f t="shared" si="144"/>
        <v>14284</v>
      </c>
      <c r="AY777" s="270">
        <f t="shared" si="144"/>
        <v>114534.5</v>
      </c>
      <c r="AZ777" s="270">
        <f t="shared" si="144"/>
        <v>8937</v>
      </c>
      <c r="BA777" s="270">
        <f t="shared" si="144"/>
        <v>9892</v>
      </c>
      <c r="BB777" s="270">
        <f t="shared" si="144"/>
        <v>15161487</v>
      </c>
      <c r="BC777" s="270">
        <f t="shared" si="144"/>
        <v>2794</v>
      </c>
      <c r="BD777" s="270">
        <f t="shared" si="144"/>
        <v>14</v>
      </c>
      <c r="BE777" s="270">
        <f t="shared" si="144"/>
        <v>16005.36</v>
      </c>
      <c r="BF777" s="270">
        <f t="shared" si="144"/>
        <v>0</v>
      </c>
      <c r="BG777" s="270">
        <f t="shared" si="144"/>
        <v>390</v>
      </c>
      <c r="BH777" s="270">
        <f t="shared" si="144"/>
        <v>3004660</v>
      </c>
      <c r="BI777" s="270">
        <f t="shared" si="144"/>
        <v>3721</v>
      </c>
      <c r="BJ777" s="270">
        <f t="shared" si="144"/>
        <v>6233</v>
      </c>
      <c r="BK777" s="270">
        <f t="shared" si="144"/>
        <v>28402</v>
      </c>
      <c r="BL777" s="270">
        <f t="shared" si="144"/>
        <v>42</v>
      </c>
      <c r="BM777" s="270">
        <f t="shared" si="144"/>
        <v>646069.05000000005</v>
      </c>
      <c r="BN777" s="270">
        <f t="shared" si="144"/>
        <v>10591704.220000001</v>
      </c>
      <c r="BO777" s="270">
        <f t="shared" si="144"/>
        <v>287731</v>
      </c>
      <c r="BP777" s="270">
        <f t="shared" si="144"/>
        <v>85610.82</v>
      </c>
      <c r="BQ777" s="270">
        <f t="shared" si="144"/>
        <v>0</v>
      </c>
      <c r="BR777" s="270">
        <f t="shared" si="144"/>
        <v>14356</v>
      </c>
      <c r="BS777" s="270">
        <f t="shared" ref="BS777:BT779" si="145">BS669</f>
        <v>0</v>
      </c>
      <c r="BT777" s="270">
        <f t="shared" si="145"/>
        <v>2550279.0299999998</v>
      </c>
      <c r="BU777" s="270">
        <f t="shared" si="143"/>
        <v>28189</v>
      </c>
      <c r="BV777" s="270">
        <f t="shared" si="143"/>
        <v>305586.8</v>
      </c>
      <c r="BW777" s="270">
        <f t="shared" si="143"/>
        <v>3578634.41</v>
      </c>
      <c r="BX777" s="270">
        <f t="shared" si="143"/>
        <v>618889</v>
      </c>
      <c r="BY777" s="270">
        <f t="shared" si="143"/>
        <v>2255349.9900000002</v>
      </c>
      <c r="BZ777" s="270">
        <f t="shared" si="143"/>
        <v>1787515.69</v>
      </c>
      <c r="CA777" s="270">
        <f t="shared" si="143"/>
        <v>0</v>
      </c>
      <c r="CB777" s="270">
        <f t="shared" si="143"/>
        <v>0</v>
      </c>
      <c r="CC777" s="270">
        <f t="shared" si="129"/>
        <v>125090910.28999998</v>
      </c>
      <c r="CD777" s="148"/>
      <c r="CE777" s="148"/>
      <c r="CF777" s="148"/>
      <c r="CG777" s="148"/>
      <c r="CH777" s="148"/>
      <c r="CI777" s="148"/>
    </row>
    <row r="778" spans="1:87" s="149" customFormat="1">
      <c r="A778" s="215"/>
      <c r="B778" s="295"/>
      <c r="C778" s="150"/>
      <c r="D778" s="150"/>
      <c r="E778" s="150"/>
      <c r="F778" s="301" t="s">
        <v>1627</v>
      </c>
      <c r="G778" s="302" t="s">
        <v>1628</v>
      </c>
      <c r="H778" s="270">
        <f t="shared" ref="H778:BS779" si="146">H670</f>
        <v>597135.34</v>
      </c>
      <c r="I778" s="270">
        <f t="shared" si="146"/>
        <v>656539</v>
      </c>
      <c r="J778" s="270">
        <f t="shared" si="146"/>
        <v>2553000</v>
      </c>
      <c r="K778" s="270">
        <f t="shared" si="146"/>
        <v>1062822</v>
      </c>
      <c r="L778" s="270">
        <f t="shared" si="146"/>
        <v>61911</v>
      </c>
      <c r="M778" s="270">
        <f t="shared" si="146"/>
        <v>0</v>
      </c>
      <c r="N778" s="270">
        <f t="shared" si="146"/>
        <v>75413.05</v>
      </c>
      <c r="O778" s="270">
        <f t="shared" si="146"/>
        <v>4859</v>
      </c>
      <c r="P778" s="270">
        <f t="shared" si="146"/>
        <v>248506</v>
      </c>
      <c r="Q778" s="270">
        <f t="shared" si="146"/>
        <v>614474</v>
      </c>
      <c r="R778" s="270">
        <f t="shared" si="146"/>
        <v>455133</v>
      </c>
      <c r="S778" s="270">
        <f t="shared" si="146"/>
        <v>13546</v>
      </c>
      <c r="T778" s="270">
        <f t="shared" si="146"/>
        <v>147372</v>
      </c>
      <c r="U778" s="270">
        <f t="shared" si="146"/>
        <v>11253</v>
      </c>
      <c r="V778" s="270">
        <f t="shared" si="146"/>
        <v>2935</v>
      </c>
      <c r="W778" s="270">
        <f t="shared" si="146"/>
        <v>270142.5</v>
      </c>
      <c r="X778" s="270">
        <f t="shared" si="146"/>
        <v>868853.81</v>
      </c>
      <c r="Y778" s="270">
        <f t="shared" si="146"/>
        <v>214448</v>
      </c>
      <c r="Z778" s="270">
        <f t="shared" si="146"/>
        <v>7513626.8600000003</v>
      </c>
      <c r="AA778" s="270">
        <f t="shared" si="146"/>
        <v>286747</v>
      </c>
      <c r="AB778" s="270">
        <f t="shared" si="146"/>
        <v>10108</v>
      </c>
      <c r="AC778" s="270">
        <f t="shared" si="146"/>
        <v>1074627.55</v>
      </c>
      <c r="AD778" s="270">
        <f t="shared" si="146"/>
        <v>62435</v>
      </c>
      <c r="AE778" s="270">
        <f t="shared" si="146"/>
        <v>82806</v>
      </c>
      <c r="AF778" s="270">
        <f t="shared" si="146"/>
        <v>26393.27</v>
      </c>
      <c r="AG778" s="270">
        <f t="shared" si="146"/>
        <v>37914</v>
      </c>
      <c r="AH778" s="270">
        <f t="shared" si="146"/>
        <v>100478</v>
      </c>
      <c r="AI778" s="270">
        <f t="shared" si="146"/>
        <v>120394</v>
      </c>
      <c r="AJ778" s="270">
        <f t="shared" si="146"/>
        <v>561704.17000000004</v>
      </c>
      <c r="AK778" s="270">
        <f t="shared" si="146"/>
        <v>18760</v>
      </c>
      <c r="AL778" s="270">
        <f t="shared" si="146"/>
        <v>78873</v>
      </c>
      <c r="AM778" s="270">
        <f t="shared" si="146"/>
        <v>214508</v>
      </c>
      <c r="AN778" s="270">
        <f t="shared" si="146"/>
        <v>237175</v>
      </c>
      <c r="AO778" s="270">
        <f t="shared" si="146"/>
        <v>820217</v>
      </c>
      <c r="AP778" s="270">
        <f t="shared" si="146"/>
        <v>29547</v>
      </c>
      <c r="AQ778" s="270">
        <f t="shared" si="146"/>
        <v>451131</v>
      </c>
      <c r="AR778" s="270">
        <f t="shared" si="146"/>
        <v>31862</v>
      </c>
      <c r="AS778" s="270">
        <f t="shared" si="146"/>
        <v>55984</v>
      </c>
      <c r="AT778" s="270">
        <f t="shared" si="146"/>
        <v>71265</v>
      </c>
      <c r="AU778" s="270">
        <f t="shared" si="146"/>
        <v>165521</v>
      </c>
      <c r="AV778" s="270">
        <f t="shared" si="146"/>
        <v>114640</v>
      </c>
      <c r="AW778" s="270">
        <f t="shared" si="146"/>
        <v>128793</v>
      </c>
      <c r="AX778" s="270">
        <f t="shared" si="146"/>
        <v>14202</v>
      </c>
      <c r="AY778" s="270">
        <f t="shared" si="146"/>
        <v>271704</v>
      </c>
      <c r="AZ778" s="270">
        <f t="shared" si="146"/>
        <v>0</v>
      </c>
      <c r="BA778" s="270">
        <f t="shared" si="146"/>
        <v>9747</v>
      </c>
      <c r="BB778" s="270">
        <f t="shared" si="146"/>
        <v>199310.34</v>
      </c>
      <c r="BC778" s="270">
        <f t="shared" si="146"/>
        <v>172478.56</v>
      </c>
      <c r="BD778" s="270">
        <f t="shared" si="146"/>
        <v>0</v>
      </c>
      <c r="BE778" s="270">
        <f t="shared" si="146"/>
        <v>67911.33</v>
      </c>
      <c r="BF778" s="270">
        <f t="shared" si="146"/>
        <v>4883995.04</v>
      </c>
      <c r="BG778" s="270">
        <f t="shared" si="146"/>
        <v>1050</v>
      </c>
      <c r="BH778" s="270">
        <f t="shared" si="146"/>
        <v>1284597</v>
      </c>
      <c r="BI778" s="270">
        <f t="shared" si="146"/>
        <v>6898</v>
      </c>
      <c r="BJ778" s="270">
        <f t="shared" si="146"/>
        <v>11970</v>
      </c>
      <c r="BK778" s="270">
        <f t="shared" si="146"/>
        <v>16777</v>
      </c>
      <c r="BL778" s="270">
        <f t="shared" si="146"/>
        <v>107</v>
      </c>
      <c r="BM778" s="270">
        <f t="shared" si="146"/>
        <v>24628</v>
      </c>
      <c r="BN778" s="270">
        <f t="shared" si="146"/>
        <v>546</v>
      </c>
      <c r="BO778" s="270">
        <f t="shared" si="146"/>
        <v>342756</v>
      </c>
      <c r="BP778" s="270">
        <f t="shared" si="146"/>
        <v>120286.92</v>
      </c>
      <c r="BQ778" s="270">
        <f t="shared" si="146"/>
        <v>3398</v>
      </c>
      <c r="BR778" s="270">
        <f t="shared" si="146"/>
        <v>37473</v>
      </c>
      <c r="BS778" s="270">
        <f t="shared" si="146"/>
        <v>0</v>
      </c>
      <c r="BT778" s="270">
        <f t="shared" si="145"/>
        <v>1865304.04</v>
      </c>
      <c r="BU778" s="270">
        <f t="shared" si="143"/>
        <v>13569</v>
      </c>
      <c r="BV778" s="270">
        <f t="shared" si="143"/>
        <v>658476</v>
      </c>
      <c r="BW778" s="270">
        <f t="shared" si="143"/>
        <v>0</v>
      </c>
      <c r="BX778" s="270">
        <f t="shared" si="143"/>
        <v>0</v>
      </c>
      <c r="BY778" s="270">
        <f t="shared" si="143"/>
        <v>3542278</v>
      </c>
      <c r="BZ778" s="270">
        <f t="shared" si="143"/>
        <v>97329</v>
      </c>
      <c r="CA778" s="270">
        <f t="shared" si="143"/>
        <v>0</v>
      </c>
      <c r="CB778" s="270">
        <f t="shared" si="143"/>
        <v>0</v>
      </c>
      <c r="CC778" s="270">
        <f t="shared" si="129"/>
        <v>33800643.780000001</v>
      </c>
      <c r="CD778" s="148"/>
      <c r="CE778" s="148"/>
      <c r="CF778" s="148"/>
      <c r="CG778" s="148"/>
      <c r="CH778" s="148"/>
      <c r="CI778" s="148"/>
    </row>
    <row r="779" spans="1:87" s="149" customFormat="1">
      <c r="A779" s="215"/>
      <c r="B779" s="295"/>
      <c r="C779" s="150"/>
      <c r="D779" s="150"/>
      <c r="E779" s="150"/>
      <c r="F779" s="301" t="s">
        <v>1629</v>
      </c>
      <c r="G779" s="302" t="s">
        <v>1630</v>
      </c>
      <c r="H779" s="270">
        <f t="shared" si="146"/>
        <v>13051374</v>
      </c>
      <c r="I779" s="270">
        <f t="shared" si="146"/>
        <v>572585</v>
      </c>
      <c r="J779" s="270">
        <f t="shared" si="146"/>
        <v>77945</v>
      </c>
      <c r="K779" s="270">
        <f t="shared" si="146"/>
        <v>535387</v>
      </c>
      <c r="L779" s="270">
        <f t="shared" si="146"/>
        <v>122742</v>
      </c>
      <c r="M779" s="270">
        <f t="shared" si="146"/>
        <v>0</v>
      </c>
      <c r="N779" s="270">
        <f t="shared" si="146"/>
        <v>4276918</v>
      </c>
      <c r="O779" s="270">
        <f t="shared" si="146"/>
        <v>1747795.84</v>
      </c>
      <c r="P779" s="270">
        <f t="shared" si="146"/>
        <v>985104</v>
      </c>
      <c r="Q779" s="270">
        <f t="shared" si="146"/>
        <v>10012867.800000001</v>
      </c>
      <c r="R779" s="270">
        <f t="shared" si="146"/>
        <v>786429</v>
      </c>
      <c r="S779" s="270">
        <f t="shared" si="146"/>
        <v>701810</v>
      </c>
      <c r="T779" s="270">
        <f t="shared" si="146"/>
        <v>424072</v>
      </c>
      <c r="U779" s="270">
        <f t="shared" si="146"/>
        <v>1629114</v>
      </c>
      <c r="V779" s="270">
        <f t="shared" si="146"/>
        <v>55520</v>
      </c>
      <c r="W779" s="270">
        <f t="shared" si="146"/>
        <v>1073763.5</v>
      </c>
      <c r="X779" s="270">
        <f t="shared" si="146"/>
        <v>2885183</v>
      </c>
      <c r="Y779" s="270">
        <f t="shared" si="146"/>
        <v>61550</v>
      </c>
      <c r="Z779" s="270">
        <f t="shared" si="146"/>
        <v>4047311.6</v>
      </c>
      <c r="AA779" s="270">
        <f t="shared" si="146"/>
        <v>577983.6</v>
      </c>
      <c r="AB779" s="270">
        <f t="shared" si="146"/>
        <v>389384</v>
      </c>
      <c r="AC779" s="270">
        <f t="shared" si="146"/>
        <v>683159.8</v>
      </c>
      <c r="AD779" s="270">
        <f t="shared" si="146"/>
        <v>839341.3</v>
      </c>
      <c r="AE779" s="270">
        <f t="shared" si="146"/>
        <v>53045</v>
      </c>
      <c r="AF779" s="270">
        <f t="shared" si="146"/>
        <v>420486.40000000002</v>
      </c>
      <c r="AG779" s="270">
        <f t="shared" si="146"/>
        <v>27014</v>
      </c>
      <c r="AH779" s="270">
        <f t="shared" si="146"/>
        <v>51934</v>
      </c>
      <c r="AI779" s="270">
        <f t="shared" si="146"/>
        <v>167821</v>
      </c>
      <c r="AJ779" s="270">
        <f t="shared" si="146"/>
        <v>132030</v>
      </c>
      <c r="AK779" s="270">
        <f t="shared" si="146"/>
        <v>2847</v>
      </c>
      <c r="AL779" s="270">
        <f t="shared" si="146"/>
        <v>47611</v>
      </c>
      <c r="AM779" s="270">
        <f t="shared" si="146"/>
        <v>34630</v>
      </c>
      <c r="AN779" s="270">
        <f t="shared" si="146"/>
        <v>216837</v>
      </c>
      <c r="AO779" s="270">
        <f t="shared" si="146"/>
        <v>950448.94</v>
      </c>
      <c r="AP779" s="270">
        <f t="shared" si="146"/>
        <v>17725</v>
      </c>
      <c r="AQ779" s="270">
        <f t="shared" si="146"/>
        <v>180394</v>
      </c>
      <c r="AR779" s="270">
        <f t="shared" si="146"/>
        <v>55222</v>
      </c>
      <c r="AS779" s="270">
        <f t="shared" si="146"/>
        <v>208115</v>
      </c>
      <c r="AT779" s="270">
        <f t="shared" si="146"/>
        <v>43071</v>
      </c>
      <c r="AU779" s="270">
        <f t="shared" si="146"/>
        <v>103777</v>
      </c>
      <c r="AV779" s="270">
        <f t="shared" si="146"/>
        <v>0</v>
      </c>
      <c r="AW779" s="270">
        <f t="shared" si="146"/>
        <v>119137</v>
      </c>
      <c r="AX779" s="270">
        <f t="shared" si="146"/>
        <v>0</v>
      </c>
      <c r="AY779" s="270">
        <f t="shared" si="146"/>
        <v>223885</v>
      </c>
      <c r="AZ779" s="270">
        <f t="shared" si="146"/>
        <v>0</v>
      </c>
      <c r="BA779" s="270">
        <f t="shared" si="146"/>
        <v>0</v>
      </c>
      <c r="BB779" s="270">
        <f t="shared" si="146"/>
        <v>138628</v>
      </c>
      <c r="BC779" s="270">
        <f t="shared" si="146"/>
        <v>326793</v>
      </c>
      <c r="BD779" s="270">
        <f t="shared" si="146"/>
        <v>26</v>
      </c>
      <c r="BE779" s="270">
        <f t="shared" si="146"/>
        <v>242222</v>
      </c>
      <c r="BF779" s="270">
        <f t="shared" si="146"/>
        <v>0</v>
      </c>
      <c r="BG779" s="270">
        <f t="shared" si="146"/>
        <v>618</v>
      </c>
      <c r="BH779" s="270">
        <f t="shared" si="146"/>
        <v>99653</v>
      </c>
      <c r="BI779" s="270">
        <f t="shared" si="146"/>
        <v>437362</v>
      </c>
      <c r="BJ779" s="270">
        <f t="shared" si="146"/>
        <v>332384</v>
      </c>
      <c r="BK779" s="270">
        <f t="shared" si="146"/>
        <v>174203.5</v>
      </c>
      <c r="BL779" s="270">
        <f t="shared" si="146"/>
        <v>65</v>
      </c>
      <c r="BM779" s="270">
        <f t="shared" si="146"/>
        <v>13488</v>
      </c>
      <c r="BN779" s="270">
        <f t="shared" si="146"/>
        <v>3248</v>
      </c>
      <c r="BO779" s="270">
        <f t="shared" si="146"/>
        <v>348784</v>
      </c>
      <c r="BP779" s="270">
        <f t="shared" si="146"/>
        <v>377636.92</v>
      </c>
      <c r="BQ779" s="270">
        <f t="shared" si="146"/>
        <v>416817.57</v>
      </c>
      <c r="BR779" s="270">
        <f t="shared" si="146"/>
        <v>1020819.86</v>
      </c>
      <c r="BS779" s="270">
        <f t="shared" si="146"/>
        <v>0</v>
      </c>
      <c r="BT779" s="270">
        <f t="shared" si="145"/>
        <v>1152067.8999999999</v>
      </c>
      <c r="BU779" s="270">
        <f t="shared" si="143"/>
        <v>0</v>
      </c>
      <c r="BV779" s="270">
        <f t="shared" si="143"/>
        <v>395930</v>
      </c>
      <c r="BW779" s="270">
        <f t="shared" si="143"/>
        <v>0</v>
      </c>
      <c r="BX779" s="270">
        <f t="shared" si="143"/>
        <v>2497905</v>
      </c>
      <c r="BY779" s="270">
        <f t="shared" si="143"/>
        <v>2139964</v>
      </c>
      <c r="BZ779" s="270">
        <f t="shared" si="143"/>
        <v>58855</v>
      </c>
      <c r="CA779" s="270">
        <f t="shared" si="143"/>
        <v>0</v>
      </c>
      <c r="CB779" s="270">
        <f t="shared" si="143"/>
        <v>0</v>
      </c>
      <c r="CC779" s="270">
        <f t="shared" si="129"/>
        <v>58770841.529999994</v>
      </c>
      <c r="CD779" s="148"/>
      <c r="CE779" s="148"/>
      <c r="CF779" s="148"/>
      <c r="CG779" s="148"/>
      <c r="CH779" s="148"/>
      <c r="CI779" s="148"/>
    </row>
    <row r="780" spans="1:87" s="149" customFormat="1">
      <c r="A780" s="215"/>
      <c r="B780" s="295"/>
      <c r="C780" s="150"/>
      <c r="D780" s="150"/>
      <c r="E780" s="150"/>
      <c r="F780" s="301" t="s">
        <v>1635</v>
      </c>
      <c r="G780" s="302" t="s">
        <v>1636</v>
      </c>
      <c r="H780" s="270">
        <f>H674</f>
        <v>0</v>
      </c>
      <c r="I780" s="270">
        <f t="shared" ref="I780:BT783" si="147">I674</f>
        <v>0</v>
      </c>
      <c r="J780" s="270">
        <f t="shared" si="147"/>
        <v>0</v>
      </c>
      <c r="K780" s="270">
        <f t="shared" si="147"/>
        <v>0</v>
      </c>
      <c r="L780" s="270">
        <f t="shared" si="147"/>
        <v>0</v>
      </c>
      <c r="M780" s="270">
        <f t="shared" si="147"/>
        <v>0</v>
      </c>
      <c r="N780" s="270">
        <f t="shared" si="147"/>
        <v>2680085.33</v>
      </c>
      <c r="O780" s="270">
        <f t="shared" si="147"/>
        <v>0</v>
      </c>
      <c r="P780" s="270">
        <f t="shared" si="147"/>
        <v>0</v>
      </c>
      <c r="Q780" s="270">
        <f t="shared" si="147"/>
        <v>0</v>
      </c>
      <c r="R780" s="270">
        <f t="shared" si="147"/>
        <v>0</v>
      </c>
      <c r="S780" s="270">
        <f t="shared" si="147"/>
        <v>0</v>
      </c>
      <c r="T780" s="270">
        <f t="shared" si="147"/>
        <v>0</v>
      </c>
      <c r="U780" s="270">
        <f t="shared" si="147"/>
        <v>0</v>
      </c>
      <c r="V780" s="270">
        <f t="shared" si="147"/>
        <v>0</v>
      </c>
      <c r="W780" s="270">
        <f t="shared" si="147"/>
        <v>0</v>
      </c>
      <c r="X780" s="270">
        <f t="shared" si="147"/>
        <v>0</v>
      </c>
      <c r="Y780" s="270">
        <f t="shared" si="147"/>
        <v>0</v>
      </c>
      <c r="Z780" s="270">
        <f t="shared" si="147"/>
        <v>688000</v>
      </c>
      <c r="AA780" s="270">
        <f t="shared" si="147"/>
        <v>0</v>
      </c>
      <c r="AB780" s="270">
        <f t="shared" si="147"/>
        <v>36000</v>
      </c>
      <c r="AC780" s="270">
        <f t="shared" si="147"/>
        <v>0</v>
      </c>
      <c r="AD780" s="270">
        <f t="shared" si="147"/>
        <v>0</v>
      </c>
      <c r="AE780" s="270">
        <f t="shared" si="147"/>
        <v>0</v>
      </c>
      <c r="AF780" s="270">
        <f t="shared" si="147"/>
        <v>0</v>
      </c>
      <c r="AG780" s="270">
        <f t="shared" si="147"/>
        <v>0</v>
      </c>
      <c r="AH780" s="270">
        <f t="shared" si="147"/>
        <v>0</v>
      </c>
      <c r="AI780" s="270">
        <f t="shared" si="147"/>
        <v>0</v>
      </c>
      <c r="AJ780" s="270">
        <f t="shared" si="147"/>
        <v>0</v>
      </c>
      <c r="AK780" s="270">
        <f t="shared" si="147"/>
        <v>0</v>
      </c>
      <c r="AL780" s="270">
        <f t="shared" si="147"/>
        <v>0</v>
      </c>
      <c r="AM780" s="270">
        <f t="shared" si="147"/>
        <v>0</v>
      </c>
      <c r="AN780" s="270">
        <f t="shared" si="147"/>
        <v>0</v>
      </c>
      <c r="AO780" s="270">
        <f t="shared" si="147"/>
        <v>0</v>
      </c>
      <c r="AP780" s="270">
        <f t="shared" si="147"/>
        <v>0</v>
      </c>
      <c r="AQ780" s="270">
        <f t="shared" si="147"/>
        <v>0</v>
      </c>
      <c r="AR780" s="270">
        <f t="shared" si="147"/>
        <v>0</v>
      </c>
      <c r="AS780" s="270">
        <f t="shared" si="147"/>
        <v>0</v>
      </c>
      <c r="AT780" s="270">
        <f t="shared" si="147"/>
        <v>0</v>
      </c>
      <c r="AU780" s="270">
        <f t="shared" si="147"/>
        <v>0</v>
      </c>
      <c r="AV780" s="270">
        <f t="shared" si="147"/>
        <v>0</v>
      </c>
      <c r="AW780" s="270">
        <f t="shared" si="147"/>
        <v>0</v>
      </c>
      <c r="AX780" s="270">
        <f t="shared" si="147"/>
        <v>0</v>
      </c>
      <c r="AY780" s="270">
        <f t="shared" si="147"/>
        <v>0</v>
      </c>
      <c r="AZ780" s="270">
        <f t="shared" si="147"/>
        <v>0</v>
      </c>
      <c r="BA780" s="270">
        <f t="shared" si="147"/>
        <v>0</v>
      </c>
      <c r="BB780" s="270">
        <f t="shared" si="147"/>
        <v>0</v>
      </c>
      <c r="BC780" s="270">
        <f t="shared" si="147"/>
        <v>0</v>
      </c>
      <c r="BD780" s="270">
        <f t="shared" si="147"/>
        <v>0</v>
      </c>
      <c r="BE780" s="270">
        <f t="shared" si="147"/>
        <v>0</v>
      </c>
      <c r="BF780" s="270">
        <f t="shared" si="147"/>
        <v>0</v>
      </c>
      <c r="BG780" s="270">
        <f t="shared" si="147"/>
        <v>0</v>
      </c>
      <c r="BH780" s="270">
        <f t="shared" si="147"/>
        <v>0</v>
      </c>
      <c r="BI780" s="270">
        <f t="shared" si="147"/>
        <v>0</v>
      </c>
      <c r="BJ780" s="270">
        <f t="shared" si="147"/>
        <v>0</v>
      </c>
      <c r="BK780" s="270">
        <f t="shared" si="147"/>
        <v>0</v>
      </c>
      <c r="BL780" s="270">
        <f t="shared" si="147"/>
        <v>0</v>
      </c>
      <c r="BM780" s="270">
        <f t="shared" si="147"/>
        <v>0</v>
      </c>
      <c r="BN780" s="270">
        <f t="shared" si="147"/>
        <v>0</v>
      </c>
      <c r="BO780" s="270">
        <f t="shared" si="147"/>
        <v>0</v>
      </c>
      <c r="BP780" s="270">
        <f t="shared" si="147"/>
        <v>0</v>
      </c>
      <c r="BQ780" s="270">
        <f t="shared" si="147"/>
        <v>0</v>
      </c>
      <c r="BR780" s="270">
        <f t="shared" si="147"/>
        <v>0</v>
      </c>
      <c r="BS780" s="270">
        <f t="shared" si="147"/>
        <v>0</v>
      </c>
      <c r="BT780" s="270">
        <f t="shared" si="147"/>
        <v>2154970.5</v>
      </c>
      <c r="BU780" s="270">
        <f t="shared" ref="BU780:CB783" si="148">BU674</f>
        <v>0</v>
      </c>
      <c r="BV780" s="270">
        <f t="shared" si="148"/>
        <v>0</v>
      </c>
      <c r="BW780" s="270">
        <f t="shared" si="148"/>
        <v>0</v>
      </c>
      <c r="BX780" s="270">
        <f t="shared" si="148"/>
        <v>0</v>
      </c>
      <c r="BY780" s="270">
        <f t="shared" si="148"/>
        <v>0</v>
      </c>
      <c r="BZ780" s="270">
        <f t="shared" si="148"/>
        <v>0</v>
      </c>
      <c r="CA780" s="270">
        <f t="shared" si="148"/>
        <v>0</v>
      </c>
      <c r="CB780" s="270">
        <f t="shared" si="148"/>
        <v>0</v>
      </c>
      <c r="CC780" s="270">
        <f t="shared" si="129"/>
        <v>5559055.8300000001</v>
      </c>
      <c r="CD780" s="148"/>
      <c r="CE780" s="148"/>
      <c r="CF780" s="148"/>
      <c r="CG780" s="148"/>
      <c r="CH780" s="148"/>
      <c r="CI780" s="148"/>
    </row>
    <row r="781" spans="1:87" s="149" customFormat="1">
      <c r="A781" s="215"/>
      <c r="B781" s="295"/>
      <c r="C781" s="150"/>
      <c r="D781" s="150"/>
      <c r="E781" s="150"/>
      <c r="F781" s="301" t="s">
        <v>1637</v>
      </c>
      <c r="G781" s="302" t="s">
        <v>1638</v>
      </c>
      <c r="H781" s="270">
        <f t="shared" ref="H781:W783" si="149">H675</f>
        <v>0</v>
      </c>
      <c r="I781" s="270">
        <f t="shared" si="149"/>
        <v>47800</v>
      </c>
      <c r="J781" s="270">
        <f t="shared" si="149"/>
        <v>27359</v>
      </c>
      <c r="K781" s="270">
        <f t="shared" si="149"/>
        <v>0</v>
      </c>
      <c r="L781" s="270">
        <f t="shared" si="149"/>
        <v>0</v>
      </c>
      <c r="M781" s="270">
        <f t="shared" si="149"/>
        <v>0</v>
      </c>
      <c r="N781" s="270">
        <f t="shared" si="149"/>
        <v>9066654.6999999993</v>
      </c>
      <c r="O781" s="270">
        <f t="shared" si="149"/>
        <v>718768.53</v>
      </c>
      <c r="P781" s="270">
        <f t="shared" si="149"/>
        <v>0</v>
      </c>
      <c r="Q781" s="270">
        <f t="shared" si="149"/>
        <v>565237.6</v>
      </c>
      <c r="R781" s="270">
        <f t="shared" si="149"/>
        <v>15679.6</v>
      </c>
      <c r="S781" s="270">
        <f t="shared" si="149"/>
        <v>368170.76</v>
      </c>
      <c r="T781" s="270">
        <f t="shared" si="149"/>
        <v>349289.39</v>
      </c>
      <c r="U781" s="270">
        <f t="shared" si="149"/>
        <v>33800</v>
      </c>
      <c r="V781" s="270">
        <f t="shared" si="149"/>
        <v>14500</v>
      </c>
      <c r="W781" s="270">
        <f t="shared" si="149"/>
        <v>42225</v>
      </c>
      <c r="X781" s="270">
        <f t="shared" si="147"/>
        <v>0</v>
      </c>
      <c r="Y781" s="270">
        <f t="shared" si="147"/>
        <v>120979</v>
      </c>
      <c r="Z781" s="270">
        <f t="shared" si="147"/>
        <v>7206321.6600000001</v>
      </c>
      <c r="AA781" s="270">
        <f t="shared" si="147"/>
        <v>1539266.5</v>
      </c>
      <c r="AB781" s="270">
        <f t="shared" si="147"/>
        <v>602825.11</v>
      </c>
      <c r="AC781" s="270">
        <f t="shared" si="147"/>
        <v>254744</v>
      </c>
      <c r="AD781" s="270">
        <f t="shared" si="147"/>
        <v>237701.95</v>
      </c>
      <c r="AE781" s="270">
        <f t="shared" si="147"/>
        <v>174227</v>
      </c>
      <c r="AF781" s="270">
        <f t="shared" si="147"/>
        <v>0</v>
      </c>
      <c r="AG781" s="270">
        <f t="shared" si="147"/>
        <v>517997.25</v>
      </c>
      <c r="AH781" s="270">
        <f t="shared" si="147"/>
        <v>0</v>
      </c>
      <c r="AI781" s="270">
        <f t="shared" si="147"/>
        <v>3044287.96</v>
      </c>
      <c r="AJ781" s="270">
        <f t="shared" si="147"/>
        <v>0</v>
      </c>
      <c r="AK781" s="270">
        <f t="shared" si="147"/>
        <v>0</v>
      </c>
      <c r="AL781" s="270">
        <f t="shared" si="147"/>
        <v>0</v>
      </c>
      <c r="AM781" s="270">
        <f t="shared" si="147"/>
        <v>194497.25</v>
      </c>
      <c r="AN781" s="270">
        <f t="shared" si="147"/>
        <v>0</v>
      </c>
      <c r="AO781" s="270">
        <f t="shared" si="147"/>
        <v>0</v>
      </c>
      <c r="AP781" s="270">
        <f t="shared" si="147"/>
        <v>0</v>
      </c>
      <c r="AQ781" s="270">
        <f t="shared" si="147"/>
        <v>0</v>
      </c>
      <c r="AR781" s="270">
        <f t="shared" si="147"/>
        <v>104750</v>
      </c>
      <c r="AS781" s="270">
        <f t="shared" si="147"/>
        <v>0</v>
      </c>
      <c r="AT781" s="270">
        <f t="shared" si="147"/>
        <v>343190.9</v>
      </c>
      <c r="AU781" s="270">
        <f t="shared" si="147"/>
        <v>1813339.5</v>
      </c>
      <c r="AV781" s="270">
        <f t="shared" si="147"/>
        <v>0</v>
      </c>
      <c r="AW781" s="270">
        <f t="shared" si="147"/>
        <v>0</v>
      </c>
      <c r="AX781" s="270">
        <f t="shared" si="147"/>
        <v>0</v>
      </c>
      <c r="AY781" s="270">
        <f t="shared" si="147"/>
        <v>0</v>
      </c>
      <c r="AZ781" s="270">
        <f t="shared" si="147"/>
        <v>0</v>
      </c>
      <c r="BA781" s="270">
        <f t="shared" si="147"/>
        <v>50183</v>
      </c>
      <c r="BB781" s="270">
        <f t="shared" si="147"/>
        <v>8623921.5800000001</v>
      </c>
      <c r="BC781" s="270">
        <f t="shared" si="147"/>
        <v>370669</v>
      </c>
      <c r="BD781" s="270">
        <f t="shared" si="147"/>
        <v>176740</v>
      </c>
      <c r="BE781" s="270">
        <f t="shared" si="147"/>
        <v>281796</v>
      </c>
      <c r="BF781" s="270">
        <f t="shared" si="147"/>
        <v>0</v>
      </c>
      <c r="BG781" s="270">
        <f t="shared" si="147"/>
        <v>137420.25</v>
      </c>
      <c r="BH781" s="270">
        <f t="shared" si="147"/>
        <v>0</v>
      </c>
      <c r="BI781" s="270">
        <f t="shared" si="147"/>
        <v>341485</v>
      </c>
      <c r="BJ781" s="270">
        <f t="shared" si="147"/>
        <v>172022</v>
      </c>
      <c r="BK781" s="270">
        <f t="shared" si="147"/>
        <v>54503</v>
      </c>
      <c r="BL781" s="270">
        <f t="shared" si="147"/>
        <v>53800</v>
      </c>
      <c r="BM781" s="270">
        <f t="shared" si="147"/>
        <v>0</v>
      </c>
      <c r="BN781" s="270">
        <f t="shared" si="147"/>
        <v>622620.75</v>
      </c>
      <c r="BO781" s="270">
        <f t="shared" si="147"/>
        <v>158030</v>
      </c>
      <c r="BP781" s="270">
        <f t="shared" si="147"/>
        <v>265181</v>
      </c>
      <c r="BQ781" s="270">
        <f t="shared" si="147"/>
        <v>21400</v>
      </c>
      <c r="BR781" s="270">
        <f t="shared" si="147"/>
        <v>0</v>
      </c>
      <c r="BS781" s="270">
        <f t="shared" si="147"/>
        <v>198913</v>
      </c>
      <c r="BT781" s="270">
        <f t="shared" si="147"/>
        <v>351205</v>
      </c>
      <c r="BU781" s="270">
        <f t="shared" si="148"/>
        <v>0</v>
      </c>
      <c r="BV781" s="270">
        <f t="shared" si="148"/>
        <v>31050</v>
      </c>
      <c r="BW781" s="270">
        <f t="shared" si="148"/>
        <v>77185</v>
      </c>
      <c r="BX781" s="270">
        <f t="shared" si="148"/>
        <v>0</v>
      </c>
      <c r="BY781" s="270">
        <f t="shared" si="148"/>
        <v>39361</v>
      </c>
      <c r="BZ781" s="270">
        <f t="shared" si="148"/>
        <v>89992</v>
      </c>
      <c r="CA781" s="270">
        <f t="shared" si="148"/>
        <v>0</v>
      </c>
      <c r="CB781" s="270">
        <f t="shared" si="148"/>
        <v>25990</v>
      </c>
      <c r="CC781" s="270">
        <f t="shared" si="129"/>
        <v>39547080.239999995</v>
      </c>
      <c r="CD781" s="148"/>
      <c r="CE781" s="148"/>
      <c r="CF781" s="148"/>
      <c r="CG781" s="148"/>
      <c r="CH781" s="148"/>
      <c r="CI781" s="148"/>
    </row>
    <row r="782" spans="1:87" s="149" customFormat="1">
      <c r="A782" s="215"/>
      <c r="B782" s="295"/>
      <c r="C782" s="150"/>
      <c r="D782" s="150"/>
      <c r="E782" s="150"/>
      <c r="F782" s="301" t="s">
        <v>1639</v>
      </c>
      <c r="G782" s="302" t="s">
        <v>1640</v>
      </c>
      <c r="H782" s="270">
        <f t="shared" si="149"/>
        <v>0</v>
      </c>
      <c r="I782" s="270">
        <f t="shared" si="149"/>
        <v>0</v>
      </c>
      <c r="J782" s="270">
        <f t="shared" si="149"/>
        <v>0</v>
      </c>
      <c r="K782" s="270">
        <f t="shared" si="149"/>
        <v>0</v>
      </c>
      <c r="L782" s="270">
        <f t="shared" si="149"/>
        <v>0</v>
      </c>
      <c r="M782" s="270">
        <f t="shared" si="149"/>
        <v>0</v>
      </c>
      <c r="N782" s="270">
        <f t="shared" si="149"/>
        <v>0</v>
      </c>
      <c r="O782" s="270">
        <f t="shared" si="149"/>
        <v>0</v>
      </c>
      <c r="P782" s="270">
        <f t="shared" si="149"/>
        <v>0</v>
      </c>
      <c r="Q782" s="270">
        <f t="shared" si="149"/>
        <v>0</v>
      </c>
      <c r="R782" s="270">
        <f t="shared" si="149"/>
        <v>0</v>
      </c>
      <c r="S782" s="270">
        <f t="shared" si="149"/>
        <v>0</v>
      </c>
      <c r="T782" s="270">
        <f t="shared" si="149"/>
        <v>0</v>
      </c>
      <c r="U782" s="270">
        <f t="shared" si="149"/>
        <v>0</v>
      </c>
      <c r="V782" s="270">
        <f t="shared" si="149"/>
        <v>0</v>
      </c>
      <c r="W782" s="270">
        <f t="shared" si="149"/>
        <v>0</v>
      </c>
      <c r="X782" s="270">
        <f t="shared" si="147"/>
        <v>0</v>
      </c>
      <c r="Y782" s="270">
        <f t="shared" si="147"/>
        <v>0</v>
      </c>
      <c r="Z782" s="270">
        <f t="shared" si="147"/>
        <v>0</v>
      </c>
      <c r="AA782" s="270">
        <f t="shared" si="147"/>
        <v>0</v>
      </c>
      <c r="AB782" s="270">
        <f t="shared" si="147"/>
        <v>0</v>
      </c>
      <c r="AC782" s="270">
        <f t="shared" si="147"/>
        <v>0</v>
      </c>
      <c r="AD782" s="270">
        <f t="shared" si="147"/>
        <v>0</v>
      </c>
      <c r="AE782" s="270">
        <f t="shared" si="147"/>
        <v>0</v>
      </c>
      <c r="AF782" s="270">
        <f t="shared" si="147"/>
        <v>0</v>
      </c>
      <c r="AG782" s="270">
        <f t="shared" si="147"/>
        <v>0</v>
      </c>
      <c r="AH782" s="270">
        <f t="shared" si="147"/>
        <v>0</v>
      </c>
      <c r="AI782" s="270">
        <f t="shared" si="147"/>
        <v>0</v>
      </c>
      <c r="AJ782" s="270">
        <f t="shared" si="147"/>
        <v>0</v>
      </c>
      <c r="AK782" s="270">
        <f t="shared" si="147"/>
        <v>0</v>
      </c>
      <c r="AL782" s="270">
        <f t="shared" si="147"/>
        <v>0</v>
      </c>
      <c r="AM782" s="270">
        <f t="shared" si="147"/>
        <v>0</v>
      </c>
      <c r="AN782" s="270">
        <f t="shared" si="147"/>
        <v>0</v>
      </c>
      <c r="AO782" s="270">
        <f t="shared" si="147"/>
        <v>0</v>
      </c>
      <c r="AP782" s="270">
        <f t="shared" si="147"/>
        <v>0</v>
      </c>
      <c r="AQ782" s="270">
        <f t="shared" si="147"/>
        <v>0</v>
      </c>
      <c r="AR782" s="270">
        <f t="shared" si="147"/>
        <v>0</v>
      </c>
      <c r="AS782" s="270">
        <f t="shared" si="147"/>
        <v>0</v>
      </c>
      <c r="AT782" s="270">
        <f t="shared" si="147"/>
        <v>0</v>
      </c>
      <c r="AU782" s="270">
        <f t="shared" si="147"/>
        <v>347278</v>
      </c>
      <c r="AV782" s="270">
        <f t="shared" si="147"/>
        <v>0</v>
      </c>
      <c r="AW782" s="270">
        <f t="shared" si="147"/>
        <v>0</v>
      </c>
      <c r="AX782" s="270">
        <f t="shared" si="147"/>
        <v>0</v>
      </c>
      <c r="AY782" s="270">
        <f t="shared" si="147"/>
        <v>0</v>
      </c>
      <c r="AZ782" s="270">
        <f t="shared" si="147"/>
        <v>0</v>
      </c>
      <c r="BA782" s="270">
        <f t="shared" si="147"/>
        <v>0</v>
      </c>
      <c r="BB782" s="270">
        <f t="shared" si="147"/>
        <v>0</v>
      </c>
      <c r="BC782" s="270">
        <f t="shared" si="147"/>
        <v>0</v>
      </c>
      <c r="BD782" s="270">
        <f t="shared" si="147"/>
        <v>0</v>
      </c>
      <c r="BE782" s="270">
        <f t="shared" si="147"/>
        <v>0</v>
      </c>
      <c r="BF782" s="270">
        <f t="shared" si="147"/>
        <v>0</v>
      </c>
      <c r="BG782" s="270">
        <f t="shared" si="147"/>
        <v>0</v>
      </c>
      <c r="BH782" s="270">
        <f t="shared" si="147"/>
        <v>0</v>
      </c>
      <c r="BI782" s="270">
        <f t="shared" si="147"/>
        <v>0</v>
      </c>
      <c r="BJ782" s="270">
        <f t="shared" si="147"/>
        <v>0</v>
      </c>
      <c r="BK782" s="270">
        <f t="shared" si="147"/>
        <v>0</v>
      </c>
      <c r="BL782" s="270">
        <f t="shared" si="147"/>
        <v>0</v>
      </c>
      <c r="BM782" s="270">
        <f t="shared" si="147"/>
        <v>0</v>
      </c>
      <c r="BN782" s="270">
        <f t="shared" si="147"/>
        <v>0</v>
      </c>
      <c r="BO782" s="270">
        <f t="shared" si="147"/>
        <v>0</v>
      </c>
      <c r="BP782" s="270">
        <f t="shared" si="147"/>
        <v>0</v>
      </c>
      <c r="BQ782" s="270">
        <f t="shared" si="147"/>
        <v>0</v>
      </c>
      <c r="BR782" s="270">
        <f t="shared" si="147"/>
        <v>0</v>
      </c>
      <c r="BS782" s="270">
        <f t="shared" si="147"/>
        <v>0</v>
      </c>
      <c r="BT782" s="270">
        <f t="shared" si="147"/>
        <v>0</v>
      </c>
      <c r="BU782" s="270">
        <f t="shared" si="148"/>
        <v>0</v>
      </c>
      <c r="BV782" s="270">
        <f t="shared" si="148"/>
        <v>0</v>
      </c>
      <c r="BW782" s="270">
        <f t="shared" si="148"/>
        <v>0</v>
      </c>
      <c r="BX782" s="270">
        <f t="shared" si="148"/>
        <v>0</v>
      </c>
      <c r="BY782" s="270">
        <f t="shared" si="148"/>
        <v>0</v>
      </c>
      <c r="BZ782" s="270">
        <f t="shared" si="148"/>
        <v>0</v>
      </c>
      <c r="CA782" s="270">
        <f t="shared" si="148"/>
        <v>0</v>
      </c>
      <c r="CB782" s="270">
        <f t="shared" si="148"/>
        <v>0</v>
      </c>
      <c r="CC782" s="270">
        <f t="shared" si="129"/>
        <v>347278</v>
      </c>
      <c r="CD782" s="148"/>
      <c r="CE782" s="148"/>
      <c r="CF782" s="148"/>
      <c r="CG782" s="148"/>
      <c r="CH782" s="148"/>
      <c r="CI782" s="148"/>
    </row>
    <row r="783" spans="1:87" s="149" customFormat="1">
      <c r="A783" s="215"/>
      <c r="B783" s="295"/>
      <c r="C783" s="150"/>
      <c r="D783" s="150"/>
      <c r="E783" s="150"/>
      <c r="F783" s="301" t="s">
        <v>1641</v>
      </c>
      <c r="G783" s="302" t="s">
        <v>1642</v>
      </c>
      <c r="H783" s="270">
        <f t="shared" si="149"/>
        <v>0</v>
      </c>
      <c r="I783" s="270">
        <f t="shared" si="147"/>
        <v>0</v>
      </c>
      <c r="J783" s="270">
        <f t="shared" si="147"/>
        <v>0</v>
      </c>
      <c r="K783" s="270">
        <f t="shared" si="147"/>
        <v>0</v>
      </c>
      <c r="L783" s="270">
        <f t="shared" si="147"/>
        <v>0</v>
      </c>
      <c r="M783" s="270">
        <f t="shared" si="147"/>
        <v>0</v>
      </c>
      <c r="N783" s="270">
        <f t="shared" si="147"/>
        <v>9600</v>
      </c>
      <c r="O783" s="270">
        <f t="shared" si="147"/>
        <v>0</v>
      </c>
      <c r="P783" s="270">
        <f t="shared" si="147"/>
        <v>0</v>
      </c>
      <c r="Q783" s="270">
        <f t="shared" si="147"/>
        <v>0</v>
      </c>
      <c r="R783" s="270">
        <f t="shared" si="147"/>
        <v>0</v>
      </c>
      <c r="S783" s="270">
        <f t="shared" si="147"/>
        <v>0</v>
      </c>
      <c r="T783" s="270">
        <f t="shared" si="147"/>
        <v>0</v>
      </c>
      <c r="U783" s="270">
        <f t="shared" si="147"/>
        <v>0</v>
      </c>
      <c r="V783" s="270">
        <f t="shared" si="147"/>
        <v>0</v>
      </c>
      <c r="W783" s="270">
        <f t="shared" si="147"/>
        <v>0</v>
      </c>
      <c r="X783" s="270">
        <f t="shared" si="147"/>
        <v>0</v>
      </c>
      <c r="Y783" s="270">
        <f t="shared" si="147"/>
        <v>0</v>
      </c>
      <c r="Z783" s="270">
        <f t="shared" si="147"/>
        <v>216000</v>
      </c>
      <c r="AA783" s="270">
        <f t="shared" si="147"/>
        <v>0</v>
      </c>
      <c r="AB783" s="270">
        <f t="shared" si="147"/>
        <v>0</v>
      </c>
      <c r="AC783" s="270">
        <f t="shared" si="147"/>
        <v>0</v>
      </c>
      <c r="AD783" s="270">
        <f t="shared" si="147"/>
        <v>0</v>
      </c>
      <c r="AE783" s="270">
        <f t="shared" si="147"/>
        <v>0</v>
      </c>
      <c r="AF783" s="270">
        <f t="shared" si="147"/>
        <v>0</v>
      </c>
      <c r="AG783" s="270">
        <f t="shared" si="147"/>
        <v>0</v>
      </c>
      <c r="AH783" s="270">
        <f t="shared" si="147"/>
        <v>0</v>
      </c>
      <c r="AI783" s="270">
        <f t="shared" si="147"/>
        <v>0</v>
      </c>
      <c r="AJ783" s="270">
        <f t="shared" si="147"/>
        <v>0</v>
      </c>
      <c r="AK783" s="270">
        <f t="shared" si="147"/>
        <v>0</v>
      </c>
      <c r="AL783" s="270">
        <f t="shared" si="147"/>
        <v>0</v>
      </c>
      <c r="AM783" s="270">
        <f t="shared" si="147"/>
        <v>0</v>
      </c>
      <c r="AN783" s="270">
        <f t="shared" si="147"/>
        <v>0</v>
      </c>
      <c r="AO783" s="270">
        <f t="shared" si="147"/>
        <v>0</v>
      </c>
      <c r="AP783" s="270">
        <f t="shared" si="147"/>
        <v>0</v>
      </c>
      <c r="AQ783" s="270">
        <f t="shared" si="147"/>
        <v>0</v>
      </c>
      <c r="AR783" s="270">
        <f t="shared" si="147"/>
        <v>0</v>
      </c>
      <c r="AS783" s="270">
        <f t="shared" si="147"/>
        <v>0</v>
      </c>
      <c r="AT783" s="270">
        <f t="shared" si="147"/>
        <v>0</v>
      </c>
      <c r="AU783" s="270">
        <f t="shared" si="147"/>
        <v>0</v>
      </c>
      <c r="AV783" s="270">
        <f t="shared" si="147"/>
        <v>0</v>
      </c>
      <c r="AW783" s="270">
        <f t="shared" si="147"/>
        <v>0</v>
      </c>
      <c r="AX783" s="270">
        <f t="shared" si="147"/>
        <v>0</v>
      </c>
      <c r="AY783" s="270">
        <f t="shared" si="147"/>
        <v>0</v>
      </c>
      <c r="AZ783" s="270">
        <f t="shared" si="147"/>
        <v>0</v>
      </c>
      <c r="BA783" s="270">
        <f t="shared" si="147"/>
        <v>0</v>
      </c>
      <c r="BB783" s="270">
        <f t="shared" si="147"/>
        <v>0</v>
      </c>
      <c r="BC783" s="270">
        <f t="shared" si="147"/>
        <v>0</v>
      </c>
      <c r="BD783" s="270">
        <f t="shared" si="147"/>
        <v>0</v>
      </c>
      <c r="BE783" s="270">
        <f t="shared" si="147"/>
        <v>0</v>
      </c>
      <c r="BF783" s="270">
        <f t="shared" si="147"/>
        <v>0</v>
      </c>
      <c r="BG783" s="270">
        <f t="shared" si="147"/>
        <v>0</v>
      </c>
      <c r="BH783" s="270">
        <f t="shared" si="147"/>
        <v>0</v>
      </c>
      <c r="BI783" s="270">
        <f t="shared" si="147"/>
        <v>0</v>
      </c>
      <c r="BJ783" s="270">
        <f t="shared" si="147"/>
        <v>0</v>
      </c>
      <c r="BK783" s="270">
        <f t="shared" si="147"/>
        <v>0</v>
      </c>
      <c r="BL783" s="270">
        <f t="shared" si="147"/>
        <v>0</v>
      </c>
      <c r="BM783" s="270">
        <f t="shared" si="147"/>
        <v>0</v>
      </c>
      <c r="BN783" s="270">
        <f t="shared" si="147"/>
        <v>0</v>
      </c>
      <c r="BO783" s="270">
        <f t="shared" si="147"/>
        <v>0</v>
      </c>
      <c r="BP783" s="270">
        <f t="shared" si="147"/>
        <v>0</v>
      </c>
      <c r="BQ783" s="270">
        <f t="shared" si="147"/>
        <v>0</v>
      </c>
      <c r="BR783" s="270">
        <f t="shared" si="147"/>
        <v>0</v>
      </c>
      <c r="BS783" s="270">
        <f t="shared" si="147"/>
        <v>0</v>
      </c>
      <c r="BT783" s="270">
        <f t="shared" si="147"/>
        <v>0</v>
      </c>
      <c r="BU783" s="270">
        <f t="shared" si="148"/>
        <v>0</v>
      </c>
      <c r="BV783" s="270">
        <f t="shared" si="148"/>
        <v>0</v>
      </c>
      <c r="BW783" s="270">
        <f t="shared" si="148"/>
        <v>0</v>
      </c>
      <c r="BX783" s="270">
        <f t="shared" si="148"/>
        <v>0</v>
      </c>
      <c r="BY783" s="270">
        <f t="shared" si="148"/>
        <v>0</v>
      </c>
      <c r="BZ783" s="270">
        <f t="shared" si="148"/>
        <v>0</v>
      </c>
      <c r="CA783" s="270">
        <f t="shared" si="148"/>
        <v>0</v>
      </c>
      <c r="CB783" s="270">
        <f t="shared" si="148"/>
        <v>0</v>
      </c>
      <c r="CC783" s="270">
        <f t="shared" si="129"/>
        <v>225600</v>
      </c>
      <c r="CD783" s="148"/>
      <c r="CE783" s="148"/>
      <c r="CF783" s="148"/>
      <c r="CG783" s="148"/>
      <c r="CH783" s="148"/>
      <c r="CI783" s="148"/>
    </row>
    <row r="784" spans="1:87" s="149" customFormat="1">
      <c r="A784" s="215"/>
      <c r="B784" s="295"/>
      <c r="C784" s="150"/>
      <c r="D784" s="150"/>
      <c r="E784" s="150"/>
      <c r="F784" s="296" t="s">
        <v>1791</v>
      </c>
      <c r="G784" s="297" t="s">
        <v>1792</v>
      </c>
      <c r="H784" s="310">
        <v>0</v>
      </c>
      <c r="I784" s="310">
        <v>0</v>
      </c>
      <c r="J784" s="310">
        <v>0</v>
      </c>
      <c r="K784" s="310">
        <v>0</v>
      </c>
      <c r="L784" s="310">
        <v>0</v>
      </c>
      <c r="M784" s="310">
        <v>0</v>
      </c>
      <c r="N784" s="310">
        <v>0</v>
      </c>
      <c r="O784" s="310">
        <v>0</v>
      </c>
      <c r="P784" s="310">
        <v>0</v>
      </c>
      <c r="Q784" s="310">
        <v>0</v>
      </c>
      <c r="R784" s="310">
        <v>0</v>
      </c>
      <c r="S784" s="310">
        <v>0</v>
      </c>
      <c r="T784" s="310">
        <v>0</v>
      </c>
      <c r="U784" s="310">
        <v>0</v>
      </c>
      <c r="V784" s="310">
        <v>0</v>
      </c>
      <c r="W784" s="310">
        <v>0</v>
      </c>
      <c r="X784" s="310">
        <v>0</v>
      </c>
      <c r="Y784" s="310">
        <v>0</v>
      </c>
      <c r="Z784" s="310">
        <v>0</v>
      </c>
      <c r="AA784" s="310">
        <v>0</v>
      </c>
      <c r="AB784" s="310">
        <v>0</v>
      </c>
      <c r="AC784" s="310">
        <v>0</v>
      </c>
      <c r="AD784" s="310">
        <v>0</v>
      </c>
      <c r="AE784" s="310">
        <v>0</v>
      </c>
      <c r="AF784" s="310">
        <v>0</v>
      </c>
      <c r="AG784" s="310">
        <v>0</v>
      </c>
      <c r="AH784" s="310">
        <v>0</v>
      </c>
      <c r="AI784" s="310">
        <v>0</v>
      </c>
      <c r="AJ784" s="310">
        <v>0</v>
      </c>
      <c r="AK784" s="310">
        <v>0</v>
      </c>
      <c r="AL784" s="310">
        <v>0</v>
      </c>
      <c r="AM784" s="310">
        <v>0</v>
      </c>
      <c r="AN784" s="310">
        <v>0</v>
      </c>
      <c r="AO784" s="310">
        <v>0</v>
      </c>
      <c r="AP784" s="310">
        <v>0</v>
      </c>
      <c r="AQ784" s="310">
        <v>0</v>
      </c>
      <c r="AR784" s="310">
        <v>0</v>
      </c>
      <c r="AS784" s="310">
        <v>0</v>
      </c>
      <c r="AT784" s="310">
        <v>0</v>
      </c>
      <c r="AU784" s="310">
        <v>0</v>
      </c>
      <c r="AV784" s="310">
        <v>0</v>
      </c>
      <c r="AW784" s="310">
        <v>0</v>
      </c>
      <c r="AX784" s="310">
        <v>0</v>
      </c>
      <c r="AY784" s="310">
        <v>0</v>
      </c>
      <c r="AZ784" s="310">
        <v>0</v>
      </c>
      <c r="BA784" s="310">
        <v>0</v>
      </c>
      <c r="BB784" s="310">
        <v>0</v>
      </c>
      <c r="BC784" s="310">
        <v>0</v>
      </c>
      <c r="BD784" s="310">
        <v>0</v>
      </c>
      <c r="BE784" s="310">
        <v>0</v>
      </c>
      <c r="BF784" s="310">
        <v>0</v>
      </c>
      <c r="BG784" s="310">
        <v>0</v>
      </c>
      <c r="BH784" s="310">
        <v>0</v>
      </c>
      <c r="BI784" s="310">
        <v>0</v>
      </c>
      <c r="BJ784" s="310">
        <v>0</v>
      </c>
      <c r="BK784" s="310">
        <v>0</v>
      </c>
      <c r="BL784" s="310">
        <v>0</v>
      </c>
      <c r="BM784" s="310">
        <v>0</v>
      </c>
      <c r="BN784" s="310">
        <v>0</v>
      </c>
      <c r="BO784" s="310">
        <v>0</v>
      </c>
      <c r="BP784" s="310">
        <v>0</v>
      </c>
      <c r="BQ784" s="310">
        <v>0</v>
      </c>
      <c r="BR784" s="310">
        <v>0</v>
      </c>
      <c r="BS784" s="310">
        <v>0</v>
      </c>
      <c r="BT784" s="310">
        <v>0</v>
      </c>
      <c r="BU784" s="310">
        <v>0</v>
      </c>
      <c r="BV784" s="310">
        <v>0</v>
      </c>
      <c r="BW784" s="310">
        <v>0</v>
      </c>
      <c r="BX784" s="310">
        <v>0</v>
      </c>
      <c r="BY784" s="310">
        <v>0</v>
      </c>
      <c r="BZ784" s="310">
        <v>0</v>
      </c>
      <c r="CA784" s="310">
        <v>0</v>
      </c>
      <c r="CB784" s="310">
        <v>0</v>
      </c>
      <c r="CC784" s="270">
        <f t="shared" si="129"/>
        <v>0</v>
      </c>
      <c r="CD784" s="148"/>
      <c r="CE784" s="148"/>
      <c r="CF784" s="148"/>
      <c r="CG784" s="148"/>
      <c r="CH784" s="148"/>
      <c r="CI784" s="148"/>
    </row>
    <row r="785" spans="1:87" s="149" customFormat="1">
      <c r="A785" s="215"/>
      <c r="B785" s="295"/>
      <c r="C785" s="150"/>
      <c r="D785" s="150"/>
      <c r="E785" s="150"/>
      <c r="F785" s="296" t="s">
        <v>1793</v>
      </c>
      <c r="G785" s="297" t="s">
        <v>1794</v>
      </c>
      <c r="H785" s="310">
        <v>0</v>
      </c>
      <c r="I785" s="310">
        <v>0</v>
      </c>
      <c r="J785" s="310">
        <v>0</v>
      </c>
      <c r="K785" s="310">
        <v>0</v>
      </c>
      <c r="L785" s="310">
        <v>0</v>
      </c>
      <c r="M785" s="310">
        <v>0</v>
      </c>
      <c r="N785" s="310">
        <v>0</v>
      </c>
      <c r="O785" s="310">
        <v>0</v>
      </c>
      <c r="P785" s="310">
        <v>0</v>
      </c>
      <c r="Q785" s="310">
        <v>0</v>
      </c>
      <c r="R785" s="310">
        <v>0</v>
      </c>
      <c r="S785" s="310">
        <v>0</v>
      </c>
      <c r="T785" s="310">
        <v>0</v>
      </c>
      <c r="U785" s="310">
        <v>0</v>
      </c>
      <c r="V785" s="310">
        <v>0</v>
      </c>
      <c r="W785" s="310">
        <v>0</v>
      </c>
      <c r="X785" s="310">
        <v>0</v>
      </c>
      <c r="Y785" s="310">
        <v>0</v>
      </c>
      <c r="Z785" s="310">
        <v>0</v>
      </c>
      <c r="AA785" s="310">
        <v>0</v>
      </c>
      <c r="AB785" s="310">
        <v>0</v>
      </c>
      <c r="AC785" s="310">
        <v>0</v>
      </c>
      <c r="AD785" s="310">
        <v>0</v>
      </c>
      <c r="AE785" s="310">
        <v>0</v>
      </c>
      <c r="AF785" s="310">
        <v>0</v>
      </c>
      <c r="AG785" s="310">
        <v>0</v>
      </c>
      <c r="AH785" s="310">
        <v>0</v>
      </c>
      <c r="AI785" s="310">
        <v>0</v>
      </c>
      <c r="AJ785" s="310">
        <v>0</v>
      </c>
      <c r="AK785" s="310">
        <v>0</v>
      </c>
      <c r="AL785" s="310">
        <v>0</v>
      </c>
      <c r="AM785" s="310">
        <v>0</v>
      </c>
      <c r="AN785" s="310">
        <v>0</v>
      </c>
      <c r="AO785" s="310">
        <v>0</v>
      </c>
      <c r="AP785" s="310">
        <v>0</v>
      </c>
      <c r="AQ785" s="310">
        <v>0</v>
      </c>
      <c r="AR785" s="310">
        <v>0</v>
      </c>
      <c r="AS785" s="310">
        <v>0</v>
      </c>
      <c r="AT785" s="310">
        <v>0</v>
      </c>
      <c r="AU785" s="310">
        <v>0</v>
      </c>
      <c r="AV785" s="310">
        <v>0</v>
      </c>
      <c r="AW785" s="310">
        <v>0</v>
      </c>
      <c r="AX785" s="310">
        <v>0</v>
      </c>
      <c r="AY785" s="310">
        <v>0</v>
      </c>
      <c r="AZ785" s="310">
        <v>0</v>
      </c>
      <c r="BA785" s="310">
        <v>0</v>
      </c>
      <c r="BB785" s="310">
        <v>0</v>
      </c>
      <c r="BC785" s="310">
        <v>0</v>
      </c>
      <c r="BD785" s="310">
        <v>0</v>
      </c>
      <c r="BE785" s="310">
        <v>0</v>
      </c>
      <c r="BF785" s="310">
        <v>0</v>
      </c>
      <c r="BG785" s="310">
        <v>0</v>
      </c>
      <c r="BH785" s="310">
        <v>0</v>
      </c>
      <c r="BI785" s="310">
        <v>0</v>
      </c>
      <c r="BJ785" s="310">
        <v>0</v>
      </c>
      <c r="BK785" s="310">
        <v>0</v>
      </c>
      <c r="BL785" s="310">
        <v>0</v>
      </c>
      <c r="BM785" s="310">
        <v>0</v>
      </c>
      <c r="BN785" s="310">
        <v>0</v>
      </c>
      <c r="BO785" s="310">
        <v>0</v>
      </c>
      <c r="BP785" s="310">
        <v>0</v>
      </c>
      <c r="BQ785" s="310">
        <v>0</v>
      </c>
      <c r="BR785" s="310">
        <v>0</v>
      </c>
      <c r="BS785" s="310">
        <v>0</v>
      </c>
      <c r="BT785" s="310">
        <v>0</v>
      </c>
      <c r="BU785" s="310">
        <v>0</v>
      </c>
      <c r="BV785" s="310">
        <v>0</v>
      </c>
      <c r="BW785" s="310">
        <v>0</v>
      </c>
      <c r="BX785" s="310">
        <v>0</v>
      </c>
      <c r="BY785" s="310">
        <v>0</v>
      </c>
      <c r="BZ785" s="310">
        <v>0</v>
      </c>
      <c r="CA785" s="310">
        <v>0</v>
      </c>
      <c r="CB785" s="310">
        <v>0</v>
      </c>
      <c r="CC785" s="270">
        <f t="shared" si="129"/>
        <v>0</v>
      </c>
      <c r="CD785" s="148"/>
      <c r="CE785" s="148"/>
      <c r="CF785" s="148"/>
      <c r="CG785" s="148"/>
      <c r="CH785" s="148"/>
      <c r="CI785" s="148"/>
    </row>
    <row r="786" spans="1:87" s="149" customFormat="1">
      <c r="A786" s="215"/>
      <c r="B786" s="295"/>
      <c r="C786" s="150"/>
      <c r="D786" s="150"/>
      <c r="E786" s="150"/>
      <c r="F786" s="296" t="s">
        <v>1795</v>
      </c>
      <c r="G786" s="297" t="s">
        <v>1796</v>
      </c>
      <c r="H786" s="310">
        <v>0</v>
      </c>
      <c r="I786" s="310">
        <v>0</v>
      </c>
      <c r="J786" s="310">
        <v>0</v>
      </c>
      <c r="K786" s="310">
        <v>0</v>
      </c>
      <c r="L786" s="310">
        <v>0</v>
      </c>
      <c r="M786" s="310">
        <v>0</v>
      </c>
      <c r="N786" s="310">
        <v>0</v>
      </c>
      <c r="O786" s="310">
        <v>0</v>
      </c>
      <c r="P786" s="310">
        <v>0</v>
      </c>
      <c r="Q786" s="310">
        <v>0</v>
      </c>
      <c r="R786" s="310">
        <v>0</v>
      </c>
      <c r="S786" s="310">
        <v>0</v>
      </c>
      <c r="T786" s="310">
        <v>0</v>
      </c>
      <c r="U786" s="310">
        <v>0</v>
      </c>
      <c r="V786" s="310">
        <v>0</v>
      </c>
      <c r="W786" s="310">
        <v>0</v>
      </c>
      <c r="X786" s="310">
        <v>0</v>
      </c>
      <c r="Y786" s="310">
        <v>0</v>
      </c>
      <c r="Z786" s="310">
        <v>0</v>
      </c>
      <c r="AA786" s="310">
        <v>0</v>
      </c>
      <c r="AB786" s="310">
        <v>0</v>
      </c>
      <c r="AC786" s="310">
        <v>0</v>
      </c>
      <c r="AD786" s="310">
        <v>0</v>
      </c>
      <c r="AE786" s="310">
        <v>0</v>
      </c>
      <c r="AF786" s="310">
        <v>0</v>
      </c>
      <c r="AG786" s="310">
        <v>0</v>
      </c>
      <c r="AH786" s="310">
        <v>0</v>
      </c>
      <c r="AI786" s="310">
        <v>0</v>
      </c>
      <c r="AJ786" s="310">
        <v>0</v>
      </c>
      <c r="AK786" s="310">
        <v>0</v>
      </c>
      <c r="AL786" s="310">
        <v>0</v>
      </c>
      <c r="AM786" s="310">
        <v>0</v>
      </c>
      <c r="AN786" s="310">
        <v>0</v>
      </c>
      <c r="AO786" s="310">
        <v>0</v>
      </c>
      <c r="AP786" s="310">
        <v>0</v>
      </c>
      <c r="AQ786" s="310">
        <v>0</v>
      </c>
      <c r="AR786" s="310">
        <v>0</v>
      </c>
      <c r="AS786" s="310">
        <v>0</v>
      </c>
      <c r="AT786" s="310">
        <v>0</v>
      </c>
      <c r="AU786" s="310">
        <v>0</v>
      </c>
      <c r="AV786" s="310">
        <v>0</v>
      </c>
      <c r="AW786" s="310">
        <v>0</v>
      </c>
      <c r="AX786" s="310">
        <v>0</v>
      </c>
      <c r="AY786" s="310">
        <v>0</v>
      </c>
      <c r="AZ786" s="310">
        <v>0</v>
      </c>
      <c r="BA786" s="310">
        <v>0</v>
      </c>
      <c r="BB786" s="310">
        <v>0</v>
      </c>
      <c r="BC786" s="310">
        <v>0</v>
      </c>
      <c r="BD786" s="310">
        <v>0</v>
      </c>
      <c r="BE786" s="310">
        <v>0</v>
      </c>
      <c r="BF786" s="310">
        <v>0</v>
      </c>
      <c r="BG786" s="310">
        <v>0</v>
      </c>
      <c r="BH786" s="310">
        <v>0</v>
      </c>
      <c r="BI786" s="310">
        <v>0</v>
      </c>
      <c r="BJ786" s="310">
        <v>0</v>
      </c>
      <c r="BK786" s="310">
        <v>0</v>
      </c>
      <c r="BL786" s="310">
        <v>0</v>
      </c>
      <c r="BM786" s="310">
        <v>0</v>
      </c>
      <c r="BN786" s="310">
        <v>0</v>
      </c>
      <c r="BO786" s="310">
        <v>0</v>
      </c>
      <c r="BP786" s="310">
        <v>0</v>
      </c>
      <c r="BQ786" s="310">
        <v>0</v>
      </c>
      <c r="BR786" s="310">
        <v>0</v>
      </c>
      <c r="BS786" s="310">
        <v>0</v>
      </c>
      <c r="BT786" s="310">
        <v>0</v>
      </c>
      <c r="BU786" s="310">
        <v>0</v>
      </c>
      <c r="BV786" s="310">
        <v>0</v>
      </c>
      <c r="BW786" s="310">
        <v>0</v>
      </c>
      <c r="BX786" s="310">
        <v>0</v>
      </c>
      <c r="BY786" s="310">
        <v>0</v>
      </c>
      <c r="BZ786" s="310">
        <v>0</v>
      </c>
      <c r="CA786" s="310">
        <v>0</v>
      </c>
      <c r="CB786" s="310">
        <v>0</v>
      </c>
      <c r="CC786" s="270">
        <f t="shared" si="129"/>
        <v>0</v>
      </c>
      <c r="CD786" s="148"/>
      <c r="CE786" s="148"/>
      <c r="CF786" s="148"/>
      <c r="CG786" s="148"/>
      <c r="CH786" s="148"/>
      <c r="CI786" s="148"/>
    </row>
    <row r="787" spans="1:87" s="155" customFormat="1">
      <c r="A787" s="154"/>
      <c r="B787" s="307" t="s">
        <v>71</v>
      </c>
      <c r="C787" s="375" t="s">
        <v>1653</v>
      </c>
      <c r="D787" s="376"/>
      <c r="E787" s="376"/>
      <c r="F787" s="376"/>
      <c r="G787" s="217"/>
      <c r="H787" s="270">
        <f t="shared" ref="H787:BS787" si="150">SUM(H697:H786)</f>
        <v>337286892.89999986</v>
      </c>
      <c r="I787" s="270">
        <f t="shared" si="150"/>
        <v>85034511.090000004</v>
      </c>
      <c r="J787" s="270">
        <f t="shared" si="150"/>
        <v>137484413.93000001</v>
      </c>
      <c r="K787" s="270">
        <f t="shared" si="150"/>
        <v>27600990.149999999</v>
      </c>
      <c r="L787" s="270">
        <f t="shared" si="150"/>
        <v>25187619.329999998</v>
      </c>
      <c r="M787" s="270">
        <f t="shared" si="150"/>
        <v>57817221.600000009</v>
      </c>
      <c r="N787" s="270">
        <f t="shared" si="150"/>
        <v>670011769.64999998</v>
      </c>
      <c r="O787" s="270">
        <f t="shared" si="150"/>
        <v>45980650.260000005</v>
      </c>
      <c r="P787" s="270">
        <f t="shared" si="150"/>
        <v>18568338.77</v>
      </c>
      <c r="Q787" s="270">
        <f t="shared" si="150"/>
        <v>151260252.60000002</v>
      </c>
      <c r="R787" s="270">
        <f t="shared" si="150"/>
        <v>18707323.389999997</v>
      </c>
      <c r="S787" s="270">
        <f t="shared" si="150"/>
        <v>38532686.469999991</v>
      </c>
      <c r="T787" s="270">
        <f t="shared" si="150"/>
        <v>160338018.11999997</v>
      </c>
      <c r="U787" s="270">
        <f t="shared" si="150"/>
        <v>106233064.97</v>
      </c>
      <c r="V787" s="270">
        <f t="shared" si="150"/>
        <v>2882180.63</v>
      </c>
      <c r="W787" s="270">
        <f t="shared" si="150"/>
        <v>31682057.149999999</v>
      </c>
      <c r="X787" s="270">
        <f t="shared" si="150"/>
        <v>22271919.649999995</v>
      </c>
      <c r="Y787" s="270">
        <f t="shared" si="150"/>
        <v>36245392.030000001</v>
      </c>
      <c r="Z787" s="270">
        <f t="shared" si="150"/>
        <v>352135280.73000008</v>
      </c>
      <c r="AA787" s="270">
        <f t="shared" si="150"/>
        <v>117906821.90000002</v>
      </c>
      <c r="AB787" s="270">
        <f t="shared" si="150"/>
        <v>20780671.5</v>
      </c>
      <c r="AC787" s="270">
        <f t="shared" si="150"/>
        <v>124071520.69</v>
      </c>
      <c r="AD787" s="270">
        <f t="shared" si="150"/>
        <v>26176653.169999998</v>
      </c>
      <c r="AE787" s="270">
        <f t="shared" si="150"/>
        <v>32817929.099999998</v>
      </c>
      <c r="AF787" s="270">
        <f t="shared" si="150"/>
        <v>60206403.580000013</v>
      </c>
      <c r="AG787" s="270">
        <f t="shared" si="150"/>
        <v>14636698.029999997</v>
      </c>
      <c r="AH787" s="270">
        <f t="shared" si="150"/>
        <v>25166513.259999998</v>
      </c>
      <c r="AI787" s="270">
        <f t="shared" si="150"/>
        <v>234184353.50999999</v>
      </c>
      <c r="AJ787" s="270">
        <f t="shared" si="150"/>
        <v>22879545.309999999</v>
      </c>
      <c r="AK787" s="270">
        <f t="shared" si="150"/>
        <v>8993915.6500000004</v>
      </c>
      <c r="AL787" s="270">
        <f t="shared" si="150"/>
        <v>9494781.8399999999</v>
      </c>
      <c r="AM787" s="270">
        <f t="shared" si="150"/>
        <v>9104346.9400000013</v>
      </c>
      <c r="AN787" s="270">
        <f t="shared" si="150"/>
        <v>16168387.75</v>
      </c>
      <c r="AO787" s="270">
        <f t="shared" si="150"/>
        <v>23545180.009999998</v>
      </c>
      <c r="AP787" s="270">
        <f t="shared" si="150"/>
        <v>8766516.2699999996</v>
      </c>
      <c r="AQ787" s="270">
        <f t="shared" si="150"/>
        <v>22726813.860000007</v>
      </c>
      <c r="AR787" s="270">
        <f t="shared" si="150"/>
        <v>15192103.190000001</v>
      </c>
      <c r="AS787" s="270">
        <f t="shared" si="150"/>
        <v>15667055.339999998</v>
      </c>
      <c r="AT787" s="270">
        <f t="shared" si="150"/>
        <v>11245494.699999999</v>
      </c>
      <c r="AU787" s="270">
        <f t="shared" si="150"/>
        <v>108430411.72</v>
      </c>
      <c r="AV787" s="270">
        <f t="shared" si="150"/>
        <v>16157200.370000001</v>
      </c>
      <c r="AW787" s="270">
        <f t="shared" si="150"/>
        <v>16684617.32</v>
      </c>
      <c r="AX787" s="270">
        <f t="shared" si="150"/>
        <v>13908568.93</v>
      </c>
      <c r="AY787" s="270">
        <f t="shared" si="150"/>
        <v>15204698.130000001</v>
      </c>
      <c r="AZ787" s="270">
        <f t="shared" si="150"/>
        <v>2533573.5299999998</v>
      </c>
      <c r="BA787" s="270">
        <f t="shared" si="150"/>
        <v>5532710.75</v>
      </c>
      <c r="BB787" s="270">
        <f t="shared" si="150"/>
        <v>451616614.27999991</v>
      </c>
      <c r="BC787" s="270">
        <f t="shared" si="150"/>
        <v>28041100.789999995</v>
      </c>
      <c r="BD787" s="270">
        <f t="shared" si="150"/>
        <v>23214846.420000002</v>
      </c>
      <c r="BE787" s="270">
        <f t="shared" si="150"/>
        <v>32315212.879999999</v>
      </c>
      <c r="BF787" s="270">
        <f t="shared" si="150"/>
        <v>43140451.169999994</v>
      </c>
      <c r="BG787" s="270">
        <f t="shared" si="150"/>
        <v>26811276.820000004</v>
      </c>
      <c r="BH787" s="270">
        <f t="shared" si="150"/>
        <v>79998871.410099998</v>
      </c>
      <c r="BI787" s="270">
        <f t="shared" si="150"/>
        <v>40385768.520000011</v>
      </c>
      <c r="BJ787" s="270">
        <f t="shared" si="150"/>
        <v>19586628.750000004</v>
      </c>
      <c r="BK787" s="270">
        <f t="shared" si="150"/>
        <v>9287010.6799999978</v>
      </c>
      <c r="BL787" s="270">
        <f t="shared" si="150"/>
        <v>11359694.67</v>
      </c>
      <c r="BM787" s="270">
        <f t="shared" si="150"/>
        <v>360275736.54000008</v>
      </c>
      <c r="BN787" s="270">
        <f t="shared" si="150"/>
        <v>159453518.76000002</v>
      </c>
      <c r="BO787" s="270">
        <f t="shared" si="150"/>
        <v>25147344.280000001</v>
      </c>
      <c r="BP787" s="270">
        <f t="shared" si="150"/>
        <v>15081787.599999998</v>
      </c>
      <c r="BQ787" s="270">
        <f t="shared" si="150"/>
        <v>17165055.079999998</v>
      </c>
      <c r="BR787" s="270">
        <f t="shared" si="150"/>
        <v>27512821.849999994</v>
      </c>
      <c r="BS787" s="270">
        <f t="shared" si="150"/>
        <v>13125551.119999999</v>
      </c>
      <c r="BT787" s="270">
        <f t="shared" ref="BT787:CC787" si="151">SUM(BT697:BT786)</f>
        <v>187455461.44999999</v>
      </c>
      <c r="BU787" s="270">
        <f t="shared" si="151"/>
        <v>26336151.490000002</v>
      </c>
      <c r="BV787" s="270">
        <f t="shared" si="151"/>
        <v>22138145.840000004</v>
      </c>
      <c r="BW787" s="270">
        <f t="shared" si="151"/>
        <v>43876013.260000005</v>
      </c>
      <c r="BX787" s="270">
        <f t="shared" si="151"/>
        <v>39019408.819999993</v>
      </c>
      <c r="BY787" s="270">
        <f t="shared" si="151"/>
        <v>87810460.649999976</v>
      </c>
      <c r="BZ787" s="270">
        <f t="shared" si="151"/>
        <v>24583996.370000005</v>
      </c>
      <c r="CA787" s="270">
        <f t="shared" si="151"/>
        <v>10588011.07</v>
      </c>
      <c r="CB787" s="270">
        <f t="shared" si="151"/>
        <v>22464718.27</v>
      </c>
      <c r="CC787" s="270">
        <f t="shared" si="151"/>
        <v>5171235728.6100988</v>
      </c>
      <c r="CD787" s="154"/>
      <c r="CE787" s="154"/>
      <c r="CF787" s="154"/>
      <c r="CG787" s="154"/>
      <c r="CH787" s="154"/>
      <c r="CI787" s="154"/>
    </row>
    <row r="788" spans="1:87" s="196" customFormat="1">
      <c r="B788" s="311"/>
      <c r="C788" s="360" t="s">
        <v>1797</v>
      </c>
      <c r="D788" s="361"/>
      <c r="E788" s="361"/>
      <c r="F788" s="361"/>
      <c r="G788" s="362"/>
      <c r="H788" s="245">
        <f t="shared" ref="H788:BS788" si="152">H696-H787</f>
        <v>-189245336.02999985</v>
      </c>
      <c r="I788" s="245">
        <f t="shared" si="152"/>
        <v>29048717.319999993</v>
      </c>
      <c r="J788" s="245">
        <f t="shared" si="152"/>
        <v>372853038.67000002</v>
      </c>
      <c r="K788" s="245">
        <f t="shared" si="152"/>
        <v>34215794.070000008</v>
      </c>
      <c r="L788" s="245">
        <f t="shared" si="152"/>
        <v>12602844.700000003</v>
      </c>
      <c r="M788" s="245">
        <f t="shared" si="152"/>
        <v>65799769.599999979</v>
      </c>
      <c r="N788" s="245">
        <f t="shared" si="152"/>
        <v>362299676.85000014</v>
      </c>
      <c r="O788" s="245">
        <f t="shared" si="152"/>
        <v>108832693.48999999</v>
      </c>
      <c r="P788" s="245">
        <f t="shared" si="152"/>
        <v>10888515.07</v>
      </c>
      <c r="Q788" s="245">
        <f t="shared" si="152"/>
        <v>389093555.25999999</v>
      </c>
      <c r="R788" s="245">
        <f t="shared" si="152"/>
        <v>10019378.380000003</v>
      </c>
      <c r="S788" s="245">
        <f t="shared" si="152"/>
        <v>35574056.70000001</v>
      </c>
      <c r="T788" s="245">
        <f t="shared" si="152"/>
        <v>69419513.960000008</v>
      </c>
      <c r="U788" s="245">
        <f t="shared" si="152"/>
        <v>208736614.67999998</v>
      </c>
      <c r="V788" s="245">
        <f t="shared" si="152"/>
        <v>21927523.810000002</v>
      </c>
      <c r="W788" s="245">
        <f t="shared" si="152"/>
        <v>106943980.34999999</v>
      </c>
      <c r="X788" s="245">
        <f t="shared" si="152"/>
        <v>49285565.230000019</v>
      </c>
      <c r="Y788" s="245">
        <f t="shared" si="152"/>
        <v>22731457.859999992</v>
      </c>
      <c r="Z788" s="245">
        <f t="shared" si="152"/>
        <v>555138254.75</v>
      </c>
      <c r="AA788" s="245">
        <f t="shared" si="152"/>
        <v>-108440053.76000002</v>
      </c>
      <c r="AB788" s="245">
        <f t="shared" si="152"/>
        <v>34278831.619999997</v>
      </c>
      <c r="AC788" s="245">
        <f t="shared" si="152"/>
        <v>-33095924.479999989</v>
      </c>
      <c r="AD788" s="245">
        <f t="shared" si="152"/>
        <v>-6124323.0599999987</v>
      </c>
      <c r="AE788" s="245">
        <f t="shared" si="152"/>
        <v>43055742.870000005</v>
      </c>
      <c r="AF788" s="245">
        <f t="shared" si="152"/>
        <v>-16383147.290000014</v>
      </c>
      <c r="AG788" s="245">
        <f t="shared" si="152"/>
        <v>7541870.320000004</v>
      </c>
      <c r="AH788" s="245">
        <f t="shared" si="152"/>
        <v>69336028.920000017</v>
      </c>
      <c r="AI788" s="245">
        <f t="shared" si="152"/>
        <v>130161612.12</v>
      </c>
      <c r="AJ788" s="245">
        <f t="shared" si="152"/>
        <v>-2058338.9899999984</v>
      </c>
      <c r="AK788" s="245">
        <f t="shared" si="152"/>
        <v>12471500.42</v>
      </c>
      <c r="AL788" s="245">
        <f t="shared" si="152"/>
        <v>8078065.2300000004</v>
      </c>
      <c r="AM788" s="245">
        <f t="shared" si="152"/>
        <v>15383184.369999997</v>
      </c>
      <c r="AN788" s="245">
        <f t="shared" si="152"/>
        <v>11318203.530000001</v>
      </c>
      <c r="AO788" s="245">
        <f t="shared" si="152"/>
        <v>-8606368.6399999969</v>
      </c>
      <c r="AP788" s="245">
        <f t="shared" si="152"/>
        <v>7461852.0900000017</v>
      </c>
      <c r="AQ788" s="245">
        <f t="shared" si="152"/>
        <v>-1521154.5400000066</v>
      </c>
      <c r="AR788" s="245">
        <f t="shared" si="152"/>
        <v>5543928.6099999994</v>
      </c>
      <c r="AS788" s="245">
        <f t="shared" si="152"/>
        <v>5274424.0900000017</v>
      </c>
      <c r="AT788" s="245">
        <f t="shared" si="152"/>
        <v>10717958.370000001</v>
      </c>
      <c r="AU788" s="245">
        <f t="shared" si="152"/>
        <v>34338954.579999983</v>
      </c>
      <c r="AV788" s="245">
        <f t="shared" si="152"/>
        <v>4627091.9699999988</v>
      </c>
      <c r="AW788" s="245">
        <f t="shared" si="152"/>
        <v>3690391.5099999979</v>
      </c>
      <c r="AX788" s="245">
        <f t="shared" si="152"/>
        <v>7371348.4200000018</v>
      </c>
      <c r="AY788" s="245">
        <f t="shared" si="152"/>
        <v>3739440.8499999996</v>
      </c>
      <c r="AZ788" s="245">
        <f t="shared" si="152"/>
        <v>7954306.3000000007</v>
      </c>
      <c r="BA788" s="245">
        <f t="shared" si="152"/>
        <v>12853002.719999999</v>
      </c>
      <c r="BB788" s="245">
        <f t="shared" si="152"/>
        <v>-81938491.709999919</v>
      </c>
      <c r="BC788" s="245">
        <f t="shared" si="152"/>
        <v>5260836.2700000033</v>
      </c>
      <c r="BD788" s="245">
        <f t="shared" si="152"/>
        <v>56873190.700000003</v>
      </c>
      <c r="BE788" s="245">
        <f t="shared" si="152"/>
        <v>-22392364.07</v>
      </c>
      <c r="BF788" s="245">
        <f t="shared" si="152"/>
        <v>18087531.730000004</v>
      </c>
      <c r="BG788" s="245">
        <f t="shared" si="152"/>
        <v>-7513892.3100000061</v>
      </c>
      <c r="BH788" s="245">
        <f t="shared" si="152"/>
        <v>22055647.12030001</v>
      </c>
      <c r="BI788" s="245">
        <f t="shared" si="152"/>
        <v>-15656209.000000011</v>
      </c>
      <c r="BJ788" s="245">
        <f t="shared" si="152"/>
        <v>-797320.0900000073</v>
      </c>
      <c r="BK788" s="245">
        <f t="shared" si="152"/>
        <v>-1009169.1099999985</v>
      </c>
      <c r="BL788" s="245">
        <f t="shared" si="152"/>
        <v>15582946.989999996</v>
      </c>
      <c r="BM788" s="245">
        <f t="shared" si="152"/>
        <v>-158848013.06000006</v>
      </c>
      <c r="BN788" s="245">
        <f t="shared" si="152"/>
        <v>49651844.389999956</v>
      </c>
      <c r="BO788" s="245">
        <f t="shared" si="152"/>
        <v>1351733.799999997</v>
      </c>
      <c r="BP788" s="245">
        <f t="shared" si="152"/>
        <v>1593782.160000002</v>
      </c>
      <c r="BQ788" s="245">
        <f t="shared" si="152"/>
        <v>14037242.090000004</v>
      </c>
      <c r="BR788" s="245">
        <f t="shared" si="152"/>
        <v>1890869.7900000066</v>
      </c>
      <c r="BS788" s="245">
        <f t="shared" si="152"/>
        <v>639811.54000000097</v>
      </c>
      <c r="BT788" s="245">
        <f t="shared" ref="BT788:CC788" si="153">BT696-BT787</f>
        <v>20169727.930000007</v>
      </c>
      <c r="BU788" s="245">
        <f t="shared" si="153"/>
        <v>-3687453.3100000024</v>
      </c>
      <c r="BV788" s="245">
        <f t="shared" si="153"/>
        <v>23092404.93999999</v>
      </c>
      <c r="BW788" s="245">
        <f t="shared" si="153"/>
        <v>-12499107.240000006</v>
      </c>
      <c r="BX788" s="245">
        <f t="shared" si="153"/>
        <v>4264232.8100000098</v>
      </c>
      <c r="BY788" s="245">
        <f t="shared" si="153"/>
        <v>20863030.26000002</v>
      </c>
      <c r="BZ788" s="245">
        <f t="shared" si="153"/>
        <v>23883344.519999996</v>
      </c>
      <c r="CA788" s="245">
        <f t="shared" si="153"/>
        <v>17724952.209999997</v>
      </c>
      <c r="CB788" s="245">
        <f t="shared" si="153"/>
        <v>2527342.4400000013</v>
      </c>
      <c r="CC788" s="245">
        <f t="shared" si="153"/>
        <v>2530342494.6603022</v>
      </c>
    </row>
    <row r="789" spans="1:87">
      <c r="B789" s="312"/>
      <c r="C789" s="157"/>
      <c r="D789" s="313"/>
      <c r="E789" s="157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  <c r="AN789" s="158"/>
      <c r="AO789" s="158"/>
      <c r="AP789" s="158"/>
      <c r="AQ789" s="158"/>
      <c r="AR789" s="158"/>
      <c r="AS789" s="158"/>
      <c r="AT789" s="158"/>
      <c r="AU789" s="158"/>
      <c r="AV789" s="158"/>
      <c r="AW789" s="158"/>
      <c r="AX789" s="158"/>
      <c r="AY789" s="158"/>
      <c r="AZ789" s="158"/>
      <c r="BA789" s="158"/>
      <c r="BB789" s="158"/>
      <c r="BC789" s="158"/>
      <c r="BD789" s="158"/>
      <c r="BE789" s="158"/>
      <c r="BF789" s="158"/>
      <c r="BG789" s="158"/>
      <c r="BH789" s="158"/>
      <c r="BI789" s="158"/>
      <c r="BJ789" s="158"/>
      <c r="BK789" s="158"/>
      <c r="BL789" s="158"/>
      <c r="BM789" s="158"/>
      <c r="BN789" s="158"/>
      <c r="BO789" s="158"/>
      <c r="BP789" s="158"/>
      <c r="BQ789" s="158"/>
      <c r="BR789" s="158"/>
      <c r="BS789" s="158"/>
      <c r="BT789" s="158"/>
      <c r="BU789" s="158"/>
      <c r="BV789" s="158"/>
      <c r="BW789" s="158"/>
      <c r="BX789" s="158"/>
      <c r="BY789" s="158"/>
      <c r="BZ789" s="158"/>
      <c r="CA789" s="158"/>
      <c r="CB789" s="158"/>
      <c r="CC789" s="197"/>
    </row>
  </sheetData>
  <autoFilter ref="A3:CC788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4:F464"/>
    <mergeCell ref="B245:G245"/>
    <mergeCell ref="B276:G276"/>
    <mergeCell ref="B318:G318"/>
    <mergeCell ref="B324:G324"/>
    <mergeCell ref="B338:G338"/>
    <mergeCell ref="B388:G388"/>
    <mergeCell ref="B404:G404"/>
    <mergeCell ref="B452:G452"/>
    <mergeCell ref="B461:G461"/>
    <mergeCell ref="B462:G462"/>
    <mergeCell ref="C463:F463"/>
    <mergeCell ref="C788:G788"/>
    <mergeCell ref="B465:G465"/>
    <mergeCell ref="C466:G466"/>
    <mergeCell ref="C467:G467"/>
    <mergeCell ref="C468:G468"/>
    <mergeCell ref="C469:C470"/>
    <mergeCell ref="C584:G584"/>
    <mergeCell ref="C681:G681"/>
    <mergeCell ref="C682:G682"/>
    <mergeCell ref="C683:C685"/>
    <mergeCell ref="C698:C700"/>
    <mergeCell ref="C787:F787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3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1" sqref="C21:K35"/>
    </sheetView>
  </sheetViews>
  <sheetFormatPr defaultRowHeight="12.75"/>
  <cols>
    <col min="1" max="1" width="7.125" style="37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31" t="s">
        <v>142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5" ht="12.75" customHeight="1">
      <c r="B2" s="398" t="s">
        <v>1829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5">
      <c r="B3" s="399"/>
      <c r="C3" s="400"/>
    </row>
    <row r="4" spans="1:15" s="36" customFormat="1" ht="25.5">
      <c r="A4" s="10" t="s">
        <v>1</v>
      </c>
      <c r="B4" s="10" t="s">
        <v>2</v>
      </c>
      <c r="C4" s="10" t="s">
        <v>143</v>
      </c>
      <c r="D4" s="10" t="s">
        <v>115</v>
      </c>
      <c r="E4" s="38" t="s">
        <v>116</v>
      </c>
      <c r="F4" s="38" t="s">
        <v>117</v>
      </c>
      <c r="G4" s="38" t="s">
        <v>118</v>
      </c>
      <c r="H4" s="38" t="s">
        <v>144</v>
      </c>
      <c r="I4" s="38" t="s">
        <v>120</v>
      </c>
      <c r="J4" s="38" t="s">
        <v>122</v>
      </c>
      <c r="K4" s="38" t="s">
        <v>123</v>
      </c>
      <c r="L4" s="10" t="s">
        <v>145</v>
      </c>
    </row>
    <row r="5" spans="1:15">
      <c r="A5" s="334" t="s">
        <v>5</v>
      </c>
      <c r="B5" s="336"/>
      <c r="C5" s="80"/>
      <c r="D5" s="81"/>
      <c r="E5" s="82"/>
      <c r="F5" s="82"/>
      <c r="G5" s="82"/>
      <c r="H5" s="82"/>
      <c r="I5" s="82"/>
      <c r="J5" s="82"/>
      <c r="K5" s="82"/>
      <c r="L5" s="85"/>
    </row>
    <row r="6" spans="1:15">
      <c r="A6" s="39" t="s">
        <v>6</v>
      </c>
      <c r="B6" s="103" t="s">
        <v>7</v>
      </c>
      <c r="C6" s="89">
        <v>247705783.94</v>
      </c>
      <c r="D6" s="90">
        <v>34333960.980000004</v>
      </c>
      <c r="E6" s="90">
        <v>39255683.089999996</v>
      </c>
      <c r="F6" s="90">
        <v>54625264.43</v>
      </c>
      <c r="G6" s="90">
        <v>63936446.890000008</v>
      </c>
      <c r="H6" s="90">
        <v>105230481.99000004</v>
      </c>
      <c r="I6" s="90">
        <v>51436596.219999984</v>
      </c>
      <c r="J6" s="90">
        <v>34909223.390000001</v>
      </c>
      <c r="K6" s="90">
        <v>23839323.769999996</v>
      </c>
      <c r="L6" s="86">
        <f>SUM(C6:K6)</f>
        <v>655272764.70000005</v>
      </c>
    </row>
    <row r="7" spans="1:15">
      <c r="A7" s="39" t="s">
        <v>8</v>
      </c>
      <c r="B7" s="103" t="s">
        <v>9</v>
      </c>
      <c r="C7" s="90">
        <v>433700</v>
      </c>
      <c r="D7" s="90">
        <v>114850</v>
      </c>
      <c r="E7" s="90">
        <v>211900</v>
      </c>
      <c r="F7" s="90">
        <v>387750</v>
      </c>
      <c r="G7" s="90">
        <v>477450</v>
      </c>
      <c r="H7" s="90">
        <v>291400</v>
      </c>
      <c r="I7" s="90">
        <v>277200</v>
      </c>
      <c r="J7" s="90">
        <v>229900</v>
      </c>
      <c r="K7" s="90">
        <v>88380</v>
      </c>
      <c r="L7" s="86">
        <f t="shared" ref="L7:L15" si="0">SUM(C7:K7)</f>
        <v>2512530</v>
      </c>
    </row>
    <row r="8" spans="1:15">
      <c r="A8" s="39" t="s">
        <v>10</v>
      </c>
      <c r="B8" s="103" t="s">
        <v>11</v>
      </c>
      <c r="C8" s="90">
        <v>1598159</v>
      </c>
      <c r="D8" s="90">
        <v>6518</v>
      </c>
      <c r="E8" s="90">
        <v>10274</v>
      </c>
      <c r="F8" s="90">
        <v>113012.28</v>
      </c>
      <c r="G8" s="90">
        <v>47927.5</v>
      </c>
      <c r="H8" s="90">
        <v>336231</v>
      </c>
      <c r="I8" s="90">
        <v>12506</v>
      </c>
      <c r="J8" s="90">
        <v>9903</v>
      </c>
      <c r="K8" s="90">
        <v>3441</v>
      </c>
      <c r="L8" s="86">
        <f t="shared" si="0"/>
        <v>2137971.7800000003</v>
      </c>
    </row>
    <row r="9" spans="1:15">
      <c r="A9" s="39" t="s">
        <v>12</v>
      </c>
      <c r="B9" s="103" t="s">
        <v>13</v>
      </c>
      <c r="C9" s="90">
        <v>10610790.890000001</v>
      </c>
      <c r="D9" s="90">
        <v>339485.5</v>
      </c>
      <c r="E9" s="90">
        <v>223534.16999999998</v>
      </c>
      <c r="F9" s="90">
        <v>649177.84000000008</v>
      </c>
      <c r="G9" s="90">
        <v>1152271.71</v>
      </c>
      <c r="H9" s="90">
        <v>3346502.3100000005</v>
      </c>
      <c r="I9" s="90">
        <v>387209.20999999996</v>
      </c>
      <c r="J9" s="90">
        <v>225526.43</v>
      </c>
      <c r="K9" s="90">
        <v>117492.46</v>
      </c>
      <c r="L9" s="86">
        <f t="shared" si="0"/>
        <v>17051990.52</v>
      </c>
    </row>
    <row r="10" spans="1:15">
      <c r="A10" s="39" t="s">
        <v>14</v>
      </c>
      <c r="B10" s="103" t="s">
        <v>15</v>
      </c>
      <c r="C10" s="90">
        <v>73370817.700000018</v>
      </c>
      <c r="D10" s="90">
        <v>2120507.25</v>
      </c>
      <c r="E10" s="90">
        <v>2956440.0300000003</v>
      </c>
      <c r="F10" s="90">
        <v>3735429.57</v>
      </c>
      <c r="G10" s="90">
        <v>7962343.9499999993</v>
      </c>
      <c r="H10" s="90">
        <v>28035490.299999997</v>
      </c>
      <c r="I10" s="90">
        <v>2092984.7100000002</v>
      </c>
      <c r="J10" s="90">
        <v>1076781.75</v>
      </c>
      <c r="K10" s="90">
        <v>1332532.08</v>
      </c>
      <c r="L10" s="86">
        <f t="shared" si="0"/>
        <v>122683327.34</v>
      </c>
    </row>
    <row r="11" spans="1:15">
      <c r="A11" s="39" t="s">
        <v>16</v>
      </c>
      <c r="B11" s="103" t="s">
        <v>17</v>
      </c>
      <c r="C11" s="90">
        <v>75367445.450000018</v>
      </c>
      <c r="D11" s="90">
        <v>1237310.5</v>
      </c>
      <c r="E11" s="90">
        <v>1025657.66</v>
      </c>
      <c r="F11" s="90">
        <v>2123270.29</v>
      </c>
      <c r="G11" s="90">
        <v>5300307.6199999992</v>
      </c>
      <c r="H11" s="90">
        <v>8171695.0099999998</v>
      </c>
      <c r="I11" s="90">
        <v>1345622.1700000002</v>
      </c>
      <c r="J11" s="90">
        <v>990767.4</v>
      </c>
      <c r="K11" s="90">
        <v>744002.59000000008</v>
      </c>
      <c r="L11" s="86">
        <f t="shared" si="0"/>
        <v>96306078.690000042</v>
      </c>
    </row>
    <row r="12" spans="1:15">
      <c r="A12" s="39" t="s">
        <v>18</v>
      </c>
      <c r="B12" s="103" t="s">
        <v>19</v>
      </c>
      <c r="C12" s="90">
        <v>6715193.2200000007</v>
      </c>
      <c r="D12" s="90">
        <v>1545015</v>
      </c>
      <c r="E12" s="90">
        <v>563572</v>
      </c>
      <c r="F12" s="90">
        <v>1810030.62</v>
      </c>
      <c r="G12" s="90">
        <v>4775587.5</v>
      </c>
      <c r="H12" s="90">
        <v>3577492.2300000004</v>
      </c>
      <c r="I12" s="90">
        <v>765865</v>
      </c>
      <c r="J12" s="90">
        <v>180</v>
      </c>
      <c r="K12" s="90">
        <v>2228.5</v>
      </c>
      <c r="L12" s="86">
        <f t="shared" si="0"/>
        <v>19755164.07</v>
      </c>
      <c r="O12" s="40"/>
    </row>
    <row r="13" spans="1:15">
      <c r="A13" s="39" t="s">
        <v>20</v>
      </c>
      <c r="B13" s="103" t="s">
        <v>21</v>
      </c>
      <c r="C13" s="90">
        <v>87197004.320000008</v>
      </c>
      <c r="D13" s="90">
        <v>4129530.19</v>
      </c>
      <c r="E13" s="90">
        <v>6267700.2000000002</v>
      </c>
      <c r="F13" s="90">
        <v>10253892.100000001</v>
      </c>
      <c r="G13" s="90">
        <v>9573555.3599999994</v>
      </c>
      <c r="H13" s="90">
        <v>32230819.499999996</v>
      </c>
      <c r="I13" s="90">
        <v>2704980.9499999997</v>
      </c>
      <c r="J13" s="90">
        <v>2381366</v>
      </c>
      <c r="K13" s="90">
        <v>1776223.7200000002</v>
      </c>
      <c r="L13" s="86">
        <f t="shared" si="0"/>
        <v>156515072.33999997</v>
      </c>
      <c r="O13" s="40"/>
    </row>
    <row r="14" spans="1:15">
      <c r="A14" s="39" t="s">
        <v>22</v>
      </c>
      <c r="B14" s="103" t="s">
        <v>23</v>
      </c>
      <c r="C14" s="90">
        <v>132419457.20999999</v>
      </c>
      <c r="D14" s="90">
        <v>22144758.670000002</v>
      </c>
      <c r="E14" s="90">
        <v>20601328.07</v>
      </c>
      <c r="F14" s="90">
        <v>34411869.280000001</v>
      </c>
      <c r="G14" s="90">
        <v>35229574.200000003</v>
      </c>
      <c r="H14" s="90">
        <v>60859527.82</v>
      </c>
      <c r="I14" s="90">
        <v>21316720.010000002</v>
      </c>
      <c r="J14" s="90">
        <v>7833504.8700000001</v>
      </c>
      <c r="K14" s="90">
        <v>7474487.6399999997</v>
      </c>
      <c r="L14" s="86">
        <f t="shared" si="0"/>
        <v>342291227.76999998</v>
      </c>
      <c r="O14" s="41"/>
    </row>
    <row r="15" spans="1:15">
      <c r="A15" s="39" t="s">
        <v>24</v>
      </c>
      <c r="B15" s="103" t="s">
        <v>25</v>
      </c>
      <c r="C15" s="90">
        <v>34373628.210000001</v>
      </c>
      <c r="D15" s="90">
        <v>4373425.24</v>
      </c>
      <c r="E15" s="90">
        <v>6260754.7400000002</v>
      </c>
      <c r="F15" s="90">
        <v>8659796.8200000003</v>
      </c>
      <c r="G15" s="90">
        <v>6772215.7400000002</v>
      </c>
      <c r="H15" s="90">
        <v>14581780.600000001</v>
      </c>
      <c r="I15" s="90">
        <v>4885853.9000000004</v>
      </c>
      <c r="J15" s="90">
        <v>3067925.79</v>
      </c>
      <c r="K15" s="90">
        <v>2719818.36</v>
      </c>
      <c r="L15" s="86">
        <f t="shared" si="0"/>
        <v>85695199.400000021</v>
      </c>
    </row>
    <row r="16" spans="1:15">
      <c r="A16" s="246" t="s">
        <v>1810</v>
      </c>
      <c r="B16" s="247" t="s">
        <v>1811</v>
      </c>
      <c r="C16" s="90">
        <v>145000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86">
        <f t="shared" ref="L16" si="1">SUM(C16:K16)</f>
        <v>145000</v>
      </c>
    </row>
    <row r="17" spans="1:12">
      <c r="A17" s="39" t="s">
        <v>26</v>
      </c>
      <c r="B17" s="103" t="s">
        <v>27</v>
      </c>
      <c r="C17" s="90">
        <v>35874670.600000001</v>
      </c>
      <c r="D17" s="90">
        <v>2920228.81</v>
      </c>
      <c r="E17" s="90">
        <v>3655786</v>
      </c>
      <c r="F17" s="90">
        <v>2768210.72</v>
      </c>
      <c r="G17" s="90">
        <v>4634184.2399999993</v>
      </c>
      <c r="H17" s="90">
        <v>6258529.2800000003</v>
      </c>
      <c r="I17" s="90">
        <v>3742744.84</v>
      </c>
      <c r="J17" s="90">
        <v>404800</v>
      </c>
      <c r="K17" s="90">
        <v>1439918.19</v>
      </c>
      <c r="L17" s="86">
        <f>SUM(C17:K17)</f>
        <v>61699072.680000007</v>
      </c>
    </row>
    <row r="18" spans="1:12" s="44" customFormat="1">
      <c r="A18" s="42" t="s">
        <v>28</v>
      </c>
      <c r="B18" s="43" t="s">
        <v>29</v>
      </c>
      <c r="C18" s="83">
        <f>SUM(C6:C17)</f>
        <v>705811650.54000008</v>
      </c>
      <c r="D18" s="83">
        <f>SUM(D6:D17)</f>
        <v>73265590.140000001</v>
      </c>
      <c r="E18" s="83">
        <f t="shared" ref="E18:L18" si="2">SUM(E6:E17)</f>
        <v>81032629.959999993</v>
      </c>
      <c r="F18" s="83">
        <f t="shared" si="2"/>
        <v>119537703.94999999</v>
      </c>
      <c r="G18" s="83">
        <f t="shared" si="2"/>
        <v>139861864.71000004</v>
      </c>
      <c r="H18" s="83">
        <f>SUM(H6:H17)</f>
        <v>262919950.03999999</v>
      </c>
      <c r="I18" s="83">
        <f t="shared" si="2"/>
        <v>88968283.010000005</v>
      </c>
      <c r="J18" s="83">
        <f t="shared" si="2"/>
        <v>51129878.629999995</v>
      </c>
      <c r="K18" s="83">
        <f t="shared" si="2"/>
        <v>39537848.309999987</v>
      </c>
      <c r="L18" s="83">
        <f t="shared" si="2"/>
        <v>1562065399.2900002</v>
      </c>
    </row>
    <row r="19" spans="1:12" s="44" customFormat="1">
      <c r="A19" s="42" t="s">
        <v>1664</v>
      </c>
      <c r="B19" s="43" t="s">
        <v>159</v>
      </c>
      <c r="C19" s="83">
        <f>C18-C17</f>
        <v>669936979.94000006</v>
      </c>
      <c r="D19" s="83">
        <f t="shared" ref="D19:L19" si="3">D18-D17</f>
        <v>70345361.329999998</v>
      </c>
      <c r="E19" s="83">
        <f t="shared" si="3"/>
        <v>77376843.959999993</v>
      </c>
      <c r="F19" s="83">
        <f t="shared" si="3"/>
        <v>116769493.22999999</v>
      </c>
      <c r="G19" s="83">
        <f t="shared" si="3"/>
        <v>135227680.47000003</v>
      </c>
      <c r="H19" s="83">
        <f t="shared" si="3"/>
        <v>256661420.75999999</v>
      </c>
      <c r="I19" s="83">
        <f t="shared" si="3"/>
        <v>85225538.170000002</v>
      </c>
      <c r="J19" s="83">
        <f t="shared" si="3"/>
        <v>50725078.629999995</v>
      </c>
      <c r="K19" s="83">
        <f t="shared" si="3"/>
        <v>38097930.11999999</v>
      </c>
      <c r="L19" s="83">
        <f t="shared" si="3"/>
        <v>1500366326.6100001</v>
      </c>
    </row>
    <row r="20" spans="1:12">
      <c r="A20" s="334" t="s">
        <v>30</v>
      </c>
      <c r="B20" s="335"/>
      <c r="C20" s="81"/>
      <c r="D20" s="81"/>
      <c r="E20" s="81"/>
      <c r="F20" s="81"/>
      <c r="G20" s="81"/>
      <c r="H20" s="81"/>
      <c r="I20" s="81"/>
      <c r="J20" s="81"/>
      <c r="K20" s="81"/>
      <c r="L20" s="87"/>
    </row>
    <row r="21" spans="1:12">
      <c r="A21" s="39" t="s">
        <v>31</v>
      </c>
      <c r="B21" s="103" t="s">
        <v>32</v>
      </c>
      <c r="C21" s="90">
        <v>98178070.159999996</v>
      </c>
      <c r="D21" s="90">
        <v>5245222.68</v>
      </c>
      <c r="E21" s="90">
        <v>5645795.1299999999</v>
      </c>
      <c r="F21" s="90">
        <v>9304204.9600000009</v>
      </c>
      <c r="G21" s="90">
        <v>9478899.4399999995</v>
      </c>
      <c r="H21" s="90">
        <v>32013693.93</v>
      </c>
      <c r="I21" s="90">
        <v>7684845.2300000004</v>
      </c>
      <c r="J21" s="90">
        <v>3014828.86</v>
      </c>
      <c r="K21" s="90">
        <v>3612990.32</v>
      </c>
      <c r="L21" s="86">
        <f>SUM(C21:K21)</f>
        <v>174178550.71000001</v>
      </c>
    </row>
    <row r="22" spans="1:12">
      <c r="A22" s="39" t="s">
        <v>33</v>
      </c>
      <c r="B22" s="103" t="s">
        <v>34</v>
      </c>
      <c r="C22" s="90">
        <v>34965832.289999999</v>
      </c>
      <c r="D22" s="90">
        <v>902998.28</v>
      </c>
      <c r="E22" s="90">
        <v>1641211.4</v>
      </c>
      <c r="F22" s="90">
        <v>1727546.19</v>
      </c>
      <c r="G22" s="90">
        <v>2011228.25</v>
      </c>
      <c r="H22" s="90">
        <v>12226996.07</v>
      </c>
      <c r="I22" s="90">
        <v>1571264.52</v>
      </c>
      <c r="J22" s="90">
        <v>1040785.39</v>
      </c>
      <c r="K22" s="90">
        <v>1004177.15</v>
      </c>
      <c r="L22" s="86">
        <f t="shared" ref="L22:L34" si="4">SUM(C22:K22)</f>
        <v>57092039.539999999</v>
      </c>
    </row>
    <row r="23" spans="1:12">
      <c r="A23" s="39" t="s">
        <v>35</v>
      </c>
      <c r="B23" s="103" t="s">
        <v>36</v>
      </c>
      <c r="C23" s="90">
        <v>1317134.24</v>
      </c>
      <c r="D23" s="90">
        <v>152366.75</v>
      </c>
      <c r="E23" s="90">
        <v>422231.52</v>
      </c>
      <c r="F23" s="90">
        <v>278628.36</v>
      </c>
      <c r="G23" s="90">
        <v>223264.41</v>
      </c>
      <c r="H23" s="90">
        <v>442438</v>
      </c>
      <c r="I23" s="90">
        <v>382100.93</v>
      </c>
      <c r="J23" s="90">
        <v>191828.89</v>
      </c>
      <c r="K23" s="90">
        <v>155950.34</v>
      </c>
      <c r="L23" s="86">
        <f t="shared" si="4"/>
        <v>3565943.4400000004</v>
      </c>
    </row>
    <row r="24" spans="1:12">
      <c r="A24" s="39" t="s">
        <v>37</v>
      </c>
      <c r="B24" s="103" t="s">
        <v>38</v>
      </c>
      <c r="C24" s="90">
        <v>20817121.539999999</v>
      </c>
      <c r="D24" s="90">
        <v>2153603.84</v>
      </c>
      <c r="E24" s="90">
        <v>531521.26</v>
      </c>
      <c r="F24" s="90">
        <v>2717132.7999999998</v>
      </c>
      <c r="G24" s="90">
        <v>3768054.93</v>
      </c>
      <c r="H24" s="90">
        <v>10626478.949999999</v>
      </c>
      <c r="I24" s="90">
        <v>1787819.71</v>
      </c>
      <c r="J24" s="90">
        <v>977497.64</v>
      </c>
      <c r="K24" s="90">
        <v>792434.7</v>
      </c>
      <c r="L24" s="86">
        <f t="shared" si="4"/>
        <v>44171665.370000005</v>
      </c>
    </row>
    <row r="25" spans="1:12">
      <c r="A25" s="39" t="s">
        <v>39</v>
      </c>
      <c r="B25" s="103" t="s">
        <v>40</v>
      </c>
      <c r="C25" s="90">
        <v>132432557.73</v>
      </c>
      <c r="D25" s="90">
        <v>22153758.670000002</v>
      </c>
      <c r="E25" s="90">
        <v>20601328.070000004</v>
      </c>
      <c r="F25" s="90">
        <v>34411869.280000001</v>
      </c>
      <c r="G25" s="90">
        <v>35229574.200000003</v>
      </c>
      <c r="H25" s="90">
        <v>60859527.82</v>
      </c>
      <c r="I25" s="90">
        <v>21316720.009999998</v>
      </c>
      <c r="J25" s="90">
        <v>7833504.8700000001</v>
      </c>
      <c r="K25" s="90">
        <v>7474487.6399999997</v>
      </c>
      <c r="L25" s="86">
        <f t="shared" si="4"/>
        <v>342313328.28999996</v>
      </c>
    </row>
    <row r="26" spans="1:12">
      <c r="A26" s="39" t="s">
        <v>41</v>
      </c>
      <c r="B26" s="103" t="s">
        <v>42</v>
      </c>
      <c r="C26" s="90">
        <v>57004830.140000001</v>
      </c>
      <c r="D26" s="90">
        <v>5354409.5</v>
      </c>
      <c r="E26" s="90">
        <v>6845674</v>
      </c>
      <c r="F26" s="90">
        <v>11413847.51</v>
      </c>
      <c r="G26" s="90">
        <v>12637378.999999998</v>
      </c>
      <c r="H26" s="90">
        <v>20221069</v>
      </c>
      <c r="I26" s="90">
        <v>7436192.4700000007</v>
      </c>
      <c r="J26" s="90">
        <v>4790300</v>
      </c>
      <c r="K26" s="90">
        <v>4550331</v>
      </c>
      <c r="L26" s="86">
        <f t="shared" si="4"/>
        <v>130254032.62</v>
      </c>
    </row>
    <row r="27" spans="1:12">
      <c r="A27" s="39" t="s">
        <v>43</v>
      </c>
      <c r="B27" s="103" t="s">
        <v>44</v>
      </c>
      <c r="C27" s="90">
        <v>120892678.90000002</v>
      </c>
      <c r="D27" s="90">
        <v>12883180.689999999</v>
      </c>
      <c r="E27" s="90">
        <v>12494357.5</v>
      </c>
      <c r="F27" s="90">
        <v>16087315.5</v>
      </c>
      <c r="G27" s="90">
        <v>19098610</v>
      </c>
      <c r="H27" s="90">
        <v>33504940</v>
      </c>
      <c r="I27" s="90">
        <v>12490356.870000001</v>
      </c>
      <c r="J27" s="90">
        <v>8782742</v>
      </c>
      <c r="K27" s="90">
        <v>6001587</v>
      </c>
      <c r="L27" s="86">
        <f t="shared" si="4"/>
        <v>242235768.46000004</v>
      </c>
    </row>
    <row r="28" spans="1:12">
      <c r="A28" s="39" t="s">
        <v>45</v>
      </c>
      <c r="B28" s="103" t="s">
        <v>46</v>
      </c>
      <c r="C28" s="90">
        <v>13227518.02</v>
      </c>
      <c r="D28" s="90">
        <v>1220175.23</v>
      </c>
      <c r="E28" s="90">
        <v>1371240.1700000002</v>
      </c>
      <c r="F28" s="90">
        <v>1918932.1099999996</v>
      </c>
      <c r="G28" s="90">
        <v>2069329.8</v>
      </c>
      <c r="H28" s="90">
        <v>4135353.5200000005</v>
      </c>
      <c r="I28" s="90">
        <v>1866362.66</v>
      </c>
      <c r="J28" s="90">
        <v>833092.42</v>
      </c>
      <c r="K28" s="90">
        <v>794705.37</v>
      </c>
      <c r="L28" s="86">
        <f t="shared" si="4"/>
        <v>27436709.300000004</v>
      </c>
    </row>
    <row r="29" spans="1:12">
      <c r="A29" s="39" t="s">
        <v>47</v>
      </c>
      <c r="B29" s="103" t="s">
        <v>48</v>
      </c>
      <c r="C29" s="90">
        <v>52046804.170000002</v>
      </c>
      <c r="D29" s="90">
        <v>2249697.64</v>
      </c>
      <c r="E29" s="90">
        <v>1923758</v>
      </c>
      <c r="F29" s="90">
        <v>2851647.9400000004</v>
      </c>
      <c r="G29" s="90">
        <v>2656119.2999999998</v>
      </c>
      <c r="H29" s="90">
        <v>14827245.959999999</v>
      </c>
      <c r="I29" s="90">
        <v>3923813.2600000002</v>
      </c>
      <c r="J29" s="90">
        <v>2663540.36</v>
      </c>
      <c r="K29" s="90">
        <v>1085442.7</v>
      </c>
      <c r="L29" s="86">
        <f t="shared" si="4"/>
        <v>84228069.329999998</v>
      </c>
    </row>
    <row r="30" spans="1:12">
      <c r="A30" s="39" t="s">
        <v>49</v>
      </c>
      <c r="B30" s="103" t="s">
        <v>50</v>
      </c>
      <c r="C30" s="90">
        <v>21660447.190000001</v>
      </c>
      <c r="D30" s="90">
        <v>1603708.29</v>
      </c>
      <c r="E30" s="90">
        <v>1551011.3199999998</v>
      </c>
      <c r="F30" s="90">
        <v>4088896.25</v>
      </c>
      <c r="G30" s="90">
        <v>3501195.1399999997</v>
      </c>
      <c r="H30" s="90">
        <v>7484348.9200000009</v>
      </c>
      <c r="I30" s="90">
        <v>2559091.7200000002</v>
      </c>
      <c r="J30" s="90">
        <v>870289.14</v>
      </c>
      <c r="K30" s="90">
        <v>684330.84000000008</v>
      </c>
      <c r="L30" s="86">
        <f t="shared" si="4"/>
        <v>44003318.810000002</v>
      </c>
    </row>
    <row r="31" spans="1:12">
      <c r="A31" s="39" t="s">
        <v>51</v>
      </c>
      <c r="B31" s="103" t="s">
        <v>52</v>
      </c>
      <c r="C31" s="90">
        <v>16878587.099999998</v>
      </c>
      <c r="D31" s="90">
        <v>1532478.77</v>
      </c>
      <c r="E31" s="90">
        <v>1976453</v>
      </c>
      <c r="F31" s="90">
        <v>2241059.0100000002</v>
      </c>
      <c r="G31" s="90">
        <v>2505001.7599999998</v>
      </c>
      <c r="H31" s="90">
        <v>7835492.5099999998</v>
      </c>
      <c r="I31" s="90">
        <v>1227229.8799999999</v>
      </c>
      <c r="J31" s="90">
        <v>1476314.83</v>
      </c>
      <c r="K31" s="90">
        <v>1691334.0100000002</v>
      </c>
      <c r="L31" s="86">
        <f t="shared" si="4"/>
        <v>37363950.869999997</v>
      </c>
    </row>
    <row r="32" spans="1:12">
      <c r="A32" s="39" t="s">
        <v>53</v>
      </c>
      <c r="B32" s="103" t="s">
        <v>54</v>
      </c>
      <c r="C32" s="90">
        <v>57024290.940000013</v>
      </c>
      <c r="D32" s="90">
        <v>3713987.8800000004</v>
      </c>
      <c r="E32" s="90">
        <v>6097949.8899999997</v>
      </c>
      <c r="F32" s="90">
        <v>9642137.3599999994</v>
      </c>
      <c r="G32" s="90">
        <v>5853965.5</v>
      </c>
      <c r="H32" s="90">
        <v>10714337.010000002</v>
      </c>
      <c r="I32" s="90">
        <v>5026225.99</v>
      </c>
      <c r="J32" s="90">
        <v>3711292.3200000003</v>
      </c>
      <c r="K32" s="90">
        <v>6997675.7300000004</v>
      </c>
      <c r="L32" s="86">
        <f t="shared" si="4"/>
        <v>108781862.62000002</v>
      </c>
    </row>
    <row r="33" spans="1:12">
      <c r="A33" s="39" t="s">
        <v>55</v>
      </c>
      <c r="B33" s="103" t="s">
        <v>56</v>
      </c>
      <c r="C33" s="90">
        <v>8989172.2699999996</v>
      </c>
      <c r="D33" s="90">
        <v>747257.48</v>
      </c>
      <c r="E33" s="90">
        <v>46110.15</v>
      </c>
      <c r="F33" s="90">
        <v>977859.02</v>
      </c>
      <c r="G33" s="90">
        <v>1011623.69</v>
      </c>
      <c r="H33" s="90">
        <v>6487432.4500000002</v>
      </c>
      <c r="I33" s="90">
        <v>241418.75</v>
      </c>
      <c r="J33" s="90">
        <v>888394.39999999991</v>
      </c>
      <c r="K33" s="90">
        <v>166625.60000000001</v>
      </c>
      <c r="L33" s="86">
        <f t="shared" si="4"/>
        <v>19555893.809999999</v>
      </c>
    </row>
    <row r="34" spans="1:12">
      <c r="A34" s="39" t="s">
        <v>57</v>
      </c>
      <c r="B34" s="103" t="s">
        <v>58</v>
      </c>
      <c r="C34" s="90">
        <v>25942350.890000001</v>
      </c>
      <c r="D34" s="90">
        <v>6423507.2300000014</v>
      </c>
      <c r="E34" s="90">
        <v>8420966.5</v>
      </c>
      <c r="F34" s="90">
        <v>6437798.4299999997</v>
      </c>
      <c r="G34" s="90">
        <v>18994865.16</v>
      </c>
      <c r="H34" s="90">
        <v>7003917</v>
      </c>
      <c r="I34" s="90">
        <v>9721492.2800000012</v>
      </c>
      <c r="J34" s="90">
        <v>4636753.0999999996</v>
      </c>
      <c r="K34" s="90">
        <v>2825702.9</v>
      </c>
      <c r="L34" s="86">
        <f t="shared" si="4"/>
        <v>90407353.49000001</v>
      </c>
    </row>
    <row r="35" spans="1:12">
      <c r="A35" s="246" t="s">
        <v>1812</v>
      </c>
      <c r="B35" s="247" t="s">
        <v>1813</v>
      </c>
      <c r="C35" s="90">
        <v>1316499.45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86">
        <f t="shared" ref="L35" si="5">SUM(C35:K35)</f>
        <v>1316499.45</v>
      </c>
    </row>
    <row r="36" spans="1:12" s="44" customFormat="1">
      <c r="A36" s="42" t="s">
        <v>59</v>
      </c>
      <c r="B36" s="43" t="s">
        <v>60</v>
      </c>
      <c r="C36" s="83">
        <f>SUM(C21:C35)</f>
        <v>662693895.03000009</v>
      </c>
      <c r="D36" s="83">
        <f t="shared" ref="D36:L36" si="6">SUM(D21:D35)</f>
        <v>66336352.93</v>
      </c>
      <c r="E36" s="83">
        <f t="shared" si="6"/>
        <v>69569607.909999996</v>
      </c>
      <c r="F36" s="83">
        <f t="shared" si="6"/>
        <v>104098874.72</v>
      </c>
      <c r="G36" s="83">
        <f t="shared" si="6"/>
        <v>119039110.58</v>
      </c>
      <c r="H36" s="83">
        <f t="shared" si="6"/>
        <v>228383271.13999999</v>
      </c>
      <c r="I36" s="83">
        <f t="shared" si="6"/>
        <v>77234934.279999986</v>
      </c>
      <c r="J36" s="83">
        <f t="shared" si="6"/>
        <v>41711164.219999999</v>
      </c>
      <c r="K36" s="83">
        <f t="shared" si="6"/>
        <v>37837775.299999997</v>
      </c>
      <c r="L36" s="83">
        <f t="shared" si="6"/>
        <v>1406904986.1099999</v>
      </c>
    </row>
    <row r="37" spans="1:12" s="44" customFormat="1">
      <c r="A37" s="42" t="s">
        <v>1665</v>
      </c>
      <c r="B37" s="43" t="s">
        <v>160</v>
      </c>
      <c r="C37" s="83">
        <f>C36-C32</f>
        <v>605669604.09000003</v>
      </c>
      <c r="D37" s="83">
        <f t="shared" ref="D37:K37" si="7">D36-D32</f>
        <v>62622365.049999997</v>
      </c>
      <c r="E37" s="83">
        <f t="shared" si="7"/>
        <v>63471658.019999996</v>
      </c>
      <c r="F37" s="83">
        <f t="shared" si="7"/>
        <v>94456737.359999999</v>
      </c>
      <c r="G37" s="83">
        <f t="shared" si="7"/>
        <v>113185145.08</v>
      </c>
      <c r="H37" s="83">
        <f t="shared" si="7"/>
        <v>217668934.13</v>
      </c>
      <c r="I37" s="83">
        <f t="shared" si="7"/>
        <v>72208708.289999992</v>
      </c>
      <c r="J37" s="83">
        <f t="shared" si="7"/>
        <v>37999871.899999999</v>
      </c>
      <c r="K37" s="83">
        <f t="shared" si="7"/>
        <v>30840099.569999997</v>
      </c>
      <c r="L37" s="83">
        <f>L36-L32</f>
        <v>1298123123.4899998</v>
      </c>
    </row>
    <row r="38" spans="1:12" s="46" customFormat="1">
      <c r="A38" s="42" t="s">
        <v>61</v>
      </c>
      <c r="B38" s="45" t="s">
        <v>146</v>
      </c>
      <c r="C38" s="84">
        <f t="shared" ref="C38:L38" si="8">C18-C36</f>
        <v>43117755.50999999</v>
      </c>
      <c r="D38" s="84">
        <f t="shared" si="8"/>
        <v>6929237.2100000009</v>
      </c>
      <c r="E38" s="84">
        <f t="shared" si="8"/>
        <v>11463022.049999997</v>
      </c>
      <c r="F38" s="84">
        <f t="shared" si="8"/>
        <v>15438829.229999989</v>
      </c>
      <c r="G38" s="84">
        <f t="shared" si="8"/>
        <v>20822754.13000004</v>
      </c>
      <c r="H38" s="84">
        <f t="shared" si="8"/>
        <v>34536678.900000006</v>
      </c>
      <c r="I38" s="84">
        <f t="shared" si="8"/>
        <v>11733348.730000019</v>
      </c>
      <c r="J38" s="84">
        <f t="shared" si="8"/>
        <v>9418714.4099999964</v>
      </c>
      <c r="K38" s="84">
        <f t="shared" si="8"/>
        <v>1700073.0099999905</v>
      </c>
      <c r="L38" s="84">
        <f t="shared" si="8"/>
        <v>155160413.18000031</v>
      </c>
    </row>
    <row r="39" spans="1:12" s="46" customFormat="1">
      <c r="A39" s="42" t="s">
        <v>63</v>
      </c>
      <c r="B39" s="45" t="s">
        <v>147</v>
      </c>
      <c r="C39" s="84">
        <f t="shared" ref="C39:L39" si="9">C38-C17+C32</f>
        <v>64267375.850000001</v>
      </c>
      <c r="D39" s="84">
        <f t="shared" si="9"/>
        <v>7722996.2800000012</v>
      </c>
      <c r="E39" s="84">
        <f t="shared" si="9"/>
        <v>13905185.939999998</v>
      </c>
      <c r="F39" s="84">
        <f t="shared" si="9"/>
        <v>22312755.86999999</v>
      </c>
      <c r="G39" s="84">
        <f t="shared" si="9"/>
        <v>22042535.390000042</v>
      </c>
      <c r="H39" s="84">
        <f t="shared" si="9"/>
        <v>38992486.63000001</v>
      </c>
      <c r="I39" s="84">
        <f t="shared" si="9"/>
        <v>13016829.880000019</v>
      </c>
      <c r="J39" s="84">
        <f t="shared" si="9"/>
        <v>12725206.729999997</v>
      </c>
      <c r="K39" s="84">
        <f t="shared" si="9"/>
        <v>7257830.5499999914</v>
      </c>
      <c r="L39" s="84">
        <f t="shared" si="9"/>
        <v>202243203.1200003</v>
      </c>
    </row>
    <row r="40" spans="1:12" s="47" customFormat="1">
      <c r="A40" s="39" t="s">
        <v>65</v>
      </c>
      <c r="B40" s="103" t="s">
        <v>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47" customFormat="1">
      <c r="A41" s="39"/>
      <c r="B41" s="103" t="s">
        <v>67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47" customFormat="1">
      <c r="A42" s="39"/>
      <c r="B42" s="103" t="s">
        <v>68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47" customFormat="1">
      <c r="A43" s="39"/>
      <c r="B43" s="48" t="s">
        <v>148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>
      <c r="A44" s="39" t="s">
        <v>69</v>
      </c>
      <c r="B44" s="76" t="s">
        <v>150</v>
      </c>
      <c r="C44" s="160">
        <v>190969490.88999999</v>
      </c>
      <c r="D44" s="160">
        <v>16447499.840000011</v>
      </c>
      <c r="E44" s="160">
        <v>37322484.509999983</v>
      </c>
      <c r="F44" s="160">
        <v>52838820.170000017</v>
      </c>
      <c r="G44" s="160">
        <v>23412706.209999993</v>
      </c>
      <c r="H44" s="160">
        <v>74121079.170000017</v>
      </c>
      <c r="I44" s="160">
        <v>34348861.309999987</v>
      </c>
      <c r="J44" s="160">
        <v>25303534.93</v>
      </c>
      <c r="K44" s="160">
        <v>8318935.3000000045</v>
      </c>
      <c r="L44" s="86">
        <f>SUM(C44:K44)</f>
        <v>463083412.32999998</v>
      </c>
    </row>
    <row r="45" spans="1:12">
      <c r="A45" s="39" t="s">
        <v>70</v>
      </c>
      <c r="B45" s="76" t="s">
        <v>151</v>
      </c>
      <c r="C45" s="160">
        <v>207625189.38</v>
      </c>
      <c r="D45" s="160">
        <v>22648698.18</v>
      </c>
      <c r="E45" s="160">
        <v>45230550.779999994</v>
      </c>
      <c r="F45" s="160">
        <v>31376906.02</v>
      </c>
      <c r="G45" s="160">
        <v>43283641.630000003</v>
      </c>
      <c r="H45" s="160">
        <v>108673490.91</v>
      </c>
      <c r="I45" s="160">
        <v>48467340.890000001</v>
      </c>
      <c r="J45" s="160">
        <v>28312963.279999997</v>
      </c>
      <c r="K45" s="160">
        <v>24992060.710000001</v>
      </c>
      <c r="L45" s="86">
        <f>SUM(C45:K45)</f>
        <v>560610841.77999997</v>
      </c>
    </row>
    <row r="46" spans="1:12">
      <c r="A46" s="39" t="s">
        <v>71</v>
      </c>
      <c r="B46" s="76" t="s">
        <v>152</v>
      </c>
      <c r="C46" s="160">
        <v>187455461.44999999</v>
      </c>
      <c r="D46" s="160">
        <v>26336151.490000002</v>
      </c>
      <c r="E46" s="160">
        <v>22138145.840000004</v>
      </c>
      <c r="F46" s="160">
        <v>43876013.260000005</v>
      </c>
      <c r="G46" s="160">
        <v>39019408.819999993</v>
      </c>
      <c r="H46" s="160">
        <v>87810460.649999976</v>
      </c>
      <c r="I46" s="160">
        <v>24583996.370000005</v>
      </c>
      <c r="J46" s="160">
        <v>10588011.07</v>
      </c>
      <c r="K46" s="160">
        <v>22464718.27</v>
      </c>
      <c r="L46" s="161">
        <f>SUM(C46:K46)</f>
        <v>464272367.21999997</v>
      </c>
    </row>
    <row r="47" spans="1:12">
      <c r="A47" s="91"/>
      <c r="B47" s="2" t="s">
        <v>156</v>
      </c>
      <c r="C47" s="187">
        <v>20169727.930000007</v>
      </c>
      <c r="D47" s="187">
        <v>-3687453.3100000024</v>
      </c>
      <c r="E47" s="187">
        <v>23092404.93999999</v>
      </c>
      <c r="F47" s="187">
        <v>-12499107.240000006</v>
      </c>
      <c r="G47" s="187">
        <v>4264232.8100000098</v>
      </c>
      <c r="H47" s="187">
        <v>20863030.26000002</v>
      </c>
      <c r="I47" s="187">
        <v>23883344.519999996</v>
      </c>
      <c r="J47" s="187">
        <v>17724952.209999997</v>
      </c>
      <c r="K47" s="187">
        <v>2527342.4400000013</v>
      </c>
      <c r="L47" s="161">
        <f>SUM(C47:K47)</f>
        <v>96338474.560000002</v>
      </c>
    </row>
    <row r="48" spans="1:12">
      <c r="B48" s="8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9" s="75" customFormat="1">
      <c r="A49" s="79"/>
      <c r="B49" s="344" t="s">
        <v>1830</v>
      </c>
      <c r="C49" s="344"/>
      <c r="I49" s="88"/>
    </row>
    <row r="51" spans="1:9">
      <c r="C51" s="49"/>
    </row>
    <row r="52" spans="1:9">
      <c r="C52" s="49"/>
    </row>
    <row r="53" spans="1:9">
      <c r="C53" s="49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37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" sqref="H4"/>
    </sheetView>
  </sheetViews>
  <sheetFormatPr defaultRowHeight="12.75"/>
  <cols>
    <col min="1" max="1" width="8.625" style="61" bestFit="1" customWidth="1"/>
    <col min="2" max="2" width="36.875" style="62" customWidth="1"/>
    <col min="3" max="3" width="22.125" style="62" customWidth="1"/>
    <col min="4" max="4" width="17.25" style="62" customWidth="1"/>
    <col min="5" max="5" width="16.375" style="62" bestFit="1" customWidth="1"/>
    <col min="6" max="6" width="16" style="62" customWidth="1"/>
    <col min="7" max="7" width="16.75" style="9" bestFit="1" customWidth="1"/>
    <col min="8" max="8" width="7.75" style="62" bestFit="1" customWidth="1"/>
    <col min="9" max="9" width="16.75" style="62" bestFit="1" customWidth="1"/>
    <col min="10" max="10" width="16.875" style="62" bestFit="1" customWidth="1"/>
    <col min="11" max="11" width="17.125" style="230" bestFit="1" customWidth="1"/>
    <col min="12" max="12" width="19.875" style="230" customWidth="1"/>
    <col min="13" max="13" width="17.625" style="230" bestFit="1" customWidth="1"/>
    <col min="14" max="16384" width="9" style="62"/>
  </cols>
  <sheetData>
    <row r="1" spans="1:13" ht="12.75" customHeight="1">
      <c r="B1" s="331" t="s">
        <v>142</v>
      </c>
      <c r="C1" s="331"/>
      <c r="D1" s="331"/>
      <c r="E1" s="331"/>
      <c r="F1" s="9" t="s">
        <v>181</v>
      </c>
      <c r="G1" s="179" t="s">
        <v>214</v>
      </c>
      <c r="H1" s="1"/>
      <c r="I1" s="144" t="s">
        <v>234</v>
      </c>
    </row>
    <row r="2" spans="1:13" s="61" customFormat="1">
      <c r="B2" s="348" t="s">
        <v>115</v>
      </c>
      <c r="C2" s="348" t="s">
        <v>115</v>
      </c>
      <c r="D2" s="348" t="s">
        <v>115</v>
      </c>
      <c r="E2" s="348" t="s">
        <v>115</v>
      </c>
      <c r="F2" s="9" t="s">
        <v>182</v>
      </c>
      <c r="G2" s="9" t="s">
        <v>229</v>
      </c>
      <c r="H2" s="1"/>
      <c r="I2" s="143" t="s">
        <v>218</v>
      </c>
      <c r="K2" s="231"/>
      <c r="L2" s="231"/>
      <c r="M2" s="231"/>
    </row>
    <row r="3" spans="1:13" ht="12.75" customHeight="1">
      <c r="B3" s="331" t="s">
        <v>1833</v>
      </c>
      <c r="C3" s="331"/>
      <c r="D3" s="331"/>
      <c r="E3" s="331"/>
      <c r="F3" s="9" t="s">
        <v>183</v>
      </c>
      <c r="G3" s="9" t="s">
        <v>1655</v>
      </c>
      <c r="H3" s="1"/>
    </row>
    <row r="4" spans="1:13">
      <c r="B4" s="349"/>
      <c r="C4" s="349"/>
      <c r="D4" s="349"/>
      <c r="F4" s="9" t="s">
        <v>184</v>
      </c>
      <c r="G4" s="9" t="s">
        <v>1838</v>
      </c>
      <c r="H4" s="1"/>
    </row>
    <row r="5" spans="1:13" s="61" customFormat="1" ht="12.75" customHeight="1">
      <c r="B5" s="332" t="s">
        <v>1798</v>
      </c>
      <c r="C5" s="333"/>
      <c r="D5" s="333"/>
      <c r="E5" s="333"/>
      <c r="G5" s="9"/>
      <c r="K5" s="231"/>
      <c r="L5" s="231"/>
      <c r="M5" s="231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234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61" customFormat="1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63" t="s">
        <v>6</v>
      </c>
      <c r="B11" s="64" t="s">
        <v>7</v>
      </c>
      <c r="C11" s="3">
        <v>43645204.259999998</v>
      </c>
      <c r="D11" s="3">
        <v>38915569.170000002</v>
      </c>
      <c r="E11" s="28">
        <f>D11-C11</f>
        <v>-4729635.0899999961</v>
      </c>
      <c r="F11" s="28">
        <v>26862114.670000002</v>
      </c>
      <c r="G11" s="177">
        <v>8328701.1599999964</v>
      </c>
      <c r="H11" s="52">
        <v>2</v>
      </c>
      <c r="I11" s="29">
        <f>(D11/12)*9</f>
        <v>29186676.877500001</v>
      </c>
      <c r="J11" s="30">
        <f>'ผลการดำเนินงาน Planfin 62'!D6</f>
        <v>34333960.980000004</v>
      </c>
      <c r="K11" s="225">
        <f>J11-I11</f>
        <v>5147284.1025000028</v>
      </c>
      <c r="L11" s="225">
        <f>(J11*100)/I11-100</f>
        <v>17.635731961208791</v>
      </c>
      <c r="M11" s="225">
        <f>(J11*100)/D11</f>
        <v>88.226798970906586</v>
      </c>
    </row>
    <row r="12" spans="1:13">
      <c r="A12" s="63" t="s">
        <v>8</v>
      </c>
      <c r="B12" s="64" t="s">
        <v>9</v>
      </c>
      <c r="C12" s="3">
        <v>102550</v>
      </c>
      <c r="D12" s="3">
        <v>119250</v>
      </c>
      <c r="E12" s="28">
        <f t="shared" ref="E12:E22" si="0">D12-C12</f>
        <v>16700</v>
      </c>
      <c r="F12" s="28">
        <v>103444.83</v>
      </c>
      <c r="G12" s="177">
        <v>89553.779999999984</v>
      </c>
      <c r="H12" s="52">
        <v>1</v>
      </c>
      <c r="I12" s="29">
        <f t="shared" ref="I12:I22" si="1">(D12/12)*9</f>
        <v>89437.5</v>
      </c>
      <c r="J12" s="30">
        <f>'ผลการดำเนินงาน Planfin 62'!D7</f>
        <v>114850</v>
      </c>
      <c r="K12" s="225">
        <f>J12-I12</f>
        <v>25412.5</v>
      </c>
      <c r="L12" s="225">
        <f t="shared" ref="L12:L22" si="2">(J12*100)/I12-100</f>
        <v>28.413696715583512</v>
      </c>
      <c r="M12" s="225">
        <f t="shared" ref="M12:M22" si="3">(J12*100)/D12</f>
        <v>96.310272536687634</v>
      </c>
    </row>
    <row r="13" spans="1:13">
      <c r="A13" s="63" t="s">
        <v>10</v>
      </c>
      <c r="B13" s="64" t="s">
        <v>11</v>
      </c>
      <c r="C13" s="3">
        <v>14252</v>
      </c>
      <c r="D13" s="3">
        <v>8710</v>
      </c>
      <c r="E13" s="28">
        <f t="shared" si="0"/>
        <v>-5542</v>
      </c>
      <c r="F13" s="28">
        <v>69140.86</v>
      </c>
      <c r="G13" s="177">
        <v>90291.680000000008</v>
      </c>
      <c r="H13" s="52">
        <v>0</v>
      </c>
      <c r="I13" s="29">
        <f t="shared" si="1"/>
        <v>6532.5</v>
      </c>
      <c r="J13" s="30">
        <f>'ผลการดำเนินงาน Planfin 62'!D8</f>
        <v>6518</v>
      </c>
      <c r="K13" s="225">
        <f t="shared" ref="K13:K23" si="4">J13-I13</f>
        <v>-14.5</v>
      </c>
      <c r="L13" s="225">
        <f t="shared" si="2"/>
        <v>-0.22196708763873119</v>
      </c>
      <c r="M13" s="225">
        <f t="shared" si="3"/>
        <v>74.833524684270955</v>
      </c>
    </row>
    <row r="14" spans="1:13">
      <c r="A14" s="63" t="s">
        <v>12</v>
      </c>
      <c r="B14" s="64" t="s">
        <v>13</v>
      </c>
      <c r="C14" s="3">
        <v>393446.92</v>
      </c>
      <c r="D14" s="3">
        <v>350924.92</v>
      </c>
      <c r="E14" s="28">
        <f t="shared" si="0"/>
        <v>-42522</v>
      </c>
      <c r="F14" s="28">
        <v>0</v>
      </c>
      <c r="G14" s="177">
        <v>0</v>
      </c>
      <c r="H14" s="52">
        <v>0</v>
      </c>
      <c r="I14" s="29">
        <f t="shared" si="1"/>
        <v>263193.69</v>
      </c>
      <c r="J14" s="30">
        <f>'ผลการดำเนินงาน Planfin 62'!D9</f>
        <v>339485.5</v>
      </c>
      <c r="K14" s="225">
        <f t="shared" si="4"/>
        <v>76291.81</v>
      </c>
      <c r="L14" s="225">
        <f t="shared" si="2"/>
        <v>28.986944937775661</v>
      </c>
      <c r="M14" s="225">
        <f t="shared" si="3"/>
        <v>96.74020870333176</v>
      </c>
    </row>
    <row r="15" spans="1:13">
      <c r="A15" s="63" t="s">
        <v>14</v>
      </c>
      <c r="B15" s="64" t="s">
        <v>15</v>
      </c>
      <c r="C15" s="3">
        <v>2621347</v>
      </c>
      <c r="D15" s="3">
        <v>2693661</v>
      </c>
      <c r="E15" s="28">
        <f t="shared" si="0"/>
        <v>72314</v>
      </c>
      <c r="F15" s="28">
        <v>3851467.41</v>
      </c>
      <c r="G15" s="177">
        <v>2309208.25</v>
      </c>
      <c r="H15" s="52">
        <v>0</v>
      </c>
      <c r="I15" s="29">
        <f t="shared" si="1"/>
        <v>2020245.75</v>
      </c>
      <c r="J15" s="30">
        <f>'ผลการดำเนินงาน Planfin 62'!D10</f>
        <v>2120507.25</v>
      </c>
      <c r="K15" s="225">
        <f t="shared" si="4"/>
        <v>100261.5</v>
      </c>
      <c r="L15" s="225">
        <f t="shared" si="2"/>
        <v>4.9628368231934132</v>
      </c>
      <c r="M15" s="225">
        <f t="shared" si="3"/>
        <v>78.72212761739506</v>
      </c>
    </row>
    <row r="16" spans="1:13">
      <c r="A16" s="63" t="s">
        <v>16</v>
      </c>
      <c r="B16" s="64" t="s">
        <v>17</v>
      </c>
      <c r="C16" s="3">
        <v>1098908.67</v>
      </c>
      <c r="D16" s="3">
        <v>1014523.42</v>
      </c>
      <c r="E16" s="28">
        <f t="shared" si="0"/>
        <v>-84385.249999999884</v>
      </c>
      <c r="F16" s="28">
        <v>926801.04</v>
      </c>
      <c r="G16" s="177">
        <v>895976.60999999987</v>
      </c>
      <c r="H16" s="52">
        <v>1</v>
      </c>
      <c r="I16" s="29">
        <f t="shared" si="1"/>
        <v>760892.56499999994</v>
      </c>
      <c r="J16" s="30">
        <f>'ผลการดำเนินงาน Planfin 62'!D11</f>
        <v>1237310.5</v>
      </c>
      <c r="K16" s="225">
        <f t="shared" si="4"/>
        <v>476417.93500000006</v>
      </c>
      <c r="L16" s="225">
        <f t="shared" si="2"/>
        <v>62.613035915260923</v>
      </c>
      <c r="M16" s="225">
        <f t="shared" si="3"/>
        <v>121.95977693644568</v>
      </c>
    </row>
    <row r="17" spans="1:13">
      <c r="A17" s="63" t="s">
        <v>18</v>
      </c>
      <c r="B17" s="64" t="s">
        <v>19</v>
      </c>
      <c r="C17" s="3">
        <v>4387713.18</v>
      </c>
      <c r="D17" s="3">
        <v>1821623.58</v>
      </c>
      <c r="E17" s="28">
        <f t="shared" si="0"/>
        <v>-2566089.5999999996</v>
      </c>
      <c r="F17" s="28">
        <v>369887.69</v>
      </c>
      <c r="G17" s="177">
        <v>911080.21</v>
      </c>
      <c r="H17" s="52">
        <v>2</v>
      </c>
      <c r="I17" s="29">
        <f t="shared" si="1"/>
        <v>1366217.6850000001</v>
      </c>
      <c r="J17" s="30">
        <f>'ผลการดำเนินงาน Planfin 62'!D12</f>
        <v>1545015</v>
      </c>
      <c r="K17" s="225">
        <f t="shared" si="4"/>
        <v>178797.31499999994</v>
      </c>
      <c r="L17" s="225">
        <f t="shared" si="2"/>
        <v>13.087029758365333</v>
      </c>
      <c r="M17" s="225">
        <f t="shared" si="3"/>
        <v>84.815272318773992</v>
      </c>
    </row>
    <row r="18" spans="1:13">
      <c r="A18" s="63" t="s">
        <v>20</v>
      </c>
      <c r="B18" s="64" t="s">
        <v>21</v>
      </c>
      <c r="C18" s="3">
        <v>4277008.75</v>
      </c>
      <c r="D18" s="3">
        <v>4328549.5</v>
      </c>
      <c r="E18" s="28">
        <f t="shared" si="0"/>
        <v>51540.75</v>
      </c>
      <c r="F18" s="28">
        <v>3016134.28</v>
      </c>
      <c r="G18" s="177">
        <v>2425675.36</v>
      </c>
      <c r="H18" s="52">
        <v>1</v>
      </c>
      <c r="I18" s="29">
        <f t="shared" si="1"/>
        <v>3246412.125</v>
      </c>
      <c r="J18" s="30">
        <f>'ผลการดำเนินงาน Planfin 62'!D13</f>
        <v>4129530.19</v>
      </c>
      <c r="K18" s="225">
        <f t="shared" si="4"/>
        <v>883118.06499999994</v>
      </c>
      <c r="L18" s="225">
        <f t="shared" si="2"/>
        <v>27.202894487710793</v>
      </c>
      <c r="M18" s="225">
        <f t="shared" si="3"/>
        <v>95.402170865783106</v>
      </c>
    </row>
    <row r="19" spans="1:13">
      <c r="A19" s="63" t="s">
        <v>22</v>
      </c>
      <c r="B19" s="64" t="s">
        <v>23</v>
      </c>
      <c r="C19" s="3">
        <v>27814068.699999999</v>
      </c>
      <c r="D19" s="3">
        <v>29551077.510000002</v>
      </c>
      <c r="E19" s="28">
        <f t="shared" si="0"/>
        <v>1737008.8100000024</v>
      </c>
      <c r="F19" s="28">
        <v>25084380.98</v>
      </c>
      <c r="G19" s="177">
        <v>7260700.2399999984</v>
      </c>
      <c r="H19" s="52">
        <v>1</v>
      </c>
      <c r="I19" s="29">
        <f t="shared" si="1"/>
        <v>22163308.1325</v>
      </c>
      <c r="J19" s="30">
        <f>'ผลการดำเนินงาน Planfin 62'!D14</f>
        <v>22144758.670000002</v>
      </c>
      <c r="K19" s="225">
        <f t="shared" si="4"/>
        <v>-18549.46249999851</v>
      </c>
      <c r="L19" s="225">
        <f t="shared" si="2"/>
        <v>-8.3694466498883457E-2</v>
      </c>
      <c r="M19" s="225">
        <f t="shared" si="3"/>
        <v>74.93722915012583</v>
      </c>
    </row>
    <row r="20" spans="1:13">
      <c r="A20" s="63" t="s">
        <v>24</v>
      </c>
      <c r="B20" s="64" t="s">
        <v>25</v>
      </c>
      <c r="C20" s="3">
        <v>4685849.5</v>
      </c>
      <c r="D20" s="3">
        <v>4082042.41</v>
      </c>
      <c r="E20" s="28">
        <f t="shared" si="0"/>
        <v>-603807.08999999985</v>
      </c>
      <c r="F20" s="28">
        <v>6247308.5599999996</v>
      </c>
      <c r="G20" s="177">
        <v>3259567.1000000006</v>
      </c>
      <c r="H20" s="52">
        <v>0</v>
      </c>
      <c r="I20" s="29">
        <f t="shared" si="1"/>
        <v>3061531.8075000001</v>
      </c>
      <c r="J20" s="30">
        <f>'ผลการดำเนินงาน Planfin 62'!D15</f>
        <v>4373425.24</v>
      </c>
      <c r="K20" s="225">
        <f t="shared" si="4"/>
        <v>1311893.4325000001</v>
      </c>
      <c r="L20" s="225">
        <f t="shared" si="2"/>
        <v>42.850883642174921</v>
      </c>
      <c r="M20" s="225">
        <f t="shared" si="3"/>
        <v>107.1381627316312</v>
      </c>
    </row>
    <row r="21" spans="1:13" s="9" customFormat="1">
      <c r="A21" s="246" t="s">
        <v>1810</v>
      </c>
      <c r="B21" s="247" t="s">
        <v>1811</v>
      </c>
      <c r="C21" s="3">
        <v>0</v>
      </c>
      <c r="D21" s="3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62'!D16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63" t="s">
        <v>26</v>
      </c>
      <c r="B22" s="64" t="s">
        <v>27</v>
      </c>
      <c r="C22" s="3">
        <v>1668136.63</v>
      </c>
      <c r="D22" s="3">
        <v>1987228.81</v>
      </c>
      <c r="E22" s="28">
        <f t="shared" si="0"/>
        <v>319092.18000000017</v>
      </c>
      <c r="F22" s="28">
        <v>2887262</v>
      </c>
      <c r="G22" s="177">
        <v>4696213.97</v>
      </c>
      <c r="H22" s="52">
        <v>0</v>
      </c>
      <c r="I22" s="29">
        <f t="shared" si="1"/>
        <v>1490421.6075000002</v>
      </c>
      <c r="J22" s="30">
        <f>'ผลการดำเนินงาน Planfin 62'!D17</f>
        <v>2920228.81</v>
      </c>
      <c r="K22" s="225">
        <f>J22-I22</f>
        <v>1429807.2024999999</v>
      </c>
      <c r="L22" s="225">
        <f t="shared" si="2"/>
        <v>95.93306989814289</v>
      </c>
      <c r="M22" s="225">
        <f t="shared" si="3"/>
        <v>146.94980242360717</v>
      </c>
    </row>
    <row r="23" spans="1:13">
      <c r="A23" s="123" t="s">
        <v>28</v>
      </c>
      <c r="B23" s="65" t="s">
        <v>29</v>
      </c>
      <c r="C23" s="5">
        <f>SUM(C11:C22)</f>
        <v>90708485.609999999</v>
      </c>
      <c r="D23" s="5">
        <f>SUM(D11:D22)</f>
        <v>84873160.320000008</v>
      </c>
      <c r="E23" s="31">
        <f>D23-C23</f>
        <v>-5835325.2899999917</v>
      </c>
      <c r="F23" s="31">
        <v>69847340.840000004</v>
      </c>
      <c r="G23" s="178">
        <v>16251979.75</v>
      </c>
      <c r="H23" s="53">
        <v>1</v>
      </c>
      <c r="I23" s="32">
        <f>(D23/12)*9</f>
        <v>63654870.240000002</v>
      </c>
      <c r="J23" s="35">
        <f>'ผลการดำเนินงาน Planfin 62'!D18</f>
        <v>73265590.140000001</v>
      </c>
      <c r="K23" s="33">
        <f t="shared" si="4"/>
        <v>9610719.8999999985</v>
      </c>
      <c r="L23" s="33">
        <f>(J23*100)/I23-100</f>
        <v>15.098169022675549</v>
      </c>
      <c r="M23" s="33">
        <f>(J23*100)/D23</f>
        <v>86.323626767006658</v>
      </c>
    </row>
    <row r="24" spans="1:13" s="9" customFormat="1">
      <c r="A24" s="102" t="s">
        <v>1664</v>
      </c>
      <c r="B24" s="94" t="s">
        <v>159</v>
      </c>
      <c r="C24" s="95">
        <f>C23-C22</f>
        <v>89040348.980000004</v>
      </c>
      <c r="D24" s="95">
        <f>D23-D22</f>
        <v>82885931.510000005</v>
      </c>
      <c r="E24" s="96">
        <f>D24-C24</f>
        <v>-6154417.4699999988</v>
      </c>
      <c r="F24" s="97"/>
      <c r="G24" s="98"/>
      <c r="H24" s="99"/>
      <c r="I24" s="100">
        <f>(D24/12)*9</f>
        <v>62164448.632500008</v>
      </c>
      <c r="J24" s="101">
        <f>'ผลการดำเนินงาน Planfin 62'!D19</f>
        <v>70345361.329999998</v>
      </c>
      <c r="K24" s="226">
        <f>J24-I24</f>
        <v>8180912.6974999905</v>
      </c>
      <c r="L24" s="226">
        <f>(J24*100)/I24-100</f>
        <v>13.160114627354631</v>
      </c>
      <c r="M24" s="226">
        <f>(J24*100)/D24</f>
        <v>84.870085970515987</v>
      </c>
    </row>
    <row r="25" spans="1:13" s="61" customFormat="1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63" t="s">
        <v>31</v>
      </c>
      <c r="B26" s="64" t="s">
        <v>32</v>
      </c>
      <c r="C26" s="3">
        <v>7161552.0099999998</v>
      </c>
      <c r="D26" s="3">
        <v>6506544</v>
      </c>
      <c r="E26" s="28">
        <f t="shared" ref="E26:E41" si="5">D26-C26</f>
        <v>-655008.00999999978</v>
      </c>
      <c r="F26" s="28">
        <v>4890842.79</v>
      </c>
      <c r="G26" s="177">
        <v>1623426.1600000001</v>
      </c>
      <c r="H26" s="52">
        <v>1</v>
      </c>
      <c r="I26" s="29">
        <f>(D26/12)*9</f>
        <v>4879908</v>
      </c>
      <c r="J26" s="30">
        <f>'ผลการดำเนินงาน Planfin 62'!D21</f>
        <v>5245222.68</v>
      </c>
      <c r="K26" s="225">
        <f t="shared" ref="K26:K38" si="6">J26-I26</f>
        <v>365314.6799999997</v>
      </c>
      <c r="L26" s="225">
        <f t="shared" ref="L26:L38" si="7">(J26*100)/I26-100</f>
        <v>7.4860976887269146</v>
      </c>
      <c r="M26" s="225">
        <f t="shared" ref="M26:M42" si="8">(J26*100)/D26</f>
        <v>80.614573266545193</v>
      </c>
    </row>
    <row r="27" spans="1:13">
      <c r="A27" s="63" t="s">
        <v>33</v>
      </c>
      <c r="B27" s="64" t="s">
        <v>34</v>
      </c>
      <c r="C27" s="3">
        <v>1825582.79</v>
      </c>
      <c r="D27" s="3">
        <v>2317019.7999999998</v>
      </c>
      <c r="E27" s="28">
        <f t="shared" si="5"/>
        <v>491437.00999999978</v>
      </c>
      <c r="F27" s="28">
        <v>1493374.92</v>
      </c>
      <c r="G27" s="177">
        <v>631832.18999999994</v>
      </c>
      <c r="H27" s="52">
        <v>2</v>
      </c>
      <c r="I27" s="29">
        <f t="shared" ref="I27:I39" si="9">(D27/12)*9</f>
        <v>1737764.8499999999</v>
      </c>
      <c r="J27" s="30">
        <f>'ผลการดำเนินงาน Planfin 62'!D22</f>
        <v>902998.28</v>
      </c>
      <c r="K27" s="225">
        <f t="shared" si="6"/>
        <v>-834766.56999999983</v>
      </c>
      <c r="L27" s="225">
        <f t="shared" si="7"/>
        <v>-48.036796808267809</v>
      </c>
      <c r="M27" s="225">
        <f t="shared" si="8"/>
        <v>38.972402393799143</v>
      </c>
    </row>
    <row r="28" spans="1:13">
      <c r="A28" s="63" t="s">
        <v>35</v>
      </c>
      <c r="B28" s="64" t="s">
        <v>36</v>
      </c>
      <c r="C28" s="3">
        <v>261615.09</v>
      </c>
      <c r="D28" s="3">
        <v>427615</v>
      </c>
      <c r="E28" s="28">
        <f t="shared" si="5"/>
        <v>165999.91</v>
      </c>
      <c r="F28" s="28">
        <v>328864.81</v>
      </c>
      <c r="G28" s="177">
        <v>155636.49</v>
      </c>
      <c r="H28" s="52">
        <v>1</v>
      </c>
      <c r="I28" s="29">
        <f t="shared" si="9"/>
        <v>320711.25</v>
      </c>
      <c r="J28" s="30">
        <f>'ผลการดำเนินงาน Planfin 62'!D23</f>
        <v>152366.75</v>
      </c>
      <c r="K28" s="225">
        <f t="shared" si="6"/>
        <v>-168344.5</v>
      </c>
      <c r="L28" s="225">
        <f t="shared" si="7"/>
        <v>-52.490986830053515</v>
      </c>
      <c r="M28" s="225">
        <f t="shared" si="8"/>
        <v>35.631759877459864</v>
      </c>
    </row>
    <row r="29" spans="1:13">
      <c r="A29" s="63" t="s">
        <v>37</v>
      </c>
      <c r="B29" s="64" t="s">
        <v>38</v>
      </c>
      <c r="C29" s="3">
        <v>3122498.74</v>
      </c>
      <c r="D29" s="3">
        <v>3036340</v>
      </c>
      <c r="E29" s="28">
        <f t="shared" si="5"/>
        <v>-86158.740000000224</v>
      </c>
      <c r="F29" s="28">
        <v>2016243.13</v>
      </c>
      <c r="G29" s="177">
        <v>955280</v>
      </c>
      <c r="H29" s="52">
        <v>2</v>
      </c>
      <c r="I29" s="29">
        <f t="shared" si="9"/>
        <v>2277255</v>
      </c>
      <c r="J29" s="30">
        <f>'ผลการดำเนินงาน Planfin 62'!D24</f>
        <v>2153603.84</v>
      </c>
      <c r="K29" s="225">
        <f t="shared" si="6"/>
        <v>-123651.16000000015</v>
      </c>
      <c r="L29" s="225">
        <f t="shared" si="7"/>
        <v>-5.4298337252525499</v>
      </c>
      <c r="M29" s="225">
        <f t="shared" si="8"/>
        <v>70.927624706060584</v>
      </c>
    </row>
    <row r="30" spans="1:13">
      <c r="A30" s="63" t="s">
        <v>39</v>
      </c>
      <c r="B30" s="64" t="s">
        <v>40</v>
      </c>
      <c r="C30" s="3">
        <v>27826068.699999999</v>
      </c>
      <c r="D30" s="3">
        <v>29123933.489999998</v>
      </c>
      <c r="E30" s="28">
        <f t="shared" si="5"/>
        <v>1297864.7899999991</v>
      </c>
      <c r="F30" s="28">
        <v>25011527.379999999</v>
      </c>
      <c r="G30" s="177">
        <v>7198595.1900000013</v>
      </c>
      <c r="H30" s="52">
        <v>1</v>
      </c>
      <c r="I30" s="29">
        <f t="shared" si="9"/>
        <v>21842950.1175</v>
      </c>
      <c r="J30" s="30">
        <f>'ผลการดำเนินงาน Planfin 62'!D25</f>
        <v>22153758.670000002</v>
      </c>
      <c r="K30" s="225">
        <f t="shared" si="6"/>
        <v>310808.55250000209</v>
      </c>
      <c r="L30" s="225">
        <f t="shared" si="7"/>
        <v>1.4229238762532788</v>
      </c>
      <c r="M30" s="225">
        <f t="shared" si="8"/>
        <v>76.067192907189963</v>
      </c>
    </row>
    <row r="31" spans="1:13">
      <c r="A31" s="63" t="s">
        <v>41</v>
      </c>
      <c r="B31" s="64" t="s">
        <v>42</v>
      </c>
      <c r="C31" s="3">
        <v>7208205.9700000007</v>
      </c>
      <c r="D31" s="3">
        <v>7581802.9699999997</v>
      </c>
      <c r="E31" s="28">
        <f t="shared" si="5"/>
        <v>373596.99999999907</v>
      </c>
      <c r="F31" s="28">
        <v>6704622.4800000004</v>
      </c>
      <c r="G31" s="177">
        <v>2197895.0499999989</v>
      </c>
      <c r="H31" s="52">
        <v>1</v>
      </c>
      <c r="I31" s="29">
        <f t="shared" si="9"/>
        <v>5686352.2275</v>
      </c>
      <c r="J31" s="30">
        <f>'ผลการดำเนินงาน Planfin 62'!D26</f>
        <v>5354409.5</v>
      </c>
      <c r="K31" s="225">
        <f t="shared" si="6"/>
        <v>-331942.72750000004</v>
      </c>
      <c r="L31" s="225">
        <f t="shared" si="7"/>
        <v>-5.8375336985752995</v>
      </c>
      <c r="M31" s="225">
        <f t="shared" si="8"/>
        <v>70.621849726068518</v>
      </c>
    </row>
    <row r="32" spans="1:13">
      <c r="A32" s="63" t="s">
        <v>43</v>
      </c>
      <c r="B32" s="64" t="s">
        <v>44</v>
      </c>
      <c r="C32" s="3">
        <v>12882385</v>
      </c>
      <c r="D32" s="3">
        <v>13012515</v>
      </c>
      <c r="E32" s="28">
        <f t="shared" si="5"/>
        <v>130130</v>
      </c>
      <c r="F32" s="28">
        <v>12429373.73</v>
      </c>
      <c r="G32" s="177">
        <v>3363673.83</v>
      </c>
      <c r="H32" s="52">
        <v>1</v>
      </c>
      <c r="I32" s="29">
        <f t="shared" si="9"/>
        <v>9759386.25</v>
      </c>
      <c r="J32" s="30">
        <f>'ผลการดำเนินงาน Planfin 62'!D27</f>
        <v>12883180.689999999</v>
      </c>
      <c r="K32" s="225">
        <f t="shared" si="6"/>
        <v>3123794.4399999995</v>
      </c>
      <c r="L32" s="225">
        <f t="shared" si="7"/>
        <v>32.008103378427109</v>
      </c>
      <c r="M32" s="225">
        <f t="shared" si="8"/>
        <v>99.006077533820331</v>
      </c>
    </row>
    <row r="33" spans="1:13">
      <c r="A33" s="63" t="s">
        <v>45</v>
      </c>
      <c r="B33" s="64" t="s">
        <v>46</v>
      </c>
      <c r="C33" s="3">
        <v>1535059.58</v>
      </c>
      <c r="D33" s="3">
        <v>1514116.33</v>
      </c>
      <c r="E33" s="28">
        <f t="shared" si="5"/>
        <v>-20943.25</v>
      </c>
      <c r="F33" s="28">
        <v>1636974.34</v>
      </c>
      <c r="G33" s="177">
        <v>537596.03</v>
      </c>
      <c r="H33" s="52">
        <v>0</v>
      </c>
      <c r="I33" s="29">
        <f t="shared" si="9"/>
        <v>1135587.2475000001</v>
      </c>
      <c r="J33" s="30">
        <f>'ผลการดำเนินงาน Planfin 62'!D28</f>
        <v>1220175.23</v>
      </c>
      <c r="K33" s="225">
        <f t="shared" si="6"/>
        <v>84587.982499999925</v>
      </c>
      <c r="L33" s="225">
        <f t="shared" si="7"/>
        <v>7.4488316671590553</v>
      </c>
      <c r="M33" s="225">
        <f t="shared" si="8"/>
        <v>80.586623750369299</v>
      </c>
    </row>
    <row r="34" spans="1:13">
      <c r="A34" s="63" t="s">
        <v>47</v>
      </c>
      <c r="B34" s="64" t="s">
        <v>48</v>
      </c>
      <c r="C34" s="3">
        <v>3175892.2899999996</v>
      </c>
      <c r="D34" s="3">
        <v>2501291.9</v>
      </c>
      <c r="E34" s="28">
        <f t="shared" si="5"/>
        <v>-674600.38999999966</v>
      </c>
      <c r="F34" s="28">
        <v>2856379.47</v>
      </c>
      <c r="G34" s="177">
        <v>1883105.19</v>
      </c>
      <c r="H34" s="52">
        <v>0</v>
      </c>
      <c r="I34" s="29">
        <f t="shared" si="9"/>
        <v>1875968.925</v>
      </c>
      <c r="J34" s="30">
        <f>'ผลการดำเนินงาน Planfin 62'!D29</f>
        <v>2249697.64</v>
      </c>
      <c r="K34" s="225">
        <f t="shared" si="6"/>
        <v>373728.71500000008</v>
      </c>
      <c r="L34" s="225">
        <f t="shared" si="7"/>
        <v>19.921903290588887</v>
      </c>
      <c r="M34" s="225">
        <f t="shared" si="8"/>
        <v>89.941427467941665</v>
      </c>
    </row>
    <row r="35" spans="1:13">
      <c r="A35" s="63" t="s">
        <v>49</v>
      </c>
      <c r="B35" s="64" t="s">
        <v>50</v>
      </c>
      <c r="C35" s="3">
        <v>2117059.4700000002</v>
      </c>
      <c r="D35" s="3">
        <v>1940584.16</v>
      </c>
      <c r="E35" s="28">
        <f t="shared" si="5"/>
        <v>-176475.31000000029</v>
      </c>
      <c r="F35" s="28">
        <v>1544115.18</v>
      </c>
      <c r="G35" s="177">
        <v>425568.74</v>
      </c>
      <c r="H35" s="52">
        <v>1</v>
      </c>
      <c r="I35" s="29">
        <f t="shared" si="9"/>
        <v>1455438.1199999999</v>
      </c>
      <c r="J35" s="30">
        <f>'ผลการดำเนินงาน Planfin 62'!D30</f>
        <v>1603708.29</v>
      </c>
      <c r="K35" s="225">
        <f t="shared" si="6"/>
        <v>148270.17000000016</v>
      </c>
      <c r="L35" s="225">
        <f t="shared" si="7"/>
        <v>10.187322151490719</v>
      </c>
      <c r="M35" s="225">
        <f t="shared" si="8"/>
        <v>82.640491613618039</v>
      </c>
    </row>
    <row r="36" spans="1:13">
      <c r="A36" s="63" t="s">
        <v>51</v>
      </c>
      <c r="B36" s="64" t="s">
        <v>52</v>
      </c>
      <c r="C36" s="3">
        <v>2421445.14</v>
      </c>
      <c r="D36" s="3">
        <v>2414806.6</v>
      </c>
      <c r="E36" s="28">
        <f t="shared" si="5"/>
        <v>-6638.5400000000373</v>
      </c>
      <c r="F36" s="28">
        <v>2235476.92</v>
      </c>
      <c r="G36" s="177">
        <v>839069.02</v>
      </c>
      <c r="H36" s="52">
        <v>1</v>
      </c>
      <c r="I36" s="29">
        <f t="shared" si="9"/>
        <v>1811104.95</v>
      </c>
      <c r="J36" s="30">
        <f>'ผลการดำเนินงาน Planfin 62'!D31</f>
        <v>1532478.77</v>
      </c>
      <c r="K36" s="225">
        <f t="shared" si="6"/>
        <v>-278626.17999999993</v>
      </c>
      <c r="L36" s="225">
        <f t="shared" si="7"/>
        <v>-15.384319942364471</v>
      </c>
      <c r="M36" s="225">
        <f t="shared" si="8"/>
        <v>63.461760043226647</v>
      </c>
    </row>
    <row r="37" spans="1:13">
      <c r="A37" s="63" t="s">
        <v>53</v>
      </c>
      <c r="B37" s="64" t="s">
        <v>54</v>
      </c>
      <c r="C37" s="3">
        <v>12490962.400000002</v>
      </c>
      <c r="D37" s="3">
        <v>5812224.0199999996</v>
      </c>
      <c r="E37" s="28">
        <f t="shared" si="5"/>
        <v>-6678738.3800000027</v>
      </c>
      <c r="F37" s="28">
        <v>4237629.47</v>
      </c>
      <c r="G37" s="177">
        <v>1471250.5300000003</v>
      </c>
      <c r="H37" s="52">
        <v>3</v>
      </c>
      <c r="I37" s="29">
        <f t="shared" si="9"/>
        <v>4359168.0149999997</v>
      </c>
      <c r="J37" s="30">
        <f>'ผลการดำเนินงาน Planfin 62'!D32</f>
        <v>3713987.8800000004</v>
      </c>
      <c r="K37" s="225">
        <f t="shared" si="6"/>
        <v>-645180.13499999931</v>
      </c>
      <c r="L37" s="225">
        <f t="shared" si="7"/>
        <v>-14.800533789473562</v>
      </c>
      <c r="M37" s="225">
        <f t="shared" si="8"/>
        <v>63.899599657894825</v>
      </c>
    </row>
    <row r="38" spans="1:13">
      <c r="A38" s="63" t="s">
        <v>55</v>
      </c>
      <c r="B38" s="64" t="s">
        <v>56</v>
      </c>
      <c r="C38" s="3">
        <v>286125.75</v>
      </c>
      <c r="D38" s="3">
        <v>288023.84999999998</v>
      </c>
      <c r="E38" s="28">
        <f t="shared" si="5"/>
        <v>1898.0999999999767</v>
      </c>
      <c r="F38" s="28">
        <v>332906.84000000003</v>
      </c>
      <c r="G38" s="177">
        <v>441750.49999999994</v>
      </c>
      <c r="H38" s="52">
        <v>0</v>
      </c>
      <c r="I38" s="29">
        <f t="shared" si="9"/>
        <v>216017.88749999998</v>
      </c>
      <c r="J38" s="30">
        <f>'ผลการดำเนินงาน Planfin 62'!D33</f>
        <v>747257.48</v>
      </c>
      <c r="K38" s="225">
        <f t="shared" si="6"/>
        <v>531239.59250000003</v>
      </c>
      <c r="L38" s="225">
        <f t="shared" si="7"/>
        <v>245.92389021487867</v>
      </c>
      <c r="M38" s="225">
        <f t="shared" si="8"/>
        <v>259.44291766115896</v>
      </c>
    </row>
    <row r="39" spans="1:13">
      <c r="A39" s="246" t="s">
        <v>57</v>
      </c>
      <c r="B39" s="64" t="s">
        <v>58</v>
      </c>
      <c r="C39" s="3">
        <v>7748513.54</v>
      </c>
      <c r="D39" s="3">
        <v>6458821.6600000001</v>
      </c>
      <c r="E39" s="28">
        <f>D39-C39</f>
        <v>-1289691.8799999999</v>
      </c>
      <c r="F39" s="28">
        <v>4482162.34</v>
      </c>
      <c r="G39" s="177">
        <v>2516840.2599999998</v>
      </c>
      <c r="H39" s="52">
        <v>1</v>
      </c>
      <c r="I39" s="29">
        <f t="shared" si="9"/>
        <v>4844116.2450000001</v>
      </c>
      <c r="J39" s="30">
        <f>'ผลการดำเนินงาน Planfin 62'!D34</f>
        <v>6423507.2300000014</v>
      </c>
      <c r="K39" s="225">
        <f>J39-I39</f>
        <v>1579390.9850000013</v>
      </c>
      <c r="L39" s="225">
        <f>(J39*100)/I39-100</f>
        <v>32.604316352445437</v>
      </c>
      <c r="M39" s="225">
        <f>(J39*100)/D39</f>
        <v>99.453237264334078</v>
      </c>
    </row>
    <row r="40" spans="1:13" s="9" customFormat="1">
      <c r="A40" s="2" t="s">
        <v>1812</v>
      </c>
      <c r="B40" s="247" t="s">
        <v>1813</v>
      </c>
      <c r="C40" s="3">
        <v>0</v>
      </c>
      <c r="D40" s="3">
        <v>0</v>
      </c>
      <c r="E40" s="28">
        <f>D40-C40</f>
        <v>0</v>
      </c>
      <c r="F40" s="28">
        <v>0</v>
      </c>
      <c r="G40" s="177">
        <v>0</v>
      </c>
      <c r="H40" s="52">
        <v>0</v>
      </c>
      <c r="I40" s="29">
        <v>0</v>
      </c>
      <c r="J40" s="30">
        <f>'ผลการดำเนินงาน Planfin 62'!D35</f>
        <v>0</v>
      </c>
      <c r="K40" s="225">
        <f>J40-I40</f>
        <v>0</v>
      </c>
      <c r="L40" s="225" t="e">
        <f>(J40*100)/I40-100</f>
        <v>#DIV/0!</v>
      </c>
      <c r="M40" s="225" t="e">
        <f>(J40*100)/D40</f>
        <v>#DIV/0!</v>
      </c>
    </row>
    <row r="41" spans="1:13">
      <c r="A41" s="34" t="s">
        <v>59</v>
      </c>
      <c r="B41" s="4" t="s">
        <v>60</v>
      </c>
      <c r="C41" s="5">
        <f>SUM(C26:C40)</f>
        <v>90062966.470000014</v>
      </c>
      <c r="D41" s="5">
        <f>SUM(D26:D40)</f>
        <v>82935638.779999971</v>
      </c>
      <c r="E41" s="31">
        <f t="shared" si="5"/>
        <v>-7127327.6900000423</v>
      </c>
      <c r="F41" s="31">
        <v>70166349.510000005</v>
      </c>
      <c r="G41" s="178">
        <v>15262680.049999997</v>
      </c>
      <c r="H41" s="53">
        <v>1</v>
      </c>
      <c r="I41" s="32">
        <f>(D41/12)*9</f>
        <v>62201729.084999979</v>
      </c>
      <c r="J41" s="35">
        <f>'ผลการดำเนินงาน Planfin 62'!D36</f>
        <v>66336352.93</v>
      </c>
      <c r="K41" s="33">
        <f>J41-I41</f>
        <v>4134623.8450000212</v>
      </c>
      <c r="L41" s="33">
        <f>(J41*100)/I41-100</f>
        <v>6.6471204351087607</v>
      </c>
      <c r="M41" s="33">
        <f t="shared" si="8"/>
        <v>79.985340326331567</v>
      </c>
    </row>
    <row r="42" spans="1:13" s="9" customFormat="1" ht="25.5">
      <c r="A42" s="102" t="s">
        <v>1665</v>
      </c>
      <c r="B42" s="94" t="s">
        <v>160</v>
      </c>
      <c r="C42" s="95">
        <f>C41-C37</f>
        <v>77572004.070000008</v>
      </c>
      <c r="D42" s="95">
        <f>D41-D37</f>
        <v>77123414.759999976</v>
      </c>
      <c r="E42" s="96">
        <f>D42-C42</f>
        <v>-448589.31000003219</v>
      </c>
      <c r="F42" s="97"/>
      <c r="G42" s="98"/>
      <c r="H42" s="99"/>
      <c r="I42" s="100">
        <f>(D42/12)*9</f>
        <v>57842561.069999978</v>
      </c>
      <c r="J42" s="101">
        <f>'ผลการดำเนินงาน Planfin 62'!D37</f>
        <v>62622365.049999997</v>
      </c>
      <c r="K42" s="226">
        <f>J42-I42</f>
        <v>4779803.9800000191</v>
      </c>
      <c r="L42" s="226">
        <f t="shared" ref="L42" si="10">(J42*100)/I42-100</f>
        <v>8.263472245317061</v>
      </c>
      <c r="M42" s="226">
        <f t="shared" si="8"/>
        <v>81.197604183987792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63" t="s">
        <v>61</v>
      </c>
      <c r="B44" s="65" t="s">
        <v>62</v>
      </c>
      <c r="C44" s="5">
        <f>C23-C41</f>
        <v>645519.13999998569</v>
      </c>
      <c r="D44" s="5">
        <f>D23-D41</f>
        <v>1937521.5400000364</v>
      </c>
      <c r="E44" s="31">
        <f>E27-E43</f>
        <v>491437.00999999978</v>
      </c>
      <c r="F44" s="50"/>
      <c r="G44" s="107"/>
      <c r="H44" s="53">
        <v>1</v>
      </c>
      <c r="I44" s="32">
        <f>(D44/12)*9</f>
        <v>1453141.1550000273</v>
      </c>
      <c r="J44" s="33">
        <f>J23-J41</f>
        <v>6929237.2100000009</v>
      </c>
      <c r="K44" s="31">
        <f>J44-I44</f>
        <v>5476096.0549999736</v>
      </c>
      <c r="L44" s="33">
        <f>(J44*100)/I44-100</f>
        <v>376.84543144054516</v>
      </c>
      <c r="M44" s="33">
        <f t="shared" ref="M44:M45" si="11">(J44*100)/D44</f>
        <v>357.63407358040888</v>
      </c>
    </row>
    <row r="45" spans="1:13" s="125" customFormat="1">
      <c r="A45" s="123" t="s">
        <v>63</v>
      </c>
      <c r="B45" s="65" t="s">
        <v>64</v>
      </c>
      <c r="C45" s="5">
        <f>C44-C22+C37</f>
        <v>11468344.909999989</v>
      </c>
      <c r="D45" s="5">
        <f>D44-D22+D37</f>
        <v>5762516.7500000354</v>
      </c>
      <c r="E45" s="118">
        <f>E44-E26+E39</f>
        <v>-143246.86000000034</v>
      </c>
      <c r="F45" s="124"/>
      <c r="G45" s="120"/>
      <c r="H45" s="121">
        <v>2</v>
      </c>
      <c r="I45" s="32">
        <f>(D45/12)*9</f>
        <v>4321887.5625000261</v>
      </c>
      <c r="J45" s="118">
        <f>J44-J22+J37</f>
        <v>7722996.2800000012</v>
      </c>
      <c r="K45" s="118">
        <f>J45-I45</f>
        <v>3401108.7174999751</v>
      </c>
      <c r="L45" s="33">
        <f>(J45*100)/I45-100</f>
        <v>78.694983807782819</v>
      </c>
      <c r="M45" s="33">
        <f t="shared" si="11"/>
        <v>134.02123785583711</v>
      </c>
    </row>
    <row r="46" spans="1:13">
      <c r="A46" s="63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5762516.7500000298</v>
      </c>
      <c r="E46" s="74"/>
    </row>
    <row r="47" spans="1:13">
      <c r="A47" s="63"/>
      <c r="B47" s="64" t="s">
        <v>67</v>
      </c>
      <c r="C47" s="173"/>
      <c r="D47" s="182">
        <v>1152503.3500000001</v>
      </c>
      <c r="E47" s="58"/>
    </row>
    <row r="48" spans="1:13">
      <c r="A48" s="63"/>
      <c r="B48" s="64" t="s">
        <v>68</v>
      </c>
      <c r="C48" s="186" t="str">
        <f>IF(D48&gt;=0,"ไม่เกิน","เกิน")</f>
        <v>เกิน</v>
      </c>
      <c r="D48" s="7">
        <v>-1107166.6500000018</v>
      </c>
      <c r="E48" s="58"/>
    </row>
    <row r="49" spans="1:13">
      <c r="A49" s="63" t="s">
        <v>69</v>
      </c>
      <c r="B49" s="170" t="s">
        <v>1680</v>
      </c>
      <c r="C49" s="3">
        <v>14776876.91</v>
      </c>
      <c r="D49" s="3">
        <f>C49</f>
        <v>14776876.91</v>
      </c>
      <c r="E49" s="58"/>
    </row>
    <row r="50" spans="1:13">
      <c r="A50" s="63" t="s">
        <v>70</v>
      </c>
      <c r="B50" s="170" t="s">
        <v>1681</v>
      </c>
      <c r="C50" s="3">
        <v>16365983.15</v>
      </c>
      <c r="D50" s="3">
        <f>C50</f>
        <v>16365983.15</v>
      </c>
      <c r="E50" s="58"/>
    </row>
    <row r="51" spans="1:13">
      <c r="A51" s="63" t="s">
        <v>71</v>
      </c>
      <c r="B51" s="170" t="s">
        <v>1682</v>
      </c>
      <c r="C51" s="7">
        <v>-7178587.9000000004</v>
      </c>
      <c r="D51" s="7">
        <f>C51</f>
        <v>-7178587.9000000004</v>
      </c>
      <c r="E51" s="58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4" t="s">
        <v>1835</v>
      </c>
      <c r="B54" s="344"/>
      <c r="C54" s="344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6466142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2317019.7999999998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3036340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11819501.800000001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266231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48200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152870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443119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500000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129500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212200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2308120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22500000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1800000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3500000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6">
        <v>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1200000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2000000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19500919.959999997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14357295.73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1991031.2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2256855.2000000002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305095.2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75828.850000000006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303861.53999999998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210952.24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2259670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1987228.81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4246898.8100000005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6632331.8399999999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498000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1169909.95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960000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9260241.7899999991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2.75" customHeight="1">
      <c r="B132" s="162" t="s">
        <v>1817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168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1818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  <row r="137" spans="1:13">
      <c r="C137" s="61"/>
    </row>
  </sheetData>
  <mergeCells count="25">
    <mergeCell ref="D134:F134"/>
    <mergeCell ref="F6:G6"/>
    <mergeCell ref="F7:G7"/>
    <mergeCell ref="B6:B9"/>
    <mergeCell ref="B1:E1"/>
    <mergeCell ref="B2:E2"/>
    <mergeCell ref="B3:E3"/>
    <mergeCell ref="B4:D4"/>
    <mergeCell ref="B5:E5"/>
    <mergeCell ref="D135:F135"/>
    <mergeCell ref="D136:F136"/>
    <mergeCell ref="A54:C54"/>
    <mergeCell ref="A10:M10"/>
    <mergeCell ref="A25:M25"/>
    <mergeCell ref="A43:M43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D132:F132"/>
    <mergeCell ref="D133:F133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38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" style="62" customWidth="1"/>
    <col min="3" max="3" width="25.5" style="62" bestFit="1" customWidth="1"/>
    <col min="4" max="4" width="17.25" style="62" bestFit="1" customWidth="1"/>
    <col min="5" max="5" width="15.75" style="62" bestFit="1" customWidth="1"/>
    <col min="6" max="6" width="16.75" style="62" customWidth="1"/>
    <col min="7" max="7" width="17.375" style="9" customWidth="1"/>
    <col min="8" max="8" width="7.5" style="62" bestFit="1" customWidth="1"/>
    <col min="9" max="9" width="20" style="62" customWidth="1"/>
    <col min="10" max="10" width="15.5" style="62" bestFit="1" customWidth="1"/>
    <col min="11" max="11" width="17.125" style="230" bestFit="1" customWidth="1"/>
    <col min="12" max="12" width="16.125" style="230" customWidth="1"/>
    <col min="13" max="13" width="15" style="230" customWidth="1"/>
    <col min="14" max="16384" width="9" style="62"/>
  </cols>
  <sheetData>
    <row r="1" spans="1:13" ht="12.75" customHeight="1">
      <c r="B1" s="331" t="s">
        <v>142</v>
      </c>
      <c r="C1" s="331"/>
      <c r="D1" s="331"/>
      <c r="E1" s="331"/>
      <c r="F1" s="9" t="s">
        <v>185</v>
      </c>
      <c r="G1" s="9" t="s">
        <v>214</v>
      </c>
      <c r="H1" s="1"/>
      <c r="I1" s="69"/>
    </row>
    <row r="2" spans="1:13">
      <c r="B2" s="349" t="s">
        <v>116</v>
      </c>
      <c r="C2" s="349"/>
      <c r="D2" s="349"/>
      <c r="E2" s="349"/>
      <c r="F2" s="9" t="s">
        <v>186</v>
      </c>
      <c r="G2" s="9" t="s">
        <v>231</v>
      </c>
      <c r="H2" s="1"/>
      <c r="I2" s="143" t="s">
        <v>224</v>
      </c>
    </row>
    <row r="3" spans="1:13" ht="12.75" customHeight="1">
      <c r="B3" s="331" t="s">
        <v>1833</v>
      </c>
      <c r="C3" s="331"/>
      <c r="D3" s="331"/>
      <c r="E3" s="331"/>
      <c r="F3" s="9" t="s">
        <v>187</v>
      </c>
      <c r="G3" s="9" t="s">
        <v>1655</v>
      </c>
      <c r="H3" s="1"/>
    </row>
    <row r="4" spans="1:13">
      <c r="B4" s="349"/>
      <c r="C4" s="349"/>
      <c r="D4" s="349"/>
      <c r="F4" s="9" t="s">
        <v>188</v>
      </c>
      <c r="G4" s="9" t="s">
        <v>1839</v>
      </c>
      <c r="H4" s="1"/>
    </row>
    <row r="5" spans="1:13" s="1" customFormat="1" ht="12.75" customHeight="1">
      <c r="B5" s="332" t="s">
        <v>1798</v>
      </c>
      <c r="C5" s="333"/>
      <c r="D5" s="333"/>
      <c r="E5" s="333"/>
      <c r="G5" s="9"/>
      <c r="K5" s="49"/>
      <c r="L5" s="49"/>
      <c r="M5" s="49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1" customFormat="1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64" t="s">
        <v>7</v>
      </c>
      <c r="C11" s="3">
        <v>43109092.289999999</v>
      </c>
      <c r="D11" s="3">
        <v>43261905.25</v>
      </c>
      <c r="E11" s="28">
        <f>D11-C11</f>
        <v>152812.96000000089</v>
      </c>
      <c r="F11" s="28">
        <v>42503730.479999997</v>
      </c>
      <c r="G11" s="177">
        <v>11782606.300000004</v>
      </c>
      <c r="H11" s="52">
        <v>1</v>
      </c>
      <c r="I11" s="29">
        <f>(D11/12)*9</f>
        <v>32446428.9375</v>
      </c>
      <c r="J11" s="30">
        <f>'ผลการดำเนินงาน Planfin 62'!E6</f>
        <v>39255683.089999996</v>
      </c>
      <c r="K11" s="225">
        <f>J11-I11</f>
        <v>6809254.1524999961</v>
      </c>
      <c r="L11" s="225">
        <f>(J11*100)/I11-100</f>
        <v>20.986143546386373</v>
      </c>
      <c r="M11" s="225">
        <f>(J11*100)/D11</f>
        <v>90.739607659789769</v>
      </c>
    </row>
    <row r="12" spans="1:13">
      <c r="A12" s="2" t="s">
        <v>8</v>
      </c>
      <c r="B12" s="64" t="s">
        <v>9</v>
      </c>
      <c r="C12" s="3">
        <v>290000</v>
      </c>
      <c r="D12" s="3">
        <v>300000</v>
      </c>
      <c r="E12" s="28">
        <f t="shared" ref="E12:E22" si="0">D12-C12</f>
        <v>10000</v>
      </c>
      <c r="F12" s="28">
        <v>157929.16</v>
      </c>
      <c r="G12" s="177">
        <v>116724.22</v>
      </c>
      <c r="H12" s="52">
        <v>2</v>
      </c>
      <c r="I12" s="29">
        <f t="shared" ref="I12:I22" si="1">(D12/12)*9</f>
        <v>225000</v>
      </c>
      <c r="J12" s="30">
        <f>'ผลการดำเนินงาน Planfin 62'!E7</f>
        <v>211900</v>
      </c>
      <c r="K12" s="225">
        <f>J12-I12</f>
        <v>-13100</v>
      </c>
      <c r="L12" s="225">
        <f t="shared" ref="L12:L22" si="2">(J12*100)/I12-100</f>
        <v>-5.8222222222222229</v>
      </c>
      <c r="M12" s="225">
        <f t="shared" ref="M12:M22" si="3">(J12*100)/D12</f>
        <v>70.63333333333334</v>
      </c>
    </row>
    <row r="13" spans="1:13">
      <c r="A13" s="2" t="s">
        <v>10</v>
      </c>
      <c r="B13" s="64" t="s">
        <v>11</v>
      </c>
      <c r="C13" s="3">
        <v>87411.75</v>
      </c>
      <c r="D13" s="3">
        <v>13333.33</v>
      </c>
      <c r="E13" s="28">
        <f t="shared" si="0"/>
        <v>-74078.42</v>
      </c>
      <c r="F13" s="28">
        <v>109448.93</v>
      </c>
      <c r="G13" s="177">
        <v>191885.21000000002</v>
      </c>
      <c r="H13" s="52">
        <v>0</v>
      </c>
      <c r="I13" s="29">
        <f t="shared" si="1"/>
        <v>9999.9975000000013</v>
      </c>
      <c r="J13" s="30">
        <f>'ผลการดำเนินงาน Planfin 62'!E8</f>
        <v>10274</v>
      </c>
      <c r="K13" s="225">
        <f t="shared" ref="K13:K23" si="4">J13-I13</f>
        <v>274.00249999999869</v>
      </c>
      <c r="L13" s="225">
        <f t="shared" si="2"/>
        <v>2.7400256850064011</v>
      </c>
      <c r="M13" s="225">
        <f t="shared" si="3"/>
        <v>77.055019263754815</v>
      </c>
    </row>
    <row r="14" spans="1:13">
      <c r="A14" s="2" t="s">
        <v>12</v>
      </c>
      <c r="B14" s="64" t="s">
        <v>13</v>
      </c>
      <c r="C14" s="3">
        <v>374639.76</v>
      </c>
      <c r="D14" s="3">
        <v>574649.56999999995</v>
      </c>
      <c r="E14" s="28">
        <f t="shared" si="0"/>
        <v>200009.80999999994</v>
      </c>
      <c r="F14" s="28">
        <v>0</v>
      </c>
      <c r="G14" s="177">
        <v>0</v>
      </c>
      <c r="H14" s="52">
        <v>0</v>
      </c>
      <c r="I14" s="29">
        <f t="shared" si="1"/>
        <v>430987.17749999999</v>
      </c>
      <c r="J14" s="30">
        <f>'ผลการดำเนินงาน Planfin 62'!E9</f>
        <v>223534.16999999998</v>
      </c>
      <c r="K14" s="225">
        <f t="shared" si="4"/>
        <v>-207453.00750000001</v>
      </c>
      <c r="L14" s="225">
        <f t="shared" si="2"/>
        <v>-48.134380401607189</v>
      </c>
      <c r="M14" s="225">
        <f t="shared" si="3"/>
        <v>38.899214698794609</v>
      </c>
    </row>
    <row r="15" spans="1:13">
      <c r="A15" s="2" t="s">
        <v>14</v>
      </c>
      <c r="B15" s="64" t="s">
        <v>15</v>
      </c>
      <c r="C15" s="3">
        <v>4822440.6399999997</v>
      </c>
      <c r="D15" s="3">
        <v>4421678.22</v>
      </c>
      <c r="E15" s="28">
        <f t="shared" si="0"/>
        <v>-400762.41999999993</v>
      </c>
      <c r="F15" s="28">
        <v>6003172.1600000001</v>
      </c>
      <c r="G15" s="177">
        <v>4855270.51</v>
      </c>
      <c r="H15" s="52">
        <v>0</v>
      </c>
      <c r="I15" s="29">
        <f t="shared" si="1"/>
        <v>3316258.665</v>
      </c>
      <c r="J15" s="30">
        <f>'ผลการดำเนินงาน Planfin 62'!E10</f>
        <v>2956440.0300000003</v>
      </c>
      <c r="K15" s="225">
        <f t="shared" si="4"/>
        <v>-359818.63499999978</v>
      </c>
      <c r="L15" s="225">
        <f t="shared" si="2"/>
        <v>-10.850137801298445</v>
      </c>
      <c r="M15" s="225">
        <f t="shared" si="3"/>
        <v>66.862396649026181</v>
      </c>
    </row>
    <row r="16" spans="1:13">
      <c r="A16" s="2" t="s">
        <v>16</v>
      </c>
      <c r="B16" s="64" t="s">
        <v>17</v>
      </c>
      <c r="C16" s="3">
        <v>1314209.17</v>
      </c>
      <c r="D16" s="3">
        <v>1490700</v>
      </c>
      <c r="E16" s="28">
        <f t="shared" si="0"/>
        <v>176490.83000000007</v>
      </c>
      <c r="F16" s="28">
        <v>1507791.8</v>
      </c>
      <c r="G16" s="177">
        <v>1328857.2899999998</v>
      </c>
      <c r="H16" s="52">
        <v>0</v>
      </c>
      <c r="I16" s="29">
        <f t="shared" si="1"/>
        <v>1118025</v>
      </c>
      <c r="J16" s="30">
        <f>'ผลการดำเนินงาน Planfin 62'!E11</f>
        <v>1025657.66</v>
      </c>
      <c r="K16" s="225">
        <f t="shared" si="4"/>
        <v>-92367.339999999967</v>
      </c>
      <c r="L16" s="225">
        <f t="shared" si="2"/>
        <v>-8.2616524675208467</v>
      </c>
      <c r="M16" s="225">
        <f t="shared" si="3"/>
        <v>68.803760649359361</v>
      </c>
    </row>
    <row r="17" spans="1:13">
      <c r="A17" s="2" t="s">
        <v>18</v>
      </c>
      <c r="B17" s="64" t="s">
        <v>19</v>
      </c>
      <c r="C17" s="3">
        <v>1165317.3700000001</v>
      </c>
      <c r="D17" s="3">
        <v>1445442.28</v>
      </c>
      <c r="E17" s="28">
        <f t="shared" si="0"/>
        <v>280124.90999999992</v>
      </c>
      <c r="F17" s="28">
        <v>496858.12</v>
      </c>
      <c r="G17" s="177">
        <v>1040157.65</v>
      </c>
      <c r="H17" s="52">
        <v>1</v>
      </c>
      <c r="I17" s="29">
        <f t="shared" si="1"/>
        <v>1084081.71</v>
      </c>
      <c r="J17" s="30">
        <f>'ผลการดำเนินงาน Planfin 62'!E12</f>
        <v>563572</v>
      </c>
      <c r="K17" s="225">
        <f t="shared" si="4"/>
        <v>-520509.70999999996</v>
      </c>
      <c r="L17" s="225">
        <f t="shared" si="2"/>
        <v>-48.013881721148124</v>
      </c>
      <c r="M17" s="225">
        <f t="shared" si="3"/>
        <v>38.989588709138907</v>
      </c>
    </row>
    <row r="18" spans="1:13">
      <c r="A18" s="2" t="s">
        <v>20</v>
      </c>
      <c r="B18" s="64" t="s">
        <v>21</v>
      </c>
      <c r="C18" s="3">
        <v>10946128.439999999</v>
      </c>
      <c r="D18" s="3">
        <v>10270411.52</v>
      </c>
      <c r="E18" s="28">
        <f t="shared" si="0"/>
        <v>-675716.91999999993</v>
      </c>
      <c r="F18" s="28">
        <v>5345473.12</v>
      </c>
      <c r="G18" s="177">
        <v>4690770.669999999</v>
      </c>
      <c r="H18" s="52">
        <v>2</v>
      </c>
      <c r="I18" s="29">
        <f t="shared" si="1"/>
        <v>7702808.6399999997</v>
      </c>
      <c r="J18" s="30">
        <f>'ผลการดำเนินงาน Planfin 62'!E13</f>
        <v>6267700.2000000002</v>
      </c>
      <c r="K18" s="225">
        <f t="shared" si="4"/>
        <v>-1435108.4399999995</v>
      </c>
      <c r="L18" s="225">
        <f t="shared" si="2"/>
        <v>-18.630976142229599</v>
      </c>
      <c r="M18" s="225">
        <f t="shared" si="3"/>
        <v>61.026767893327808</v>
      </c>
    </row>
    <row r="19" spans="1:13">
      <c r="A19" s="2" t="s">
        <v>22</v>
      </c>
      <c r="B19" s="64" t="s">
        <v>23</v>
      </c>
      <c r="C19" s="3">
        <v>26189570.559999999</v>
      </c>
      <c r="D19" s="3">
        <v>28378920</v>
      </c>
      <c r="E19" s="28">
        <f t="shared" si="0"/>
        <v>2189349.4400000013</v>
      </c>
      <c r="F19" s="28">
        <v>32336197.93</v>
      </c>
      <c r="G19" s="177">
        <v>9271152.0099999979</v>
      </c>
      <c r="H19" s="52">
        <v>0</v>
      </c>
      <c r="I19" s="29">
        <f t="shared" si="1"/>
        <v>21284190</v>
      </c>
      <c r="J19" s="30">
        <f>'ผลการดำเนินงาน Planfin 62'!E14</f>
        <v>20601328.07</v>
      </c>
      <c r="K19" s="225">
        <f t="shared" si="4"/>
        <v>-682861.9299999997</v>
      </c>
      <c r="L19" s="225">
        <f t="shared" si="2"/>
        <v>-3.2083059303642756</v>
      </c>
      <c r="M19" s="225">
        <f t="shared" si="3"/>
        <v>72.5937705522268</v>
      </c>
    </row>
    <row r="20" spans="1:13">
      <c r="A20" s="2" t="s">
        <v>24</v>
      </c>
      <c r="B20" s="64" t="s">
        <v>25</v>
      </c>
      <c r="C20" s="3">
        <v>13419644.460000001</v>
      </c>
      <c r="D20" s="3">
        <v>6778624.04</v>
      </c>
      <c r="E20" s="28">
        <f t="shared" si="0"/>
        <v>-6641020.4200000009</v>
      </c>
      <c r="F20" s="28">
        <v>8010292.0099999998</v>
      </c>
      <c r="G20" s="177">
        <v>4444436.51</v>
      </c>
      <c r="H20" s="52">
        <v>0</v>
      </c>
      <c r="I20" s="29">
        <f t="shared" si="1"/>
        <v>5083968.03</v>
      </c>
      <c r="J20" s="30">
        <f>'ผลการดำเนินงาน Planfin 62'!E15</f>
        <v>6260754.7400000002</v>
      </c>
      <c r="K20" s="225">
        <f t="shared" si="4"/>
        <v>1176786.71</v>
      </c>
      <c r="L20" s="225">
        <f t="shared" si="2"/>
        <v>23.147012393781708</v>
      </c>
      <c r="M20" s="225">
        <f t="shared" si="3"/>
        <v>92.360259295336277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62'!E16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64" t="s">
        <v>27</v>
      </c>
      <c r="C22" s="3">
        <v>3246056.03</v>
      </c>
      <c r="D22" s="3">
        <v>3655786</v>
      </c>
      <c r="E22" s="28">
        <f t="shared" si="0"/>
        <v>409729.9700000002</v>
      </c>
      <c r="F22" s="28">
        <v>4059473.78</v>
      </c>
      <c r="G22" s="177">
        <v>4705786.6500000004</v>
      </c>
      <c r="H22" s="52">
        <v>0</v>
      </c>
      <c r="I22" s="29">
        <f t="shared" si="1"/>
        <v>2741839.5</v>
      </c>
      <c r="J22" s="30">
        <f>'ผลการดำเนินงาน Planfin 62'!E17</f>
        <v>3655786</v>
      </c>
      <c r="K22" s="225">
        <f>J22-I22</f>
        <v>913946.5</v>
      </c>
      <c r="L22" s="225">
        <f t="shared" si="2"/>
        <v>33.333333333333343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104964510.47</v>
      </c>
      <c r="D23" s="5">
        <f>SUM(D11:D22)</f>
        <v>100591450.21000001</v>
      </c>
      <c r="E23" s="31">
        <f>D23-C23</f>
        <v>-4373060.2599999905</v>
      </c>
      <c r="F23" s="31">
        <v>101348915.13</v>
      </c>
      <c r="G23" s="178">
        <v>24191502.74000001</v>
      </c>
      <c r="H23" s="53">
        <v>0</v>
      </c>
      <c r="I23" s="32">
        <f>(D23/12)*9</f>
        <v>75443587.657499999</v>
      </c>
      <c r="J23" s="35">
        <f>'ผลการดำเนินงาน Planfin 62'!E18</f>
        <v>81032629.959999993</v>
      </c>
      <c r="K23" s="33">
        <f t="shared" si="4"/>
        <v>5589042.3024999946</v>
      </c>
      <c r="L23" s="33">
        <f>(J23*100)/I23-100</f>
        <v>7.4082403502246166</v>
      </c>
      <c r="M23" s="33">
        <f>(J23*100)/D23</f>
        <v>80.556180262668448</v>
      </c>
    </row>
    <row r="24" spans="1:13" s="9" customFormat="1">
      <c r="A24" s="102" t="s">
        <v>1664</v>
      </c>
      <c r="B24" s="94" t="s">
        <v>159</v>
      </c>
      <c r="C24" s="95">
        <f>C23-C22</f>
        <v>101718454.44</v>
      </c>
      <c r="D24" s="95">
        <f>D23-D22</f>
        <v>96935664.210000008</v>
      </c>
      <c r="E24" s="96">
        <f>D24-C24</f>
        <v>-4782790.2299999893</v>
      </c>
      <c r="F24" s="97"/>
      <c r="G24" s="98"/>
      <c r="H24" s="99"/>
      <c r="I24" s="100">
        <f>(D24/12)*9</f>
        <v>72701748.157500014</v>
      </c>
      <c r="J24" s="101">
        <f>'ผลการดำเนินงาน Planfin 62'!E19</f>
        <v>77376843.959999993</v>
      </c>
      <c r="K24" s="226">
        <f>J24-I24</f>
        <v>4675095.8024999797</v>
      </c>
      <c r="L24" s="226">
        <f>(J24*100)/I24-100</f>
        <v>6.4305135997169174</v>
      </c>
      <c r="M24" s="226">
        <f>(J24*100)/D24</f>
        <v>79.822885199787692</v>
      </c>
    </row>
    <row r="25" spans="1:13" s="1" customFormat="1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64" t="s">
        <v>32</v>
      </c>
      <c r="C26" s="3">
        <v>8385909.79</v>
      </c>
      <c r="D26" s="3">
        <v>8252608.1900000004</v>
      </c>
      <c r="E26" s="28">
        <f t="shared" ref="E26:E41" si="5">D26-C26</f>
        <v>-133301.59999999963</v>
      </c>
      <c r="F26" s="28">
        <v>8599313.6799999997</v>
      </c>
      <c r="G26" s="177">
        <v>3134768.2100000009</v>
      </c>
      <c r="H26" s="52">
        <v>0</v>
      </c>
      <c r="I26" s="29">
        <f>(D26/12)*9</f>
        <v>6189456.142500001</v>
      </c>
      <c r="J26" s="30">
        <f>'ผลการดำเนินงาน Planfin 62'!E21</f>
        <v>5645795.1299999999</v>
      </c>
      <c r="K26" s="225">
        <f t="shared" ref="K26:K40" si="6">J26-I26</f>
        <v>-543661.01250000112</v>
      </c>
      <c r="L26" s="225">
        <f t="shared" ref="L26:L42" si="7">(J26*100)/I26-100</f>
        <v>-8.783663701354044</v>
      </c>
      <c r="M26" s="225">
        <f t="shared" ref="M26:M42" si="8">(J26*100)/D26</f>
        <v>68.412252223984467</v>
      </c>
    </row>
    <row r="27" spans="1:13">
      <c r="A27" s="2" t="s">
        <v>33</v>
      </c>
      <c r="B27" s="64" t="s">
        <v>34</v>
      </c>
      <c r="C27" s="3">
        <v>2352843.85</v>
      </c>
      <c r="D27" s="3">
        <v>2310000</v>
      </c>
      <c r="E27" s="28">
        <f t="shared" si="5"/>
        <v>-42843.850000000093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(D27/12)*9</f>
        <v>1732500</v>
      </c>
      <c r="J27" s="30">
        <f>'ผลการดำเนินงาน Planfin 62'!E22</f>
        <v>1641211.4</v>
      </c>
      <c r="K27" s="225">
        <f t="shared" si="6"/>
        <v>-91288.600000000093</v>
      </c>
      <c r="L27" s="225">
        <f t="shared" si="7"/>
        <v>-5.2691832611832581</v>
      </c>
      <c r="M27" s="225">
        <f t="shared" si="8"/>
        <v>71.048112554112549</v>
      </c>
    </row>
    <row r="28" spans="1:13">
      <c r="A28" s="2" t="s">
        <v>35</v>
      </c>
      <c r="B28" s="64" t="s">
        <v>36</v>
      </c>
      <c r="C28" s="3">
        <v>280719.73</v>
      </c>
      <c r="D28" s="3">
        <v>597644.38</v>
      </c>
      <c r="E28" s="28">
        <f t="shared" si="5"/>
        <v>316924.65000000002</v>
      </c>
      <c r="F28" s="28">
        <v>482822.43</v>
      </c>
      <c r="G28" s="177">
        <v>278228.88000000006</v>
      </c>
      <c r="H28" s="52">
        <v>1</v>
      </c>
      <c r="I28" s="29">
        <f t="shared" si="9"/>
        <v>448233.28500000003</v>
      </c>
      <c r="J28" s="30">
        <f>'ผลการดำเนินงาน Planfin 62'!E23</f>
        <v>422231.52</v>
      </c>
      <c r="K28" s="225">
        <f t="shared" si="6"/>
        <v>-26001.765000000014</v>
      </c>
      <c r="L28" s="225">
        <f t="shared" si="7"/>
        <v>-5.8009447022659231</v>
      </c>
      <c r="M28" s="225">
        <f t="shared" si="8"/>
        <v>70.649291473300565</v>
      </c>
    </row>
    <row r="29" spans="1:13">
      <c r="A29" s="2" t="s">
        <v>37</v>
      </c>
      <c r="B29" s="64" t="s">
        <v>38</v>
      </c>
      <c r="C29" s="3">
        <v>1997303.77</v>
      </c>
      <c r="D29" s="3">
        <v>1066488.8999999999</v>
      </c>
      <c r="E29" s="28">
        <f t="shared" si="5"/>
        <v>-930814.87000000011</v>
      </c>
      <c r="F29" s="28">
        <v>3102348.77</v>
      </c>
      <c r="G29" s="177">
        <v>1228586.8500000001</v>
      </c>
      <c r="H29" s="52">
        <v>0</v>
      </c>
      <c r="I29" s="29">
        <f t="shared" si="9"/>
        <v>799866.67499999993</v>
      </c>
      <c r="J29" s="30">
        <f>'ผลการดำเนินงาน Planfin 62'!E24</f>
        <v>531521.26</v>
      </c>
      <c r="K29" s="225">
        <f t="shared" si="6"/>
        <v>-268345.41499999992</v>
      </c>
      <c r="L29" s="225">
        <f t="shared" si="7"/>
        <v>-33.548767986864803</v>
      </c>
      <c r="M29" s="225">
        <f t="shared" si="8"/>
        <v>49.838424009851394</v>
      </c>
    </row>
    <row r="30" spans="1:13">
      <c r="A30" s="2" t="s">
        <v>39</v>
      </c>
      <c r="B30" s="64" t="s">
        <v>40</v>
      </c>
      <c r="C30" s="3">
        <v>26189570.559999999</v>
      </c>
      <c r="D30" s="3">
        <v>28378920</v>
      </c>
      <c r="E30" s="28">
        <f t="shared" si="5"/>
        <v>2189349.4400000013</v>
      </c>
      <c r="F30" s="28">
        <v>32313201.23</v>
      </c>
      <c r="G30" s="177">
        <v>9026926.9599999972</v>
      </c>
      <c r="H30" s="52">
        <v>0</v>
      </c>
      <c r="I30" s="29">
        <f t="shared" si="9"/>
        <v>21284190</v>
      </c>
      <c r="J30" s="30">
        <f>'ผลการดำเนินงาน Planfin 62'!E25</f>
        <v>20601328.070000004</v>
      </c>
      <c r="K30" s="225">
        <f t="shared" si="6"/>
        <v>-682861.92999999598</v>
      </c>
      <c r="L30" s="225">
        <f t="shared" si="7"/>
        <v>-3.2083059303642472</v>
      </c>
      <c r="M30" s="225">
        <f t="shared" si="8"/>
        <v>72.593770552226815</v>
      </c>
    </row>
    <row r="31" spans="1:13">
      <c r="A31" s="2" t="s">
        <v>41</v>
      </c>
      <c r="B31" s="64" t="s">
        <v>42</v>
      </c>
      <c r="C31" s="3">
        <v>9344261.1500000004</v>
      </c>
      <c r="D31" s="3">
        <v>9322400</v>
      </c>
      <c r="E31" s="28">
        <f t="shared" si="5"/>
        <v>-21861.150000000373</v>
      </c>
      <c r="F31" s="28">
        <v>8910388.5</v>
      </c>
      <c r="G31" s="177">
        <v>2765904.5700000003</v>
      </c>
      <c r="H31" s="52">
        <v>1</v>
      </c>
      <c r="I31" s="29">
        <f t="shared" si="9"/>
        <v>6991800</v>
      </c>
      <c r="J31" s="30">
        <f>'ผลการดำเนินงาน Planfin 62'!E26</f>
        <v>6845674</v>
      </c>
      <c r="K31" s="225">
        <f t="shared" si="6"/>
        <v>-146126</v>
      </c>
      <c r="L31" s="225">
        <f t="shared" si="7"/>
        <v>-2.0899625275322506</v>
      </c>
      <c r="M31" s="225">
        <f t="shared" si="8"/>
        <v>73.432528104350808</v>
      </c>
    </row>
    <row r="32" spans="1:13">
      <c r="A32" s="2" t="s">
        <v>43</v>
      </c>
      <c r="B32" s="64" t="s">
        <v>44</v>
      </c>
      <c r="C32" s="3">
        <v>16141360</v>
      </c>
      <c r="D32" s="3">
        <v>16159360</v>
      </c>
      <c r="E32" s="28">
        <f t="shared" si="5"/>
        <v>18000</v>
      </c>
      <c r="F32" s="28">
        <v>15491408.779999999</v>
      </c>
      <c r="G32" s="177">
        <v>4802827.2300000023</v>
      </c>
      <c r="H32" s="52">
        <v>1</v>
      </c>
      <c r="I32" s="29">
        <f t="shared" si="9"/>
        <v>12119520</v>
      </c>
      <c r="J32" s="30">
        <f>'ผลการดำเนินงาน Planfin 62'!E27</f>
        <v>12494357.5</v>
      </c>
      <c r="K32" s="225">
        <f t="shared" si="6"/>
        <v>374837.5</v>
      </c>
      <c r="L32" s="225">
        <f t="shared" si="7"/>
        <v>3.0928411356225354</v>
      </c>
      <c r="M32" s="225">
        <f t="shared" si="8"/>
        <v>77.319630851716894</v>
      </c>
    </row>
    <row r="33" spans="1:13">
      <c r="A33" s="2" t="s">
        <v>45</v>
      </c>
      <c r="B33" s="64" t="s">
        <v>46</v>
      </c>
      <c r="C33" s="3">
        <v>2122730.5299999998</v>
      </c>
      <c r="D33" s="3">
        <v>1477976.91</v>
      </c>
      <c r="E33" s="28">
        <f t="shared" si="5"/>
        <v>-644753.61999999988</v>
      </c>
      <c r="F33" s="28">
        <v>2235706.5699999998</v>
      </c>
      <c r="G33" s="177">
        <v>741574.34000000032</v>
      </c>
      <c r="H33" s="52">
        <v>0</v>
      </c>
      <c r="I33" s="29">
        <f t="shared" si="9"/>
        <v>1108482.6824999999</v>
      </c>
      <c r="J33" s="30">
        <f>'ผลการดำเนินงาน Planfin 62'!E28</f>
        <v>1371240.1700000002</v>
      </c>
      <c r="K33" s="225">
        <f t="shared" si="6"/>
        <v>262757.48750000028</v>
      </c>
      <c r="L33" s="225">
        <f t="shared" si="7"/>
        <v>23.704248307009564</v>
      </c>
      <c r="M33" s="225">
        <f t="shared" si="8"/>
        <v>92.778186230257162</v>
      </c>
    </row>
    <row r="34" spans="1:13">
      <c r="A34" s="2" t="s">
        <v>47</v>
      </c>
      <c r="B34" s="64" t="s">
        <v>48</v>
      </c>
      <c r="C34" s="3">
        <v>2686415.98</v>
      </c>
      <c r="D34" s="3">
        <v>5450396.8799999999</v>
      </c>
      <c r="E34" s="28">
        <f t="shared" si="5"/>
        <v>2763980.9</v>
      </c>
      <c r="F34" s="28">
        <v>4462614.59</v>
      </c>
      <c r="G34" s="177">
        <v>3246823.74</v>
      </c>
      <c r="H34" s="52">
        <v>1</v>
      </c>
      <c r="I34" s="29">
        <f t="shared" si="9"/>
        <v>4087797.66</v>
      </c>
      <c r="J34" s="30">
        <f>'ผลการดำเนินงาน Planfin 62'!E29</f>
        <v>1923758</v>
      </c>
      <c r="K34" s="225">
        <f t="shared" si="6"/>
        <v>-2164039.66</v>
      </c>
      <c r="L34" s="225">
        <f t="shared" si="7"/>
        <v>-52.939011174051117</v>
      </c>
      <c r="M34" s="225">
        <f t="shared" si="8"/>
        <v>35.295741619461666</v>
      </c>
    </row>
    <row r="35" spans="1:13">
      <c r="A35" s="2" t="s">
        <v>49</v>
      </c>
      <c r="B35" s="64" t="s">
        <v>50</v>
      </c>
      <c r="C35" s="3">
        <v>1894307.02</v>
      </c>
      <c r="D35" s="3">
        <v>2065384.5</v>
      </c>
      <c r="E35" s="28">
        <f t="shared" si="5"/>
        <v>171077.47999999998</v>
      </c>
      <c r="F35" s="28">
        <v>2250681.17</v>
      </c>
      <c r="G35" s="177">
        <v>592013.29</v>
      </c>
      <c r="H35" s="52">
        <v>0</v>
      </c>
      <c r="I35" s="29">
        <f t="shared" si="9"/>
        <v>1549038.375</v>
      </c>
      <c r="J35" s="30">
        <f>'ผลการดำเนินงาน Planfin 62'!E30</f>
        <v>1551011.3199999998</v>
      </c>
      <c r="K35" s="225">
        <f t="shared" si="6"/>
        <v>1972.9449999998324</v>
      </c>
      <c r="L35" s="225">
        <f t="shared" si="7"/>
        <v>0.12736579234196199</v>
      </c>
      <c r="M35" s="225">
        <f t="shared" si="8"/>
        <v>75.095524344256461</v>
      </c>
    </row>
    <row r="36" spans="1:13">
      <c r="A36" s="2" t="s">
        <v>51</v>
      </c>
      <c r="B36" s="64" t="s">
        <v>52</v>
      </c>
      <c r="C36" s="3">
        <v>2636814.52</v>
      </c>
      <c r="D36" s="3">
        <v>2846792.48</v>
      </c>
      <c r="E36" s="28">
        <f t="shared" si="5"/>
        <v>209977.95999999996</v>
      </c>
      <c r="F36" s="28">
        <v>3363210.27</v>
      </c>
      <c r="G36" s="177">
        <v>1551663.1700000004</v>
      </c>
      <c r="H36" s="52">
        <v>0</v>
      </c>
      <c r="I36" s="29">
        <f t="shared" si="9"/>
        <v>2135094.36</v>
      </c>
      <c r="J36" s="30">
        <f>'ผลการดำเนินงาน Planfin 62'!E31</f>
        <v>1976453</v>
      </c>
      <c r="K36" s="225">
        <f t="shared" si="6"/>
        <v>-158641.35999999987</v>
      </c>
      <c r="L36" s="225">
        <f t="shared" si="7"/>
        <v>-7.4301802754984436</v>
      </c>
      <c r="M36" s="225">
        <f t="shared" si="8"/>
        <v>69.427364793376157</v>
      </c>
    </row>
    <row r="37" spans="1:13">
      <c r="A37" s="2" t="s">
        <v>53</v>
      </c>
      <c r="B37" s="64" t="s">
        <v>54</v>
      </c>
      <c r="C37" s="3">
        <v>7228036.2000000002</v>
      </c>
      <c r="D37" s="3">
        <v>6984241.2300000004</v>
      </c>
      <c r="E37" s="28">
        <f t="shared" si="5"/>
        <v>-243794.96999999974</v>
      </c>
      <c r="F37" s="28">
        <v>5828834.04</v>
      </c>
      <c r="G37" s="177">
        <v>2396337.7199999997</v>
      </c>
      <c r="H37" s="52">
        <v>1</v>
      </c>
      <c r="I37" s="29">
        <f t="shared" si="9"/>
        <v>5238180.9225000003</v>
      </c>
      <c r="J37" s="30">
        <f>'ผลการดำเนินงาน Planfin 62'!E32</f>
        <v>6097949.8899999997</v>
      </c>
      <c r="K37" s="225">
        <f t="shared" si="6"/>
        <v>859768.96749999933</v>
      </c>
      <c r="L37" s="225">
        <f t="shared" si="7"/>
        <v>16.413502706769094</v>
      </c>
      <c r="M37" s="225">
        <f t="shared" si="8"/>
        <v>87.310127030076814</v>
      </c>
    </row>
    <row r="38" spans="1:13">
      <c r="A38" s="2" t="s">
        <v>55</v>
      </c>
      <c r="B38" s="64" t="s">
        <v>56</v>
      </c>
      <c r="C38" s="3">
        <v>1651903.03</v>
      </c>
      <c r="D38" s="3">
        <v>900000</v>
      </c>
      <c r="E38" s="28">
        <f t="shared" si="5"/>
        <v>-751903.03</v>
      </c>
      <c r="F38" s="28">
        <v>495692.42</v>
      </c>
      <c r="G38" s="177">
        <v>684071.89000000013</v>
      </c>
      <c r="H38" s="52">
        <v>1</v>
      </c>
      <c r="I38" s="29">
        <f t="shared" si="9"/>
        <v>675000</v>
      </c>
      <c r="J38" s="30">
        <f>'ผลการดำเนินงาน Planfin 62'!E33</f>
        <v>46110.15</v>
      </c>
      <c r="K38" s="225">
        <f t="shared" si="6"/>
        <v>-628889.85</v>
      </c>
      <c r="L38" s="225">
        <f t="shared" si="7"/>
        <v>-93.168866666666673</v>
      </c>
      <c r="M38" s="225">
        <f t="shared" si="8"/>
        <v>5.1233500000000003</v>
      </c>
    </row>
    <row r="39" spans="1:13" s="9" customFormat="1">
      <c r="A39" s="246" t="s">
        <v>57</v>
      </c>
      <c r="B39" s="247" t="s">
        <v>58</v>
      </c>
      <c r="C39" s="3">
        <v>6778888.2199999997</v>
      </c>
      <c r="D39" s="3">
        <v>5581400</v>
      </c>
      <c r="E39" s="28">
        <f>D39-C39</f>
        <v>-1197488.2199999997</v>
      </c>
      <c r="F39" s="28">
        <v>8912048.0199999996</v>
      </c>
      <c r="G39" s="177">
        <v>5377288.1100000013</v>
      </c>
      <c r="H39" s="52">
        <v>0</v>
      </c>
      <c r="I39" s="29">
        <f t="shared" si="9"/>
        <v>4186050</v>
      </c>
      <c r="J39" s="30">
        <f>'ผลการดำเนินงาน Planfin 62'!E34</f>
        <v>8420966.5</v>
      </c>
      <c r="K39" s="225">
        <f>J39-I39</f>
        <v>4234916.5</v>
      </c>
      <c r="L39" s="225">
        <f>(J39*100)/I39-100</f>
        <v>101.16736541608438</v>
      </c>
      <c r="M39" s="225">
        <f>(J39*100)/D39</f>
        <v>150.87552406206328</v>
      </c>
    </row>
    <row r="40" spans="1:13">
      <c r="A40" s="2" t="s">
        <v>1812</v>
      </c>
      <c r="B40" s="64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62'!E35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89691064.349999994</v>
      </c>
      <c r="D41" s="5">
        <f>SUM(D26:D40)</f>
        <v>91393613.469999999</v>
      </c>
      <c r="E41" s="31">
        <f t="shared" si="5"/>
        <v>1702549.1200000048</v>
      </c>
      <c r="F41" s="31">
        <v>98961885.689999998</v>
      </c>
      <c r="G41" s="178">
        <v>22720325.079999998</v>
      </c>
      <c r="H41" s="53">
        <v>0</v>
      </c>
      <c r="I41" s="32">
        <f>(D41/12)*9</f>
        <v>68545210.102500007</v>
      </c>
      <c r="J41" s="35">
        <f>'ผลการดำเนินงาน Planfin 62'!E36</f>
        <v>69569607.909999996</v>
      </c>
      <c r="K41" s="33">
        <f>J41-I41</f>
        <v>1024397.8074999899</v>
      </c>
      <c r="L41" s="33">
        <f>(J41*100)/I41-100</f>
        <v>1.49448488956142</v>
      </c>
      <c r="M41" s="33">
        <f t="shared" si="8"/>
        <v>76.120863667171079</v>
      </c>
    </row>
    <row r="42" spans="1:13" s="9" customFormat="1" ht="25.5">
      <c r="A42" s="102" t="s">
        <v>1665</v>
      </c>
      <c r="B42" s="94" t="s">
        <v>160</v>
      </c>
      <c r="C42" s="95">
        <f>C41-C37</f>
        <v>82463028.149999991</v>
      </c>
      <c r="D42" s="95">
        <f>D41-D37</f>
        <v>84409372.239999995</v>
      </c>
      <c r="E42" s="96">
        <f>D42-C42</f>
        <v>1946344.0900000036</v>
      </c>
      <c r="F42" s="97"/>
      <c r="G42" s="98"/>
      <c r="H42" s="99"/>
      <c r="I42" s="100">
        <f>(D42/12)*9</f>
        <v>63307029.179999992</v>
      </c>
      <c r="J42" s="101">
        <f>'ผลการดำเนินงาน Planfin 62'!E37</f>
        <v>63471658.019999996</v>
      </c>
      <c r="K42" s="226">
        <f>J42-I42</f>
        <v>164628.84000000358</v>
      </c>
      <c r="L42" s="226">
        <f t="shared" si="7"/>
        <v>0.26004827920753826</v>
      </c>
      <c r="M42" s="226">
        <f t="shared" si="8"/>
        <v>75.195036209405657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65" t="s">
        <v>62</v>
      </c>
      <c r="C44" s="5">
        <f>C23-C41</f>
        <v>15273446.120000005</v>
      </c>
      <c r="D44" s="5">
        <f>D23-D41</f>
        <v>9197836.7400000095</v>
      </c>
      <c r="E44" s="31">
        <f>E27-E43</f>
        <v>-42843.850000000093</v>
      </c>
      <c r="F44" s="50"/>
      <c r="G44" s="107"/>
      <c r="H44" s="53">
        <v>1</v>
      </c>
      <c r="I44" s="32">
        <f>(D44/12)*9</f>
        <v>6898377.5550000072</v>
      </c>
      <c r="J44" s="33">
        <f>J23-J41</f>
        <v>11463022.049999997</v>
      </c>
      <c r="K44" s="31">
        <f>J44-I44</f>
        <v>4564644.4949999899</v>
      </c>
      <c r="L44" s="33">
        <f>(J44*100)/I44-100</f>
        <v>66.169827015215986</v>
      </c>
      <c r="M44" s="33">
        <f t="shared" ref="M44:M45" si="10">(J44*100)/D44</f>
        <v>124.62737026141198</v>
      </c>
    </row>
    <row r="45" spans="1:13" s="125" customFormat="1">
      <c r="A45" s="34" t="s">
        <v>63</v>
      </c>
      <c r="B45" s="65" t="s">
        <v>64</v>
      </c>
      <c r="C45" s="5">
        <f>C44-C22+C37</f>
        <v>19255426.290000007</v>
      </c>
      <c r="D45" s="5">
        <f>D44-D22+D37</f>
        <v>12526291.97000001</v>
      </c>
      <c r="E45" s="118">
        <f>E44-E26+E40</f>
        <v>90457.749999999534</v>
      </c>
      <c r="F45" s="124"/>
      <c r="G45" s="120"/>
      <c r="H45" s="121">
        <v>2</v>
      </c>
      <c r="I45" s="32">
        <f>(D45/12)*9</f>
        <v>9394718.9775000066</v>
      </c>
      <c r="J45" s="118">
        <f>J44-J22+J37</f>
        <v>13905185.939999998</v>
      </c>
      <c r="K45" s="118">
        <f>J45-I45</f>
        <v>4510466.9624999911</v>
      </c>
      <c r="L45" s="33">
        <f>(J45*100)/I45-100</f>
        <v>48.010664004983937</v>
      </c>
      <c r="M45" s="33">
        <f t="shared" si="10"/>
        <v>111.00799800373794</v>
      </c>
    </row>
    <row r="46" spans="1:13">
      <c r="A46" s="2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12526291.970000014</v>
      </c>
      <c r="E46" s="74"/>
      <c r="H46" s="66"/>
      <c r="I46" s="66"/>
      <c r="J46" s="66"/>
      <c r="K46" s="232"/>
      <c r="L46" s="232"/>
    </row>
    <row r="47" spans="1:13">
      <c r="A47" s="2"/>
      <c r="B47" s="64" t="s">
        <v>67</v>
      </c>
      <c r="C47" s="173"/>
      <c r="D47" s="3">
        <v>2505258.39</v>
      </c>
      <c r="E47" s="58"/>
      <c r="H47" s="66"/>
      <c r="I47" s="66"/>
      <c r="J47" s="66"/>
      <c r="K47" s="232"/>
      <c r="L47" s="232"/>
    </row>
    <row r="48" spans="1:13">
      <c r="A48" s="2"/>
      <c r="B48" s="64" t="s">
        <v>68</v>
      </c>
      <c r="C48" s="186" t="str">
        <f>IF(D48&gt;=0,"ไม่เกิน","เกิน")</f>
        <v>เกิน</v>
      </c>
      <c r="D48" s="7">
        <v>-2469066.61</v>
      </c>
      <c r="E48" s="58"/>
      <c r="H48" s="67"/>
      <c r="I48" s="66"/>
      <c r="J48" s="66"/>
      <c r="K48" s="232"/>
      <c r="L48" s="232"/>
    </row>
    <row r="49" spans="1:13" s="69" customFormat="1">
      <c r="A49" s="68" t="s">
        <v>69</v>
      </c>
      <c r="B49" s="170" t="s">
        <v>1680</v>
      </c>
      <c r="C49" s="3">
        <v>24708845.449999999</v>
      </c>
      <c r="D49" s="3">
        <f>C49</f>
        <v>24708845.449999999</v>
      </c>
      <c r="E49" s="58"/>
      <c r="G49" s="9"/>
      <c r="H49" s="70"/>
      <c r="I49" s="71"/>
      <c r="J49" s="72"/>
      <c r="K49" s="70"/>
      <c r="L49" s="70"/>
      <c r="M49" s="233"/>
    </row>
    <row r="50" spans="1:13" s="69" customFormat="1">
      <c r="A50" s="68" t="s">
        <v>70</v>
      </c>
      <c r="B50" s="170" t="s">
        <v>1681</v>
      </c>
      <c r="C50" s="3">
        <v>29065976.57</v>
      </c>
      <c r="D50" s="3">
        <f>C50</f>
        <v>29065976.57</v>
      </c>
      <c r="E50" s="58"/>
      <c r="G50" s="9"/>
      <c r="H50" s="70"/>
      <c r="I50" s="71"/>
      <c r="J50" s="72"/>
      <c r="K50" s="70"/>
      <c r="L50" s="70"/>
      <c r="M50" s="233"/>
    </row>
    <row r="51" spans="1:13">
      <c r="A51" s="2" t="s">
        <v>71</v>
      </c>
      <c r="B51" s="170" t="s">
        <v>1682</v>
      </c>
      <c r="C51" s="7">
        <v>15381517.130000001</v>
      </c>
      <c r="D51" s="7">
        <f>C51</f>
        <v>15381517.130000001</v>
      </c>
      <c r="E51" s="58"/>
      <c r="H51" s="66"/>
      <c r="I51" s="73"/>
      <c r="J51" s="66"/>
      <c r="K51" s="232"/>
      <c r="L51" s="232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4" t="s">
        <v>1835</v>
      </c>
      <c r="B54" s="344"/>
      <c r="C54" s="344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9077064.7300000004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4348933.91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1016884.12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14442882.76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952946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632685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19950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393270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1112711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694420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174000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771974.5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76495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4828451.5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55214086.149999991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7564220.6100000003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3624111.59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847403.43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3758333.33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26451530.300000001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4145270.83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4023709.58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4799506.4800000004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23031843.41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9152224.5700000003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1674822.6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4974438.37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276939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124891.67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441411.66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6387115.54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4974325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3556759.27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8531084.2699999996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4620000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10751819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3105519.42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18477338.420000002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1686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169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84" t="s">
        <v>1819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  <row r="137" spans="1:13">
      <c r="B137" s="61"/>
      <c r="C137" s="61"/>
      <c r="D137" s="66"/>
      <c r="E137" s="66"/>
      <c r="F137" s="66"/>
      <c r="H137" s="61"/>
      <c r="I137" s="61"/>
      <c r="J137" s="61"/>
    </row>
    <row r="138" spans="1:13">
      <c r="B138" s="61"/>
      <c r="C138" s="61"/>
      <c r="D138" s="61"/>
      <c r="E138" s="61"/>
      <c r="F138" s="61"/>
      <c r="H138" s="61"/>
      <c r="I138" s="61"/>
      <c r="J138" s="61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189</v>
      </c>
      <c r="G1" s="179" t="s">
        <v>215</v>
      </c>
      <c r="I1" s="144" t="s">
        <v>214</v>
      </c>
    </row>
    <row r="2" spans="1:13">
      <c r="B2" s="331" t="s">
        <v>117</v>
      </c>
      <c r="C2" s="331"/>
      <c r="D2" s="331"/>
      <c r="E2" s="331"/>
      <c r="F2" s="9" t="s">
        <v>190</v>
      </c>
      <c r="G2" s="9" t="s">
        <v>228</v>
      </c>
      <c r="I2" s="143" t="s">
        <v>219</v>
      </c>
    </row>
    <row r="3" spans="1:13" ht="12.75" customHeight="1">
      <c r="B3" s="331" t="s">
        <v>1833</v>
      </c>
      <c r="C3" s="331"/>
      <c r="D3" s="331"/>
      <c r="E3" s="331"/>
      <c r="F3" s="9" t="s">
        <v>191</v>
      </c>
      <c r="G3" s="9" t="s">
        <v>1654</v>
      </c>
    </row>
    <row r="4" spans="1:13">
      <c r="B4" s="331"/>
      <c r="C4" s="331"/>
      <c r="D4" s="331"/>
      <c r="F4" s="9" t="s">
        <v>192</v>
      </c>
      <c r="G4" s="9" t="s">
        <v>1840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71170478.939999998</v>
      </c>
      <c r="D11" s="3">
        <v>62843308.229999997</v>
      </c>
      <c r="E11" s="28">
        <f>D11-C11</f>
        <v>-8327170.7100000009</v>
      </c>
      <c r="F11" s="28">
        <v>42503730.479999997</v>
      </c>
      <c r="G11" s="177">
        <v>11782606.300000004</v>
      </c>
      <c r="H11" s="52">
        <v>2</v>
      </c>
      <c r="I11" s="29">
        <f>(D11/12)*9</f>
        <v>47132481.172499999</v>
      </c>
      <c r="J11" s="30">
        <f>'ผลการดำเนินงาน Planfin 62'!F6</f>
        <v>54625264.43</v>
      </c>
      <c r="K11" s="225">
        <f>J11-I11</f>
        <v>7492783.2575000003</v>
      </c>
      <c r="L11" s="225">
        <f>(J11*100)/I11-100</f>
        <v>15.897281600935017</v>
      </c>
      <c r="M11" s="225">
        <f>(J11*100)/D11</f>
        <v>86.922961200701266</v>
      </c>
    </row>
    <row r="12" spans="1:13">
      <c r="A12" s="2" t="s">
        <v>8</v>
      </c>
      <c r="B12" s="103" t="s">
        <v>9</v>
      </c>
      <c r="C12" s="3">
        <v>318000</v>
      </c>
      <c r="D12" s="3">
        <v>360000</v>
      </c>
      <c r="E12" s="28">
        <f t="shared" ref="E12:E22" si="0">D12-C12</f>
        <v>42000</v>
      </c>
      <c r="F12" s="28">
        <v>157929.16</v>
      </c>
      <c r="G12" s="177">
        <v>116724.22</v>
      </c>
      <c r="H12" s="52">
        <v>2</v>
      </c>
      <c r="I12" s="29">
        <f t="shared" ref="I12:I22" si="1">(D12/12)*9</f>
        <v>270000</v>
      </c>
      <c r="J12" s="30">
        <f>'ผลการดำเนินงาน Planfin 62'!F7</f>
        <v>387750</v>
      </c>
      <c r="K12" s="225">
        <f>J12-I12</f>
        <v>117750</v>
      </c>
      <c r="L12" s="225">
        <f t="shared" ref="L12:L22" si="2">(J12*100)/I12-100</f>
        <v>43.611111111111114</v>
      </c>
      <c r="M12" s="225">
        <f t="shared" ref="M12:M23" si="3">(J12*100)/D12</f>
        <v>107.70833333333333</v>
      </c>
    </row>
    <row r="13" spans="1:13">
      <c r="A13" s="2" t="s">
        <v>10</v>
      </c>
      <c r="B13" s="103" t="s">
        <v>11</v>
      </c>
      <c r="C13" s="3">
        <v>1139592.79</v>
      </c>
      <c r="D13" s="3">
        <v>194130.28</v>
      </c>
      <c r="E13" s="28">
        <f t="shared" si="0"/>
        <v>-945462.51</v>
      </c>
      <c r="F13" s="28">
        <v>109448.93</v>
      </c>
      <c r="G13" s="177">
        <v>191885.21000000002</v>
      </c>
      <c r="H13" s="52">
        <v>1</v>
      </c>
      <c r="I13" s="29">
        <f t="shared" si="1"/>
        <v>145597.71</v>
      </c>
      <c r="J13" s="30">
        <f>'ผลการดำเนินงาน Planfin 62'!F8</f>
        <v>113012.28</v>
      </c>
      <c r="K13" s="225">
        <f t="shared" ref="K13:K23" si="4">J13-I13</f>
        <v>-32585.429999999993</v>
      </c>
      <c r="L13" s="225">
        <f t="shared" si="2"/>
        <v>-22.380455022266489</v>
      </c>
      <c r="M13" s="225">
        <f t="shared" si="3"/>
        <v>58.214658733300134</v>
      </c>
    </row>
    <row r="14" spans="1:13">
      <c r="A14" s="2" t="s">
        <v>12</v>
      </c>
      <c r="B14" s="103" t="s">
        <v>13</v>
      </c>
      <c r="C14" s="3">
        <v>1350300.68</v>
      </c>
      <c r="D14" s="3">
        <v>826210.72</v>
      </c>
      <c r="E14" s="28">
        <f t="shared" si="0"/>
        <v>-524089.95999999996</v>
      </c>
      <c r="F14" s="28">
        <v>0</v>
      </c>
      <c r="G14" s="177">
        <v>0</v>
      </c>
      <c r="H14" s="52">
        <v>0</v>
      </c>
      <c r="I14" s="29">
        <f t="shared" si="1"/>
        <v>619658.03999999992</v>
      </c>
      <c r="J14" s="30">
        <f>'ผลการดำเนินงาน Planfin 62'!F9</f>
        <v>649177.84000000008</v>
      </c>
      <c r="K14" s="225">
        <f t="shared" si="4"/>
        <v>29519.800000000163</v>
      </c>
      <c r="L14" s="225">
        <f t="shared" si="2"/>
        <v>4.7638855779229772</v>
      </c>
      <c r="M14" s="225">
        <f t="shared" si="3"/>
        <v>78.572914183442222</v>
      </c>
    </row>
    <row r="15" spans="1:13">
      <c r="A15" s="2" t="s">
        <v>14</v>
      </c>
      <c r="B15" s="103" t="s">
        <v>15</v>
      </c>
      <c r="C15" s="3">
        <v>5436213.25</v>
      </c>
      <c r="D15" s="3">
        <v>5200281.57</v>
      </c>
      <c r="E15" s="28">
        <f t="shared" si="0"/>
        <v>-235931.6799999997</v>
      </c>
      <c r="F15" s="28">
        <v>6003172.1600000001</v>
      </c>
      <c r="G15" s="177">
        <v>4855270.51</v>
      </c>
      <c r="H15" s="52">
        <v>0</v>
      </c>
      <c r="I15" s="29">
        <f t="shared" si="1"/>
        <v>3900211.1775000002</v>
      </c>
      <c r="J15" s="30">
        <f>'ผลการดำเนินงาน Planfin 62'!F10</f>
        <v>3735429.57</v>
      </c>
      <c r="K15" s="225">
        <f t="shared" si="4"/>
        <v>-164781.60750000039</v>
      </c>
      <c r="L15" s="225">
        <f t="shared" si="2"/>
        <v>-4.2249406506655873</v>
      </c>
      <c r="M15" s="225">
        <f t="shared" si="3"/>
        <v>71.83129451200081</v>
      </c>
    </row>
    <row r="16" spans="1:13">
      <c r="A16" s="2" t="s">
        <v>16</v>
      </c>
      <c r="B16" s="103" t="s">
        <v>17</v>
      </c>
      <c r="C16" s="3">
        <v>3300132.75</v>
      </c>
      <c r="D16" s="3">
        <v>3373418.15</v>
      </c>
      <c r="E16" s="28">
        <f t="shared" si="0"/>
        <v>73285.399999999907</v>
      </c>
      <c r="F16" s="28">
        <v>1507791.8</v>
      </c>
      <c r="G16" s="177">
        <v>1328857.2899999998</v>
      </c>
      <c r="H16" s="52">
        <v>2</v>
      </c>
      <c r="I16" s="29">
        <f t="shared" si="1"/>
        <v>2530063.6124999998</v>
      </c>
      <c r="J16" s="30">
        <f>'ผลการดำเนินงาน Planfin 62'!F11</f>
        <v>2123270.29</v>
      </c>
      <c r="K16" s="225">
        <f t="shared" si="4"/>
        <v>-406793.32249999978</v>
      </c>
      <c r="L16" s="225">
        <f t="shared" si="2"/>
        <v>-16.078383187292289</v>
      </c>
      <c r="M16" s="225">
        <f t="shared" si="3"/>
        <v>62.94121260953078</v>
      </c>
    </row>
    <row r="17" spans="1:13">
      <c r="A17" s="2" t="s">
        <v>18</v>
      </c>
      <c r="B17" s="103" t="s">
        <v>19</v>
      </c>
      <c r="C17" s="3">
        <v>4529343.24</v>
      </c>
      <c r="D17" s="3">
        <v>3919212</v>
      </c>
      <c r="E17" s="28">
        <f t="shared" si="0"/>
        <v>-610131.24000000022</v>
      </c>
      <c r="F17" s="28">
        <v>496858.12</v>
      </c>
      <c r="G17" s="177">
        <v>1040157.65</v>
      </c>
      <c r="H17" s="52">
        <v>4</v>
      </c>
      <c r="I17" s="29">
        <f t="shared" si="1"/>
        <v>2939409</v>
      </c>
      <c r="J17" s="30">
        <f>'ผลการดำเนินงาน Planfin 62'!F12</f>
        <v>1810030.62</v>
      </c>
      <c r="K17" s="225">
        <f t="shared" si="4"/>
        <v>-1129378.3799999999</v>
      </c>
      <c r="L17" s="225">
        <f t="shared" si="2"/>
        <v>-38.421954209162458</v>
      </c>
      <c r="M17" s="225">
        <f t="shared" si="3"/>
        <v>46.183534343128159</v>
      </c>
    </row>
    <row r="18" spans="1:13">
      <c r="A18" s="2" t="s">
        <v>20</v>
      </c>
      <c r="B18" s="103" t="s">
        <v>21</v>
      </c>
      <c r="C18" s="3">
        <v>12686484.369999999</v>
      </c>
      <c r="D18" s="3">
        <v>11967627</v>
      </c>
      <c r="E18" s="28">
        <f t="shared" si="0"/>
        <v>-718857.36999999918</v>
      </c>
      <c r="F18" s="28">
        <v>5345473.12</v>
      </c>
      <c r="G18" s="177">
        <v>4690770.669999999</v>
      </c>
      <c r="H18" s="52">
        <v>2</v>
      </c>
      <c r="I18" s="29">
        <f t="shared" si="1"/>
        <v>8975720.25</v>
      </c>
      <c r="J18" s="30">
        <f>'ผลการดำเนินงาน Planfin 62'!F13</f>
        <v>10253892.100000001</v>
      </c>
      <c r="K18" s="225">
        <f t="shared" si="4"/>
        <v>1278171.8500000015</v>
      </c>
      <c r="L18" s="225">
        <f t="shared" si="2"/>
        <v>14.240326284678957</v>
      </c>
      <c r="M18" s="225">
        <f t="shared" si="3"/>
        <v>85.680244713509211</v>
      </c>
    </row>
    <row r="19" spans="1:13">
      <c r="A19" s="2" t="s">
        <v>22</v>
      </c>
      <c r="B19" s="103" t="s">
        <v>23</v>
      </c>
      <c r="C19" s="3">
        <v>43741152.210000001</v>
      </c>
      <c r="D19" s="3">
        <v>46733078.200000003</v>
      </c>
      <c r="E19" s="28">
        <f t="shared" si="0"/>
        <v>2991925.9900000021</v>
      </c>
      <c r="F19" s="28">
        <v>32336197.93</v>
      </c>
      <c r="G19" s="177">
        <v>9271152.0099999979</v>
      </c>
      <c r="H19" s="52">
        <v>2</v>
      </c>
      <c r="I19" s="29">
        <f t="shared" si="1"/>
        <v>35049808.650000006</v>
      </c>
      <c r="J19" s="30">
        <f>'ผลการดำเนินงาน Planfin 62'!F14</f>
        <v>34411869.280000001</v>
      </c>
      <c r="K19" s="225">
        <f t="shared" si="4"/>
        <v>-637939.37000000477</v>
      </c>
      <c r="L19" s="225">
        <f t="shared" si="2"/>
        <v>-1.8200937310966054</v>
      </c>
      <c r="M19" s="225">
        <f t="shared" si="3"/>
        <v>73.634929701677549</v>
      </c>
    </row>
    <row r="20" spans="1:13">
      <c r="A20" s="2" t="s">
        <v>24</v>
      </c>
      <c r="B20" s="103" t="s">
        <v>25</v>
      </c>
      <c r="C20" s="3">
        <v>88335917.989999995</v>
      </c>
      <c r="D20" s="3">
        <v>15286342.15</v>
      </c>
      <c r="E20" s="28">
        <f t="shared" si="0"/>
        <v>-73049575.839999989</v>
      </c>
      <c r="F20" s="28">
        <v>8010292.0099999998</v>
      </c>
      <c r="G20" s="177">
        <v>4444436.51</v>
      </c>
      <c r="H20" s="52">
        <v>2</v>
      </c>
      <c r="I20" s="29">
        <f t="shared" si="1"/>
        <v>11464756.612500001</v>
      </c>
      <c r="J20" s="30">
        <f>'ผลการดำเนินงาน Planfin 62'!F15</f>
        <v>8659796.8200000003</v>
      </c>
      <c r="K20" s="225">
        <f t="shared" si="4"/>
        <v>-2804959.7925000004</v>
      </c>
      <c r="L20" s="225">
        <f t="shared" si="2"/>
        <v>-24.465934056042315</v>
      </c>
      <c r="M20" s="225">
        <f t="shared" si="3"/>
        <v>56.650549457968268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62'!F16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3742647.62</v>
      </c>
      <c r="D22" s="3">
        <v>2768210.72</v>
      </c>
      <c r="E22" s="28">
        <f t="shared" si="0"/>
        <v>-974436.89999999991</v>
      </c>
      <c r="F22" s="28">
        <v>4059473.78</v>
      </c>
      <c r="G22" s="177">
        <v>4705786.6500000004</v>
      </c>
      <c r="H22" s="52">
        <v>0</v>
      </c>
      <c r="I22" s="29">
        <f t="shared" si="1"/>
        <v>2076158.04</v>
      </c>
      <c r="J22" s="30">
        <f>'ผลการดำเนินงาน Planfin 62'!F17</f>
        <v>2768210.72</v>
      </c>
      <c r="K22" s="225">
        <f>J22-I22</f>
        <v>692052.68000000017</v>
      </c>
      <c r="L22" s="225">
        <f t="shared" si="2"/>
        <v>33.333333333333343</v>
      </c>
      <c r="M22" s="225">
        <f t="shared" si="3"/>
        <v>99.999999999999986</v>
      </c>
    </row>
    <row r="23" spans="1:13">
      <c r="A23" s="123" t="s">
        <v>28</v>
      </c>
      <c r="B23" s="65" t="s">
        <v>29</v>
      </c>
      <c r="C23" s="5">
        <f>SUM(C11:C22)</f>
        <v>235750263.84000003</v>
      </c>
      <c r="D23" s="5">
        <f>SUM(D11:D22)</f>
        <v>153471819.02000001</v>
      </c>
      <c r="E23" s="31">
        <f>D23-C23</f>
        <v>-82278444.820000023</v>
      </c>
      <c r="F23" s="31">
        <v>101348915.13</v>
      </c>
      <c r="G23" s="178">
        <v>24191502.74000001</v>
      </c>
      <c r="H23" s="53">
        <v>3</v>
      </c>
      <c r="I23" s="32">
        <f>(D23/12)*9</f>
        <v>115103864.265</v>
      </c>
      <c r="J23" s="35">
        <f>'ผลการดำเนินงาน Planfin 62'!F18</f>
        <v>119537703.94999999</v>
      </c>
      <c r="K23" s="33">
        <f t="shared" si="4"/>
        <v>4433839.6849999875</v>
      </c>
      <c r="L23" s="33">
        <f>(J23*100)/I23-100</f>
        <v>3.852033737800582</v>
      </c>
      <c r="M23" s="33">
        <f t="shared" si="3"/>
        <v>77.889025303350422</v>
      </c>
    </row>
    <row r="24" spans="1:13" s="9" customFormat="1">
      <c r="A24" s="102" t="s">
        <v>1664</v>
      </c>
      <c r="B24" s="94" t="s">
        <v>159</v>
      </c>
      <c r="C24" s="95">
        <f>C23-C22</f>
        <v>232007616.22000003</v>
      </c>
      <c r="D24" s="95">
        <f>D23-D22</f>
        <v>150703608.30000001</v>
      </c>
      <c r="E24" s="96">
        <f>D24-C24</f>
        <v>-81304007.920000017</v>
      </c>
      <c r="F24" s="97"/>
      <c r="G24" s="98"/>
      <c r="H24" s="99"/>
      <c r="I24" s="100">
        <f>(D24/12)*9</f>
        <v>113027706.22500001</v>
      </c>
      <c r="J24" s="101">
        <f>'ผลการดำเนินงาน Planfin 62'!F19</f>
        <v>116769493.22999999</v>
      </c>
      <c r="K24" s="226">
        <f>J24-I24</f>
        <v>3741787.0049999803</v>
      </c>
      <c r="L24" s="226">
        <f>(J24*100)/I24-100</f>
        <v>3.3105042382717471</v>
      </c>
      <c r="M24" s="226">
        <f>(J24*100)/D24</f>
        <v>77.482878178703814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16311479.67</v>
      </c>
      <c r="D26" s="3">
        <v>11614934.789999999</v>
      </c>
      <c r="E26" s="28">
        <f t="shared" ref="E26:E41" si="5">D26-C26</f>
        <v>-4696544.8800000008</v>
      </c>
      <c r="F26" s="28">
        <v>8599313.6799999997</v>
      </c>
      <c r="G26" s="177">
        <v>3134768.2100000009</v>
      </c>
      <c r="H26" s="52">
        <v>1</v>
      </c>
      <c r="I26" s="29">
        <f>(D26/12)*9</f>
        <v>8711201.0924999993</v>
      </c>
      <c r="J26" s="30">
        <f>'ผลการดำเนินงาน Planfin 62'!F21</f>
        <v>9304204.9600000009</v>
      </c>
      <c r="K26" s="225">
        <f t="shared" ref="K26:K40" si="6">J26-I26</f>
        <v>593003.86750000156</v>
      </c>
      <c r="L26" s="225">
        <f t="shared" ref="L26:L42" si="7">(J26*100)/I26-100</f>
        <v>6.8073720397816828</v>
      </c>
      <c r="M26" s="225">
        <f t="shared" ref="M26:M42" si="8">(J26*100)/D26</f>
        <v>80.105529029836262</v>
      </c>
    </row>
    <row r="27" spans="1:13">
      <c r="A27" s="2" t="s">
        <v>33</v>
      </c>
      <c r="B27" s="103" t="s">
        <v>34</v>
      </c>
      <c r="C27" s="3">
        <v>2177020.4</v>
      </c>
      <c r="D27" s="3">
        <v>3217088.46</v>
      </c>
      <c r="E27" s="28">
        <f t="shared" si="5"/>
        <v>1040068.06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(D27/12)*9</f>
        <v>2412816.3450000002</v>
      </c>
      <c r="J27" s="30">
        <f>'ผลการดำเนินงาน Planfin 62'!F22</f>
        <v>1727546.19</v>
      </c>
      <c r="K27" s="225">
        <f t="shared" si="6"/>
        <v>-685270.15500000026</v>
      </c>
      <c r="L27" s="225">
        <f t="shared" si="7"/>
        <v>-28.401256333498523</v>
      </c>
      <c r="M27" s="225">
        <f t="shared" si="8"/>
        <v>53.699057749876111</v>
      </c>
    </row>
    <row r="28" spans="1:13">
      <c r="A28" s="2" t="s">
        <v>35</v>
      </c>
      <c r="B28" s="103" t="s">
        <v>36</v>
      </c>
      <c r="C28" s="3">
        <v>413280.71</v>
      </c>
      <c r="D28" s="3">
        <v>419266.88</v>
      </c>
      <c r="E28" s="28">
        <f t="shared" si="5"/>
        <v>5986.1699999999837</v>
      </c>
      <c r="F28" s="28">
        <v>482822.43</v>
      </c>
      <c r="G28" s="177">
        <v>278228.88000000006</v>
      </c>
      <c r="H28" s="52">
        <v>0</v>
      </c>
      <c r="I28" s="29">
        <f t="shared" si="9"/>
        <v>314450.16000000003</v>
      </c>
      <c r="J28" s="30">
        <f>'ผลการดำเนินงาน Planfin 62'!F23</f>
        <v>278628.36</v>
      </c>
      <c r="K28" s="225">
        <f t="shared" si="6"/>
        <v>-35821.800000000047</v>
      </c>
      <c r="L28" s="225">
        <f t="shared" si="7"/>
        <v>-11.391884806164526</v>
      </c>
      <c r="M28" s="225">
        <f t="shared" si="8"/>
        <v>66.456086395376616</v>
      </c>
    </row>
    <row r="29" spans="1:13">
      <c r="A29" s="2" t="s">
        <v>37</v>
      </c>
      <c r="B29" s="103" t="s">
        <v>38</v>
      </c>
      <c r="C29" s="3">
        <v>6075740.0999999996</v>
      </c>
      <c r="D29" s="3">
        <v>4119745.75</v>
      </c>
      <c r="E29" s="28">
        <f t="shared" si="5"/>
        <v>-1955994.3499999996</v>
      </c>
      <c r="F29" s="28">
        <v>3102348.77</v>
      </c>
      <c r="G29" s="177">
        <v>1228586.8500000001</v>
      </c>
      <c r="H29" s="52">
        <v>1</v>
      </c>
      <c r="I29" s="29">
        <f t="shared" si="9"/>
        <v>3089809.3125</v>
      </c>
      <c r="J29" s="30">
        <f>'ผลการดำเนินงาน Planfin 62'!F24</f>
        <v>2717132.7999999998</v>
      </c>
      <c r="K29" s="225">
        <f t="shared" si="6"/>
        <v>-372676.51250000019</v>
      </c>
      <c r="L29" s="225">
        <f t="shared" si="7"/>
        <v>-12.061472887414638</v>
      </c>
      <c r="M29" s="225">
        <f t="shared" si="8"/>
        <v>65.953895334439025</v>
      </c>
    </row>
    <row r="30" spans="1:13">
      <c r="A30" s="2" t="s">
        <v>39</v>
      </c>
      <c r="B30" s="103" t="s">
        <v>40</v>
      </c>
      <c r="C30" s="3">
        <v>43741152.210000001</v>
      </c>
      <c r="D30" s="3">
        <v>46733078.200000003</v>
      </c>
      <c r="E30" s="28">
        <f t="shared" si="5"/>
        <v>2991925.9900000021</v>
      </c>
      <c r="F30" s="28">
        <v>32313201.23</v>
      </c>
      <c r="G30" s="177">
        <v>9026926.9599999972</v>
      </c>
      <c r="H30" s="52">
        <v>2</v>
      </c>
      <c r="I30" s="29">
        <f t="shared" si="9"/>
        <v>35049808.650000006</v>
      </c>
      <c r="J30" s="30">
        <f>'ผลการดำเนินงาน Planfin 62'!F25</f>
        <v>34411869.280000001</v>
      </c>
      <c r="K30" s="225">
        <f t="shared" si="6"/>
        <v>-637939.37000000477</v>
      </c>
      <c r="L30" s="225">
        <f t="shared" si="7"/>
        <v>-1.8200937310966054</v>
      </c>
      <c r="M30" s="225">
        <f t="shared" si="8"/>
        <v>73.634929701677549</v>
      </c>
    </row>
    <row r="31" spans="1:13">
      <c r="A31" s="2" t="s">
        <v>41</v>
      </c>
      <c r="B31" s="103" t="s">
        <v>42</v>
      </c>
      <c r="C31" s="3">
        <v>16128705.76</v>
      </c>
      <c r="D31" s="3">
        <v>15435825.619999999</v>
      </c>
      <c r="E31" s="28">
        <f t="shared" si="5"/>
        <v>-692880.1400000006</v>
      </c>
      <c r="F31" s="28">
        <v>8910388.5</v>
      </c>
      <c r="G31" s="177">
        <v>2765904.5700000003</v>
      </c>
      <c r="H31" s="52">
        <v>3</v>
      </c>
      <c r="I31" s="29">
        <f t="shared" si="9"/>
        <v>11576869.214999998</v>
      </c>
      <c r="J31" s="30">
        <f>'ผลการดำเนินงาน Planfin 62'!F26</f>
        <v>11413847.51</v>
      </c>
      <c r="K31" s="225">
        <f t="shared" si="6"/>
        <v>-163021.70499999821</v>
      </c>
      <c r="L31" s="225">
        <f t="shared" si="7"/>
        <v>-1.408167458510917</v>
      </c>
      <c r="M31" s="225">
        <f t="shared" si="8"/>
        <v>73.943874406116805</v>
      </c>
    </row>
    <row r="32" spans="1:13">
      <c r="A32" s="2" t="s">
        <v>43</v>
      </c>
      <c r="B32" s="103" t="s">
        <v>44</v>
      </c>
      <c r="C32" s="3">
        <v>23125072.449999999</v>
      </c>
      <c r="D32" s="3">
        <v>24479352.449999999</v>
      </c>
      <c r="E32" s="28">
        <f t="shared" si="5"/>
        <v>1354280</v>
      </c>
      <c r="F32" s="28">
        <v>15491408.779999999</v>
      </c>
      <c r="G32" s="177">
        <v>4802827.2300000023</v>
      </c>
      <c r="H32" s="52">
        <v>2</v>
      </c>
      <c r="I32" s="29">
        <f t="shared" si="9"/>
        <v>18359514.337499999</v>
      </c>
      <c r="J32" s="30">
        <f>'ผลการดำเนินงาน Planfin 62'!F27</f>
        <v>16087315.5</v>
      </c>
      <c r="K32" s="225">
        <f t="shared" si="6"/>
        <v>-2272198.8374999985</v>
      </c>
      <c r="L32" s="225">
        <f t="shared" si="7"/>
        <v>-12.376138037916107</v>
      </c>
      <c r="M32" s="225">
        <f t="shared" si="8"/>
        <v>65.717896471562923</v>
      </c>
    </row>
    <row r="33" spans="1:13">
      <c r="A33" s="2" t="s">
        <v>45</v>
      </c>
      <c r="B33" s="103" t="s">
        <v>46</v>
      </c>
      <c r="C33" s="3">
        <v>2503844.35</v>
      </c>
      <c r="D33" s="3">
        <v>2997084.43</v>
      </c>
      <c r="E33" s="28">
        <f t="shared" si="5"/>
        <v>493240.08000000007</v>
      </c>
      <c r="F33" s="28">
        <v>2235706.5699999998</v>
      </c>
      <c r="G33" s="177">
        <v>741574.34000000032</v>
      </c>
      <c r="H33" s="52">
        <v>2</v>
      </c>
      <c r="I33" s="29">
        <f t="shared" si="9"/>
        <v>2247813.3225000002</v>
      </c>
      <c r="J33" s="30">
        <f>'ผลการดำเนินงาน Planfin 62'!F28</f>
        <v>1918932.1099999996</v>
      </c>
      <c r="K33" s="225">
        <f t="shared" si="6"/>
        <v>-328881.21250000061</v>
      </c>
      <c r="L33" s="225">
        <f t="shared" si="7"/>
        <v>-14.631162170274067</v>
      </c>
      <c r="M33" s="225">
        <f t="shared" si="8"/>
        <v>64.026628372294454</v>
      </c>
    </row>
    <row r="34" spans="1:13">
      <c r="A34" s="2" t="s">
        <v>47</v>
      </c>
      <c r="B34" s="103" t="s">
        <v>48</v>
      </c>
      <c r="C34" s="3">
        <v>4948734.4800000004</v>
      </c>
      <c r="D34" s="3">
        <v>4554699.6900000004</v>
      </c>
      <c r="E34" s="28">
        <f t="shared" si="5"/>
        <v>-394034.79000000004</v>
      </c>
      <c r="F34" s="28">
        <v>4462614.59</v>
      </c>
      <c r="G34" s="177">
        <v>3246823.74</v>
      </c>
      <c r="H34" s="52">
        <v>1</v>
      </c>
      <c r="I34" s="29">
        <f t="shared" si="9"/>
        <v>3416024.7675000005</v>
      </c>
      <c r="J34" s="30">
        <f>'ผลการดำเนินงาน Planfin 62'!F29</f>
        <v>2851647.9400000004</v>
      </c>
      <c r="K34" s="225">
        <f t="shared" si="6"/>
        <v>-564376.82750000013</v>
      </c>
      <c r="L34" s="225">
        <f t="shared" si="7"/>
        <v>-16.521450103918184</v>
      </c>
      <c r="M34" s="225">
        <f t="shared" si="8"/>
        <v>62.608912422061358</v>
      </c>
    </row>
    <row r="35" spans="1:13">
      <c r="A35" s="2" t="s">
        <v>49</v>
      </c>
      <c r="B35" s="103" t="s">
        <v>50</v>
      </c>
      <c r="C35" s="3">
        <v>5286915.03</v>
      </c>
      <c r="D35" s="3">
        <v>5055826.37</v>
      </c>
      <c r="E35" s="28">
        <f t="shared" si="5"/>
        <v>-231088.66000000015</v>
      </c>
      <c r="F35" s="28">
        <v>2250681.17</v>
      </c>
      <c r="G35" s="177">
        <v>592013.29</v>
      </c>
      <c r="H35" s="52">
        <v>4</v>
      </c>
      <c r="I35" s="29">
        <f t="shared" si="9"/>
        <v>3791869.7775000003</v>
      </c>
      <c r="J35" s="30">
        <f>'ผลการดำเนินงาน Planfin 62'!F30</f>
        <v>4088896.25</v>
      </c>
      <c r="K35" s="225">
        <f t="shared" si="6"/>
        <v>297026.47249999968</v>
      </c>
      <c r="L35" s="225">
        <f t="shared" si="7"/>
        <v>7.833245599901133</v>
      </c>
      <c r="M35" s="225">
        <f t="shared" si="8"/>
        <v>80.87493419992586</v>
      </c>
    </row>
    <row r="36" spans="1:13">
      <c r="A36" s="2" t="s">
        <v>51</v>
      </c>
      <c r="B36" s="103" t="s">
        <v>52</v>
      </c>
      <c r="C36" s="3">
        <v>3304334.78</v>
      </c>
      <c r="D36" s="3">
        <v>3390223.22</v>
      </c>
      <c r="E36" s="28">
        <f t="shared" si="5"/>
        <v>85888.44000000041</v>
      </c>
      <c r="F36" s="28">
        <v>3363210.27</v>
      </c>
      <c r="G36" s="177">
        <v>1551663.1700000004</v>
      </c>
      <c r="H36" s="52">
        <v>1</v>
      </c>
      <c r="I36" s="29">
        <f t="shared" si="9"/>
        <v>2542667.415</v>
      </c>
      <c r="J36" s="30">
        <f>'ผลการดำเนินงาน Planfin 62'!F31</f>
        <v>2241059.0100000002</v>
      </c>
      <c r="K36" s="225">
        <f t="shared" si="6"/>
        <v>-301608.4049999998</v>
      </c>
      <c r="L36" s="225">
        <f t="shared" si="7"/>
        <v>-11.861889731260817</v>
      </c>
      <c r="M36" s="225">
        <f t="shared" si="8"/>
        <v>66.103582701554387</v>
      </c>
    </row>
    <row r="37" spans="1:13">
      <c r="A37" s="2" t="s">
        <v>53</v>
      </c>
      <c r="B37" s="103" t="s">
        <v>54</v>
      </c>
      <c r="C37" s="3">
        <v>10499675.18</v>
      </c>
      <c r="D37" s="3">
        <v>13898467.460000001</v>
      </c>
      <c r="E37" s="28">
        <f t="shared" si="5"/>
        <v>3398792.2800000012</v>
      </c>
      <c r="F37" s="28">
        <v>5828834.04</v>
      </c>
      <c r="G37" s="177">
        <v>2396337.7199999997</v>
      </c>
      <c r="H37" s="52">
        <v>4</v>
      </c>
      <c r="I37" s="29">
        <f t="shared" si="9"/>
        <v>10423850.595000001</v>
      </c>
      <c r="J37" s="30">
        <f>'ผลการดำเนินงาน Planfin 62'!F32</f>
        <v>9642137.3599999994</v>
      </c>
      <c r="K37" s="225">
        <f t="shared" si="6"/>
        <v>-781713.23500000127</v>
      </c>
      <c r="L37" s="225">
        <f t="shared" si="7"/>
        <v>-7.4992751275134708</v>
      </c>
      <c r="M37" s="225">
        <f t="shared" si="8"/>
        <v>69.37554365436489</v>
      </c>
    </row>
    <row r="38" spans="1:13">
      <c r="A38" s="2" t="s">
        <v>55</v>
      </c>
      <c r="B38" s="103" t="s">
        <v>56</v>
      </c>
      <c r="C38" s="3">
        <v>47581.7</v>
      </c>
      <c r="D38" s="3">
        <v>1179764.31</v>
      </c>
      <c r="E38" s="28">
        <f t="shared" si="5"/>
        <v>1132182.6100000001</v>
      </c>
      <c r="F38" s="28">
        <v>495692.42</v>
      </c>
      <c r="G38" s="177">
        <v>684071.89000000013</v>
      </c>
      <c r="H38" s="52">
        <v>2</v>
      </c>
      <c r="I38" s="29">
        <f t="shared" si="9"/>
        <v>884823.23250000004</v>
      </c>
      <c r="J38" s="30">
        <f>'ผลการดำเนินงาน Planfin 62'!F33</f>
        <v>977859.02</v>
      </c>
      <c r="K38" s="225">
        <f t="shared" si="6"/>
        <v>93035.787499999977</v>
      </c>
      <c r="L38" s="225">
        <f t="shared" si="7"/>
        <v>10.514618522971475</v>
      </c>
      <c r="M38" s="225">
        <f t="shared" si="8"/>
        <v>82.885963892228602</v>
      </c>
    </row>
    <row r="39" spans="1:13" s="9" customFormat="1">
      <c r="A39" s="246" t="s">
        <v>57</v>
      </c>
      <c r="B39" s="247" t="s">
        <v>58</v>
      </c>
      <c r="C39" s="3">
        <v>13093592.09</v>
      </c>
      <c r="D39" s="3">
        <v>7774657.2999999998</v>
      </c>
      <c r="E39" s="28">
        <f>D39-C39</f>
        <v>-5318934.79</v>
      </c>
      <c r="F39" s="28">
        <v>8912048.0199999996</v>
      </c>
      <c r="G39" s="177">
        <v>5377288.1100000013</v>
      </c>
      <c r="H39" s="52">
        <v>0</v>
      </c>
      <c r="I39" s="29">
        <f t="shared" si="9"/>
        <v>5830992.9749999996</v>
      </c>
      <c r="J39" s="30">
        <f>'ผลการดำเนินงาน Planfin 62'!F34</f>
        <v>6437798.4299999997</v>
      </c>
      <c r="K39" s="225">
        <f>J39-I39</f>
        <v>606805.45500000007</v>
      </c>
      <c r="L39" s="225">
        <f>(J39*100)/I39-100</f>
        <v>10.406554382789324</v>
      </c>
      <c r="M39" s="225">
        <f>(J39*100)/D39</f>
        <v>82.804915787092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62'!F35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147657128.91</v>
      </c>
      <c r="D41" s="5">
        <f>SUM(D26:D40)</f>
        <v>144870014.93000004</v>
      </c>
      <c r="E41" s="31">
        <f t="shared" si="5"/>
        <v>-2787113.9799999595</v>
      </c>
      <c r="F41" s="31">
        <v>98961885.689999998</v>
      </c>
      <c r="G41" s="178">
        <v>22720325.079999998</v>
      </c>
      <c r="H41" s="53">
        <v>3</v>
      </c>
      <c r="I41" s="32">
        <f>(D41/12)*9</f>
        <v>108652511.19750004</v>
      </c>
      <c r="J41" s="35">
        <f>'ผลการดำเนินงาน Planfin 62'!F36</f>
        <v>104098874.72</v>
      </c>
      <c r="K41" s="33">
        <f>J41-I41</f>
        <v>-4553636.4775000364</v>
      </c>
      <c r="L41" s="33">
        <f t="shared" si="7"/>
        <v>-4.191008958111226</v>
      </c>
      <c r="M41" s="33">
        <f t="shared" si="8"/>
        <v>71.856743281416584</v>
      </c>
    </row>
    <row r="42" spans="1:13" s="9" customFormat="1" ht="25.5">
      <c r="A42" s="102" t="s">
        <v>1665</v>
      </c>
      <c r="B42" s="94" t="s">
        <v>160</v>
      </c>
      <c r="C42" s="95">
        <f>C41-C37</f>
        <v>137157453.72999999</v>
      </c>
      <c r="D42" s="95">
        <f>D41-D37</f>
        <v>130971547.47000003</v>
      </c>
      <c r="E42" s="96">
        <f>D42-C42</f>
        <v>-6185906.2599999607</v>
      </c>
      <c r="F42" s="97"/>
      <c r="G42" s="98"/>
      <c r="H42" s="99"/>
      <c r="I42" s="100">
        <f>(D42/12)*9</f>
        <v>98228660.602500021</v>
      </c>
      <c r="J42" s="101">
        <f>'ผลการดำเนินงาน Planfin 62'!F37</f>
        <v>94456737.359999999</v>
      </c>
      <c r="K42" s="226">
        <f>J42-I42</f>
        <v>-3771923.2425000221</v>
      </c>
      <c r="L42" s="226">
        <f t="shared" si="7"/>
        <v>-3.8399416416393848</v>
      </c>
      <c r="M42" s="226">
        <f t="shared" si="8"/>
        <v>72.120043768770458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88093134.930000037</v>
      </c>
      <c r="D44" s="5">
        <f>D23-D41</f>
        <v>8601804.0899999738</v>
      </c>
      <c r="E44" s="31">
        <f>E27-E43</f>
        <v>1040068.06</v>
      </c>
      <c r="F44" s="50"/>
      <c r="G44" s="107"/>
      <c r="H44" s="53">
        <v>1</v>
      </c>
      <c r="I44" s="32">
        <f>(D44/12)*9</f>
        <v>6451353.0674999803</v>
      </c>
      <c r="J44" s="33">
        <f>J23-J41</f>
        <v>15438829.229999989</v>
      </c>
      <c r="K44" s="31">
        <f>J44-I44</f>
        <v>8987476.1625000089</v>
      </c>
      <c r="L44" s="33">
        <f>(J44*100)/I44-100</f>
        <v>139.3114912246281</v>
      </c>
      <c r="M44" s="33">
        <f t="shared" ref="M44:M45" si="10">(J44*100)/D44</f>
        <v>179.48361841847105</v>
      </c>
    </row>
    <row r="45" spans="1:13" s="36" customFormat="1">
      <c r="A45" s="34" t="s">
        <v>63</v>
      </c>
      <c r="B45" s="4" t="s">
        <v>64</v>
      </c>
      <c r="C45" s="5">
        <f>C44-C22+C37</f>
        <v>94850162.490000039</v>
      </c>
      <c r="D45" s="5">
        <f>D44-D22+D37</f>
        <v>19732060.829999976</v>
      </c>
      <c r="E45" s="118">
        <f>E44-E26+E40</f>
        <v>5736612.9400000013</v>
      </c>
      <c r="F45" s="124"/>
      <c r="G45" s="120"/>
      <c r="H45" s="121">
        <v>3</v>
      </c>
      <c r="I45" s="32">
        <f>(D45/12)*9</f>
        <v>14799045.622499982</v>
      </c>
      <c r="J45" s="118">
        <f>J44-J22+J37</f>
        <v>22312755.86999999</v>
      </c>
      <c r="K45" s="118">
        <f>J45-I45</f>
        <v>7513710.247500008</v>
      </c>
      <c r="L45" s="33">
        <f>(J45*100)/I45-100</f>
        <v>50.771586487147601</v>
      </c>
      <c r="M45" s="33">
        <f t="shared" si="10"/>
        <v>113.0786898653607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19732060.829999983</v>
      </c>
      <c r="E46" s="74"/>
    </row>
    <row r="47" spans="1:13">
      <c r="A47" s="2"/>
      <c r="B47" s="103" t="s">
        <v>67</v>
      </c>
      <c r="C47" s="173"/>
      <c r="D47" s="3">
        <v>3946412.17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ไม่เกิน</v>
      </c>
      <c r="D48" s="7">
        <v>870011.17</v>
      </c>
      <c r="E48" s="58"/>
    </row>
    <row r="49" spans="1:13">
      <c r="A49" s="2" t="s">
        <v>69</v>
      </c>
      <c r="B49" s="170" t="s">
        <v>1680</v>
      </c>
      <c r="C49" s="3">
        <v>27866960.07</v>
      </c>
      <c r="D49" s="3">
        <f>C49</f>
        <v>27866960.07</v>
      </c>
      <c r="E49" s="58"/>
    </row>
    <row r="50" spans="1:13">
      <c r="A50" s="2" t="s">
        <v>70</v>
      </c>
      <c r="B50" s="170" t="s">
        <v>1681</v>
      </c>
      <c r="C50" s="3">
        <v>17487939.77</v>
      </c>
      <c r="D50" s="3">
        <f>C50</f>
        <v>17487939.77</v>
      </c>
      <c r="E50" s="58"/>
    </row>
    <row r="51" spans="1:13">
      <c r="A51" s="2" t="s">
        <v>71</v>
      </c>
      <c r="B51" s="170" t="s">
        <v>1682</v>
      </c>
      <c r="C51" s="7">
        <v>46490356.090000004</v>
      </c>
      <c r="D51" s="7">
        <f>C51</f>
        <v>46490356.090000004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1835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11299894.49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3188492.62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4232189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18720576.109999999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795687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1241660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251250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94981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256300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551184.5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675588.83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85320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183400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678787.05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4814158.38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80803807.930000007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20105873.170000002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12911713.539999999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2559290.3199999998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8410035.7400000002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18120182.739999998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3098331.6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5816920.8899999997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9781459.9299999997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67567806.029999986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47068286.899999999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3142613.97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4015037.03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2880082.44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217777.08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964712.12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9279296.4900000002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3076401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2768210.72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3">
        <v>2173160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8017771.7200000007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1728000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7410051.9000000004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3153982.71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1309200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13601234.609999999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62" t="s">
        <v>1687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>
      <c r="B133" s="172" t="s">
        <v>170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1820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9" customWidth="1"/>
    <col min="12" max="12" width="15.625" style="49" customWidth="1"/>
    <col min="13" max="13" width="15.375" style="49" bestFit="1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193</v>
      </c>
      <c r="G1" s="179" t="s">
        <v>215</v>
      </c>
      <c r="I1" s="144" t="s">
        <v>214</v>
      </c>
    </row>
    <row r="2" spans="1:13">
      <c r="B2" s="331" t="s">
        <v>118</v>
      </c>
      <c r="C2" s="331"/>
      <c r="D2" s="331"/>
      <c r="F2" s="9" t="s">
        <v>194</v>
      </c>
      <c r="G2" s="9" t="s">
        <v>230</v>
      </c>
      <c r="I2" s="143" t="s">
        <v>220</v>
      </c>
    </row>
    <row r="3" spans="1:13" ht="12.75" customHeight="1">
      <c r="B3" s="331" t="s">
        <v>1833</v>
      </c>
      <c r="C3" s="331"/>
      <c r="D3" s="331"/>
      <c r="E3" s="331"/>
      <c r="F3" s="9" t="s">
        <v>195</v>
      </c>
      <c r="G3" s="9" t="s">
        <v>1656</v>
      </c>
    </row>
    <row r="4" spans="1:13">
      <c r="B4" s="331"/>
      <c r="C4" s="331"/>
      <c r="D4" s="331"/>
      <c r="F4" s="9" t="s">
        <v>196</v>
      </c>
      <c r="G4" s="9" t="s">
        <v>1841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44099032.880000003</v>
      </c>
      <c r="D11" s="3">
        <v>70413024.689999998</v>
      </c>
      <c r="E11" s="28">
        <f>D11-C11</f>
        <v>26313991.809999995</v>
      </c>
      <c r="F11" s="28">
        <v>42503730.479999997</v>
      </c>
      <c r="G11" s="177">
        <v>11782606.300000004</v>
      </c>
      <c r="H11" s="52">
        <v>3</v>
      </c>
      <c r="I11" s="29">
        <f>(D11/12)*9</f>
        <v>52809768.517499998</v>
      </c>
      <c r="J11" s="30">
        <f>'ผลการดำเนินงาน Planfin 62'!G6</f>
        <v>63936446.890000008</v>
      </c>
      <c r="K11" s="225">
        <f>J11-I11</f>
        <v>11126678.37250001</v>
      </c>
      <c r="L11" s="225">
        <f>(J11*100)/I11-100</f>
        <v>21.069356455923256</v>
      </c>
      <c r="M11" s="225">
        <f>(J11*100)/D11</f>
        <v>90.802017341942445</v>
      </c>
    </row>
    <row r="12" spans="1:13">
      <c r="A12" s="2" t="s">
        <v>8</v>
      </c>
      <c r="B12" s="103" t="s">
        <v>9</v>
      </c>
      <c r="C12" s="3">
        <v>216400</v>
      </c>
      <c r="D12" s="3">
        <v>308000</v>
      </c>
      <c r="E12" s="28">
        <f t="shared" ref="E12:E22" si="0">D12-C12</f>
        <v>91600</v>
      </c>
      <c r="F12" s="28">
        <v>157929.16</v>
      </c>
      <c r="G12" s="177">
        <v>116724.22</v>
      </c>
      <c r="H12" s="52">
        <v>2</v>
      </c>
      <c r="I12" s="29">
        <f t="shared" ref="I12:I22" si="1">(D12/12)*9</f>
        <v>231000</v>
      </c>
      <c r="J12" s="30">
        <f>'ผลการดำเนินงาน Planfin 62'!G7</f>
        <v>477450</v>
      </c>
      <c r="K12" s="225">
        <f>J12-I12</f>
        <v>246450</v>
      </c>
      <c r="L12" s="225">
        <f t="shared" ref="L12:L22" si="2">(J12*100)/I12-100</f>
        <v>106.6883116883117</v>
      </c>
      <c r="M12" s="225">
        <f t="shared" ref="M12:M23" si="3">(J12*100)/D12</f>
        <v>155.01623376623377</v>
      </c>
    </row>
    <row r="13" spans="1:13">
      <c r="A13" s="2" t="s">
        <v>10</v>
      </c>
      <c r="B13" s="103" t="s">
        <v>11</v>
      </c>
      <c r="C13" s="3">
        <v>161897</v>
      </c>
      <c r="D13" s="3">
        <v>30000</v>
      </c>
      <c r="E13" s="28">
        <f t="shared" si="0"/>
        <v>-131897</v>
      </c>
      <c r="F13" s="28">
        <v>109448.93</v>
      </c>
      <c r="G13" s="177">
        <v>191885.21000000002</v>
      </c>
      <c r="H13" s="52">
        <v>0</v>
      </c>
      <c r="I13" s="29">
        <f t="shared" si="1"/>
        <v>22500</v>
      </c>
      <c r="J13" s="30">
        <f>'ผลการดำเนินงาน Planfin 62'!G8</f>
        <v>47927.5</v>
      </c>
      <c r="K13" s="225">
        <f t="shared" ref="K13:K23" si="4">J13-I13</f>
        <v>25427.5</v>
      </c>
      <c r="L13" s="225">
        <f t="shared" si="2"/>
        <v>113.01111111111112</v>
      </c>
      <c r="M13" s="225">
        <f t="shared" si="3"/>
        <v>159.75833333333333</v>
      </c>
    </row>
    <row r="14" spans="1:13">
      <c r="A14" s="2" t="s">
        <v>12</v>
      </c>
      <c r="B14" s="103" t="s">
        <v>13</v>
      </c>
      <c r="C14" s="3">
        <v>1143657.6000000001</v>
      </c>
      <c r="D14" s="3">
        <v>1320000</v>
      </c>
      <c r="E14" s="28">
        <f t="shared" si="0"/>
        <v>176342.39999999991</v>
      </c>
      <c r="F14" s="28">
        <v>0</v>
      </c>
      <c r="G14" s="177">
        <v>0</v>
      </c>
      <c r="H14" s="52">
        <v>0</v>
      </c>
      <c r="I14" s="29">
        <f t="shared" si="1"/>
        <v>990000</v>
      </c>
      <c r="J14" s="30">
        <f>'ผลการดำเนินงาน Planfin 62'!G9</f>
        <v>1152271.71</v>
      </c>
      <c r="K14" s="225">
        <f t="shared" si="4"/>
        <v>162271.70999999996</v>
      </c>
      <c r="L14" s="225">
        <f t="shared" si="2"/>
        <v>16.391081818181817</v>
      </c>
      <c r="M14" s="225">
        <f t="shared" si="3"/>
        <v>87.293311363636363</v>
      </c>
    </row>
    <row r="15" spans="1:13">
      <c r="A15" s="2" t="s">
        <v>14</v>
      </c>
      <c r="B15" s="103" t="s">
        <v>15</v>
      </c>
      <c r="C15" s="3">
        <v>10514201.32</v>
      </c>
      <c r="D15" s="3">
        <v>10974234.15</v>
      </c>
      <c r="E15" s="28">
        <f t="shared" si="0"/>
        <v>460032.83000000007</v>
      </c>
      <c r="F15" s="28">
        <v>6003172.1600000001</v>
      </c>
      <c r="G15" s="177">
        <v>4855270.51</v>
      </c>
      <c r="H15" s="52">
        <v>2</v>
      </c>
      <c r="I15" s="29">
        <f t="shared" si="1"/>
        <v>8230675.6125000007</v>
      </c>
      <c r="J15" s="30">
        <f>'ผลการดำเนินงาน Planfin 62'!G10</f>
        <v>7962343.9499999993</v>
      </c>
      <c r="K15" s="225">
        <f t="shared" si="4"/>
        <v>-268331.66250000149</v>
      </c>
      <c r="L15" s="225">
        <f t="shared" si="2"/>
        <v>-3.2601413921900217</v>
      </c>
      <c r="M15" s="225">
        <f t="shared" si="3"/>
        <v>72.554893955857494</v>
      </c>
    </row>
    <row r="16" spans="1:13">
      <c r="A16" s="2" t="s">
        <v>16</v>
      </c>
      <c r="B16" s="103" t="s">
        <v>17</v>
      </c>
      <c r="C16" s="3">
        <v>2650432.2999999998</v>
      </c>
      <c r="D16" s="3">
        <v>5702008.8600000003</v>
      </c>
      <c r="E16" s="28">
        <f t="shared" si="0"/>
        <v>3051576.5600000005</v>
      </c>
      <c r="F16" s="28">
        <v>1507791.8</v>
      </c>
      <c r="G16" s="177">
        <v>1328857.2899999998</v>
      </c>
      <c r="H16" s="52">
        <v>4</v>
      </c>
      <c r="I16" s="29">
        <f t="shared" si="1"/>
        <v>4276506.6450000005</v>
      </c>
      <c r="J16" s="30">
        <f>'ผลการดำเนินงาน Planfin 62'!G11</f>
        <v>5300307.6199999992</v>
      </c>
      <c r="K16" s="225">
        <f t="shared" si="4"/>
        <v>1023800.9749999987</v>
      </c>
      <c r="L16" s="225">
        <f t="shared" si="2"/>
        <v>23.940123563165855</v>
      </c>
      <c r="M16" s="225">
        <f t="shared" si="3"/>
        <v>92.955092672374406</v>
      </c>
    </row>
    <row r="17" spans="1:13">
      <c r="A17" s="2" t="s">
        <v>18</v>
      </c>
      <c r="B17" s="103" t="s">
        <v>19</v>
      </c>
      <c r="C17" s="3">
        <v>12945419.890000001</v>
      </c>
      <c r="D17" s="3">
        <v>8548388.6999999993</v>
      </c>
      <c r="E17" s="28">
        <f t="shared" si="0"/>
        <v>-4397031.1900000013</v>
      </c>
      <c r="F17" s="28">
        <v>496858.12</v>
      </c>
      <c r="G17" s="177">
        <v>1040157.65</v>
      </c>
      <c r="H17" s="52">
        <v>4</v>
      </c>
      <c r="I17" s="29">
        <f t="shared" si="1"/>
        <v>6411291.5249999994</v>
      </c>
      <c r="J17" s="30">
        <f>'ผลการดำเนินงาน Planfin 62'!G12</f>
        <v>4775587.5</v>
      </c>
      <c r="K17" s="225">
        <f t="shared" si="4"/>
        <v>-1635704.0249999994</v>
      </c>
      <c r="L17" s="225">
        <f t="shared" si="2"/>
        <v>-25.512863026455491</v>
      </c>
      <c r="M17" s="225">
        <f t="shared" si="3"/>
        <v>55.865352730158378</v>
      </c>
    </row>
    <row r="18" spans="1:13">
      <c r="A18" s="2" t="s">
        <v>20</v>
      </c>
      <c r="B18" s="103" t="s">
        <v>21</v>
      </c>
      <c r="C18" s="3">
        <v>9596223.5299999993</v>
      </c>
      <c r="D18" s="3">
        <v>12184983.789999999</v>
      </c>
      <c r="E18" s="28">
        <f t="shared" si="0"/>
        <v>2588760.2599999998</v>
      </c>
      <c r="F18" s="28">
        <v>5345473.12</v>
      </c>
      <c r="G18" s="177">
        <v>4690770.669999999</v>
      </c>
      <c r="H18" s="52">
        <v>2</v>
      </c>
      <c r="I18" s="29">
        <f t="shared" si="1"/>
        <v>9138737.8424999993</v>
      </c>
      <c r="J18" s="30">
        <f>'ผลการดำเนินงาน Planfin 62'!G13</f>
        <v>9573555.3599999994</v>
      </c>
      <c r="K18" s="225">
        <f t="shared" si="4"/>
        <v>434817.51750000007</v>
      </c>
      <c r="L18" s="225">
        <f t="shared" si="2"/>
        <v>4.7579602894162036</v>
      </c>
      <c r="M18" s="225">
        <f t="shared" si="3"/>
        <v>78.568470217062156</v>
      </c>
    </row>
    <row r="19" spans="1:13">
      <c r="A19" s="2" t="s">
        <v>22</v>
      </c>
      <c r="B19" s="103" t="s">
        <v>23</v>
      </c>
      <c r="C19" s="3">
        <v>45053031.280000001</v>
      </c>
      <c r="D19" s="3">
        <v>46091680</v>
      </c>
      <c r="E19" s="28">
        <f t="shared" si="0"/>
        <v>1038648.7199999988</v>
      </c>
      <c r="F19" s="28">
        <v>32336197.93</v>
      </c>
      <c r="G19" s="177">
        <v>9271152.0099999979</v>
      </c>
      <c r="H19" s="52">
        <v>2</v>
      </c>
      <c r="I19" s="29">
        <f t="shared" si="1"/>
        <v>34568760</v>
      </c>
      <c r="J19" s="30">
        <f>'ผลการดำเนินงาน Planfin 62'!G14</f>
        <v>35229574.200000003</v>
      </c>
      <c r="K19" s="225">
        <f t="shared" si="4"/>
        <v>660814.20000000298</v>
      </c>
      <c r="L19" s="225">
        <f t="shared" si="2"/>
        <v>1.9115935891249904</v>
      </c>
      <c r="M19" s="225">
        <f t="shared" si="3"/>
        <v>76.433695191843739</v>
      </c>
    </row>
    <row r="20" spans="1:13">
      <c r="A20" s="2" t="s">
        <v>24</v>
      </c>
      <c r="B20" s="103" t="s">
        <v>25</v>
      </c>
      <c r="C20" s="3">
        <v>10270766.58</v>
      </c>
      <c r="D20" s="3">
        <v>6204446.4900000002</v>
      </c>
      <c r="E20" s="28">
        <f t="shared" si="0"/>
        <v>-4066320.09</v>
      </c>
      <c r="F20" s="28">
        <v>8010292.0099999998</v>
      </c>
      <c r="G20" s="177">
        <v>4444436.51</v>
      </c>
      <c r="H20" s="52">
        <v>0</v>
      </c>
      <c r="I20" s="29">
        <f t="shared" si="1"/>
        <v>4653334.8674999997</v>
      </c>
      <c r="J20" s="30">
        <f>'ผลการดำเนินงาน Planfin 62'!G15</f>
        <v>6772215.7400000002</v>
      </c>
      <c r="K20" s="225">
        <f t="shared" si="4"/>
        <v>2118880.8725000005</v>
      </c>
      <c r="L20" s="225">
        <f t="shared" si="2"/>
        <v>45.534674224689269</v>
      </c>
      <c r="M20" s="225">
        <f t="shared" si="3"/>
        <v>109.15100566851693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62'!G16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2996010.73</v>
      </c>
      <c r="D22" s="3">
        <v>17731819.629999999</v>
      </c>
      <c r="E22" s="28">
        <f t="shared" si="0"/>
        <v>14735808.899999999</v>
      </c>
      <c r="F22" s="28">
        <v>4059473.78</v>
      </c>
      <c r="G22" s="177">
        <v>4705786.6500000004</v>
      </c>
      <c r="H22" s="52">
        <v>3</v>
      </c>
      <c r="I22" s="29">
        <f t="shared" si="1"/>
        <v>13298864.7225</v>
      </c>
      <c r="J22" s="30">
        <f>'ผลการดำเนินงาน Planfin 62'!G17</f>
        <v>4634184.2399999993</v>
      </c>
      <c r="K22" s="225">
        <f>J22-I22</f>
        <v>-8664680.4825000018</v>
      </c>
      <c r="L22" s="225">
        <f t="shared" si="2"/>
        <v>-65.153535006942775</v>
      </c>
      <c r="M22" s="225">
        <f t="shared" si="3"/>
        <v>26.134848744792919</v>
      </c>
    </row>
    <row r="23" spans="1:13">
      <c r="A23" s="123" t="s">
        <v>28</v>
      </c>
      <c r="B23" s="65" t="s">
        <v>29</v>
      </c>
      <c r="C23" s="5">
        <f>SUM(C11:C22)</f>
        <v>139647073.11000001</v>
      </c>
      <c r="D23" s="5">
        <f>SUM(D11:D22)</f>
        <v>179508586.31</v>
      </c>
      <c r="E23" s="31">
        <f>D23-C23</f>
        <v>39861513.199999988</v>
      </c>
      <c r="F23" s="31">
        <v>101348915.13</v>
      </c>
      <c r="G23" s="178">
        <v>24191502.74000001</v>
      </c>
      <c r="H23" s="53">
        <v>4</v>
      </c>
      <c r="I23" s="32">
        <f>(D23/12)*9</f>
        <v>134631439.73250002</v>
      </c>
      <c r="J23" s="35">
        <f>'ผลการดำเนินงาน Planfin 62'!G18</f>
        <v>139861864.71000004</v>
      </c>
      <c r="K23" s="33">
        <f t="shared" si="4"/>
        <v>5230424.9775000215</v>
      </c>
      <c r="L23" s="33">
        <f>(J23*100)/I23-100</f>
        <v>3.8849952046062839</v>
      </c>
      <c r="M23" s="33">
        <f t="shared" si="3"/>
        <v>77.913746403454724</v>
      </c>
    </row>
    <row r="24" spans="1:13" s="9" customFormat="1">
      <c r="A24" s="102" t="s">
        <v>1664</v>
      </c>
      <c r="B24" s="94" t="s">
        <v>159</v>
      </c>
      <c r="C24" s="95">
        <f>C23-C22</f>
        <v>136651062.38000003</v>
      </c>
      <c r="D24" s="95">
        <f>D23-D22</f>
        <v>161776766.68000001</v>
      </c>
      <c r="E24" s="96">
        <f>D24-C24</f>
        <v>25125704.299999982</v>
      </c>
      <c r="F24" s="97"/>
      <c r="G24" s="98"/>
      <c r="H24" s="99"/>
      <c r="I24" s="100">
        <f>(D24/12)*9</f>
        <v>121332575.01000001</v>
      </c>
      <c r="J24" s="101">
        <f>'ผลการดำเนินงาน Planfin 62'!G19</f>
        <v>135227680.47000003</v>
      </c>
      <c r="K24" s="226">
        <f>J24-I24</f>
        <v>13895105.460000023</v>
      </c>
      <c r="L24" s="226">
        <f>(J24*100)/I24-100</f>
        <v>11.452081569071481</v>
      </c>
      <c r="M24" s="226">
        <f>(J24*100)/D24</f>
        <v>83.589061176803611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10850534.310000001</v>
      </c>
      <c r="D26" s="3">
        <v>11690671.939999999</v>
      </c>
      <c r="E26" s="28">
        <f t="shared" ref="E26:E41" si="5">D26-C26</f>
        <v>840137.62999999896</v>
      </c>
      <c r="F26" s="28">
        <v>8599313.6799999997</v>
      </c>
      <c r="G26" s="177">
        <v>3134768.2100000009</v>
      </c>
      <c r="H26" s="52">
        <v>1</v>
      </c>
      <c r="I26" s="29">
        <f>(D26/12)*9</f>
        <v>8768003.9550000001</v>
      </c>
      <c r="J26" s="30">
        <f>'ผลการดำเนินงาน Planfin 62'!G21</f>
        <v>9478899.4399999995</v>
      </c>
      <c r="K26" s="225">
        <f t="shared" ref="K26:K40" si="6">J26-I26</f>
        <v>710895.4849999994</v>
      </c>
      <c r="L26" s="225">
        <f t="shared" ref="L26:L42" si="7">(J26*100)/I26-100</f>
        <v>8.1078371844781003</v>
      </c>
      <c r="M26" s="225">
        <f t="shared" ref="M26:M42" si="8">(J26*100)/D26</f>
        <v>81.080877888358572</v>
      </c>
    </row>
    <row r="27" spans="1:13">
      <c r="A27" s="2" t="s">
        <v>33</v>
      </c>
      <c r="B27" s="103" t="s">
        <v>34</v>
      </c>
      <c r="C27" s="3">
        <v>3001783.8</v>
      </c>
      <c r="D27" s="3">
        <v>3010000</v>
      </c>
      <c r="E27" s="28">
        <f t="shared" si="5"/>
        <v>8216.2000000001863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(D27/12)*9</f>
        <v>2257500</v>
      </c>
      <c r="J27" s="30">
        <f>'ผลการดำเนินงาน Planfin 62'!G22</f>
        <v>2011228.25</v>
      </c>
      <c r="K27" s="225">
        <f t="shared" si="6"/>
        <v>-246271.75</v>
      </c>
      <c r="L27" s="225">
        <f t="shared" si="7"/>
        <v>-10.909047619047612</v>
      </c>
      <c r="M27" s="225">
        <f t="shared" si="8"/>
        <v>66.818214285714291</v>
      </c>
    </row>
    <row r="28" spans="1:13">
      <c r="A28" s="2" t="s">
        <v>35</v>
      </c>
      <c r="B28" s="103" t="s">
        <v>36</v>
      </c>
      <c r="C28" s="3">
        <v>480495.64</v>
      </c>
      <c r="D28" s="3">
        <v>621675.26</v>
      </c>
      <c r="E28" s="28">
        <f t="shared" si="5"/>
        <v>141179.62</v>
      </c>
      <c r="F28" s="28">
        <v>482822.43</v>
      </c>
      <c r="G28" s="177">
        <v>278228.88000000006</v>
      </c>
      <c r="H28" s="52">
        <v>1</v>
      </c>
      <c r="I28" s="29">
        <f t="shared" si="9"/>
        <v>466256.44500000001</v>
      </c>
      <c r="J28" s="30">
        <f>'ผลการดำเนินงาน Planfin 62'!G23</f>
        <v>223264.41</v>
      </c>
      <c r="K28" s="225">
        <f t="shared" si="6"/>
        <v>-242992.035</v>
      </c>
      <c r="L28" s="225">
        <f t="shared" si="7"/>
        <v>-52.1155337595387</v>
      </c>
      <c r="M28" s="225">
        <f t="shared" si="8"/>
        <v>35.913349680345974</v>
      </c>
    </row>
    <row r="29" spans="1:13">
      <c r="A29" s="2" t="s">
        <v>37</v>
      </c>
      <c r="B29" s="103" t="s">
        <v>38</v>
      </c>
      <c r="C29" s="3">
        <v>4684422.1100000003</v>
      </c>
      <c r="D29" s="3">
        <v>5000000</v>
      </c>
      <c r="E29" s="28">
        <f t="shared" si="5"/>
        <v>315577.88999999966</v>
      </c>
      <c r="F29" s="28">
        <v>3102348.77</v>
      </c>
      <c r="G29" s="177">
        <v>1228586.8500000001</v>
      </c>
      <c r="H29" s="52">
        <v>2</v>
      </c>
      <c r="I29" s="29">
        <f t="shared" si="9"/>
        <v>3750000</v>
      </c>
      <c r="J29" s="30">
        <f>'ผลการดำเนินงาน Planfin 62'!G24</f>
        <v>3768054.93</v>
      </c>
      <c r="K29" s="225">
        <f t="shared" si="6"/>
        <v>18054.930000000168</v>
      </c>
      <c r="L29" s="225">
        <f t="shared" si="7"/>
        <v>0.48146479999999769</v>
      </c>
      <c r="M29" s="225">
        <f t="shared" si="8"/>
        <v>75.361098600000005</v>
      </c>
    </row>
    <row r="30" spans="1:13">
      <c r="A30" s="2" t="s">
        <v>39</v>
      </c>
      <c r="B30" s="103" t="s">
        <v>40</v>
      </c>
      <c r="C30" s="3">
        <v>45039741.280000001</v>
      </c>
      <c r="D30" s="3">
        <v>46091680</v>
      </c>
      <c r="E30" s="28">
        <f t="shared" si="5"/>
        <v>1051938.7199999988</v>
      </c>
      <c r="F30" s="28">
        <v>32313201.23</v>
      </c>
      <c r="G30" s="177">
        <v>9026926.9599999972</v>
      </c>
      <c r="H30" s="52">
        <v>2</v>
      </c>
      <c r="I30" s="29">
        <f t="shared" si="9"/>
        <v>34568760</v>
      </c>
      <c r="J30" s="30">
        <f>'ผลการดำเนินงาน Planfin 62'!G25</f>
        <v>35229574.200000003</v>
      </c>
      <c r="K30" s="225">
        <f t="shared" si="6"/>
        <v>660814.20000000298</v>
      </c>
      <c r="L30" s="225">
        <f t="shared" si="7"/>
        <v>1.9115935891249904</v>
      </c>
      <c r="M30" s="225">
        <f t="shared" si="8"/>
        <v>76.433695191843739</v>
      </c>
    </row>
    <row r="31" spans="1:13">
      <c r="A31" s="2" t="s">
        <v>41</v>
      </c>
      <c r="B31" s="103" t="s">
        <v>42</v>
      </c>
      <c r="C31" s="3">
        <v>16866436.16</v>
      </c>
      <c r="D31" s="3">
        <v>16730499</v>
      </c>
      <c r="E31" s="28">
        <f t="shared" si="5"/>
        <v>-135937.16000000015</v>
      </c>
      <c r="F31" s="28">
        <v>8910388.5</v>
      </c>
      <c r="G31" s="177">
        <v>2765904.5700000003</v>
      </c>
      <c r="H31" s="52">
        <v>3</v>
      </c>
      <c r="I31" s="29">
        <f t="shared" si="9"/>
        <v>12547874.25</v>
      </c>
      <c r="J31" s="30">
        <f>'ผลการดำเนินงาน Planfin 62'!G26</f>
        <v>12637378.999999998</v>
      </c>
      <c r="K31" s="225">
        <f t="shared" si="6"/>
        <v>89504.749999998137</v>
      </c>
      <c r="L31" s="225">
        <f t="shared" si="7"/>
        <v>0.71330608050999444</v>
      </c>
      <c r="M31" s="225">
        <f t="shared" si="8"/>
        <v>75.534979560382496</v>
      </c>
    </row>
    <row r="32" spans="1:13">
      <c r="A32" s="2" t="s">
        <v>43</v>
      </c>
      <c r="B32" s="103" t="s">
        <v>44</v>
      </c>
      <c r="C32" s="3">
        <v>21320884</v>
      </c>
      <c r="D32" s="3">
        <v>22884900</v>
      </c>
      <c r="E32" s="28">
        <f t="shared" si="5"/>
        <v>1564016</v>
      </c>
      <c r="F32" s="28">
        <v>15491408.779999999</v>
      </c>
      <c r="G32" s="177">
        <v>4802827.2300000023</v>
      </c>
      <c r="H32" s="52">
        <v>2</v>
      </c>
      <c r="I32" s="29">
        <f t="shared" si="9"/>
        <v>17163675</v>
      </c>
      <c r="J32" s="30">
        <f>'ผลการดำเนินงาน Planfin 62'!G27</f>
        <v>19098610</v>
      </c>
      <c r="K32" s="225">
        <f t="shared" si="6"/>
        <v>1934935</v>
      </c>
      <c r="L32" s="225">
        <f t="shared" si="7"/>
        <v>11.273430660974412</v>
      </c>
      <c r="M32" s="225">
        <f t="shared" si="8"/>
        <v>83.455072995730816</v>
      </c>
    </row>
    <row r="33" spans="1:13">
      <c r="A33" s="2" t="s">
        <v>45</v>
      </c>
      <c r="B33" s="103" t="s">
        <v>46</v>
      </c>
      <c r="C33" s="3">
        <v>2869092.34</v>
      </c>
      <c r="D33" s="3">
        <v>2953572.64</v>
      </c>
      <c r="E33" s="28">
        <f t="shared" si="5"/>
        <v>84480.300000000279</v>
      </c>
      <c r="F33" s="28">
        <v>2235706.5699999998</v>
      </c>
      <c r="G33" s="177">
        <v>741574.34000000032</v>
      </c>
      <c r="H33" s="52">
        <v>1</v>
      </c>
      <c r="I33" s="29">
        <f t="shared" si="9"/>
        <v>2215179.48</v>
      </c>
      <c r="J33" s="30">
        <f>'ผลการดำเนินงาน Planfin 62'!G28</f>
        <v>2069329.8</v>
      </c>
      <c r="K33" s="225">
        <f t="shared" si="6"/>
        <v>-145849.67999999993</v>
      </c>
      <c r="L33" s="225">
        <f t="shared" si="7"/>
        <v>-6.5841021604262977</v>
      </c>
      <c r="M33" s="225">
        <f t="shared" si="8"/>
        <v>70.06192337968028</v>
      </c>
    </row>
    <row r="34" spans="1:13">
      <c r="A34" s="2" t="s">
        <v>47</v>
      </c>
      <c r="B34" s="103" t="s">
        <v>48</v>
      </c>
      <c r="C34" s="3">
        <v>4744464.96</v>
      </c>
      <c r="D34" s="3">
        <v>3816236.72</v>
      </c>
      <c r="E34" s="28">
        <f t="shared" si="5"/>
        <v>-928228.23999999976</v>
      </c>
      <c r="F34" s="28">
        <v>4462614.59</v>
      </c>
      <c r="G34" s="177">
        <v>3246823.74</v>
      </c>
      <c r="H34" s="52">
        <v>0</v>
      </c>
      <c r="I34" s="29">
        <f t="shared" si="9"/>
        <v>2862177.54</v>
      </c>
      <c r="J34" s="30">
        <f>'ผลการดำเนินงาน Planfin 62'!G29</f>
        <v>2656119.2999999998</v>
      </c>
      <c r="K34" s="225">
        <f t="shared" si="6"/>
        <v>-206058.24000000022</v>
      </c>
      <c r="L34" s="225">
        <f t="shared" si="7"/>
        <v>-7.1993521408179362</v>
      </c>
      <c r="M34" s="225">
        <f t="shared" si="8"/>
        <v>69.600485894386537</v>
      </c>
    </row>
    <row r="35" spans="1:13">
      <c r="A35" s="2" t="s">
        <v>49</v>
      </c>
      <c r="B35" s="103" t="s">
        <v>50</v>
      </c>
      <c r="C35" s="3">
        <v>4322340.8899999997</v>
      </c>
      <c r="D35" s="3">
        <v>4166700</v>
      </c>
      <c r="E35" s="28">
        <f t="shared" si="5"/>
        <v>-155640.88999999966</v>
      </c>
      <c r="F35" s="28">
        <v>2250681.17</v>
      </c>
      <c r="G35" s="177">
        <v>592013.29</v>
      </c>
      <c r="H35" s="52">
        <v>4</v>
      </c>
      <c r="I35" s="29">
        <f t="shared" si="9"/>
        <v>3125025</v>
      </c>
      <c r="J35" s="30">
        <f>'ผลการดำเนินงาน Planfin 62'!G30</f>
        <v>3501195.1399999997</v>
      </c>
      <c r="K35" s="225">
        <f t="shared" si="6"/>
        <v>376170.13999999966</v>
      </c>
      <c r="L35" s="225">
        <f t="shared" si="7"/>
        <v>12.037348181214526</v>
      </c>
      <c r="M35" s="225">
        <f t="shared" si="8"/>
        <v>84.028011135910901</v>
      </c>
    </row>
    <row r="36" spans="1:13">
      <c r="A36" s="2" t="s">
        <v>51</v>
      </c>
      <c r="B36" s="103" t="s">
        <v>52</v>
      </c>
      <c r="C36" s="3">
        <v>4262556.0999999996</v>
      </c>
      <c r="D36" s="3">
        <v>4185690.83</v>
      </c>
      <c r="E36" s="28">
        <f t="shared" si="5"/>
        <v>-76865.269999999553</v>
      </c>
      <c r="F36" s="28">
        <v>3363210.27</v>
      </c>
      <c r="G36" s="177">
        <v>1551663.1700000004</v>
      </c>
      <c r="H36" s="52">
        <v>1</v>
      </c>
      <c r="I36" s="29">
        <f t="shared" si="9"/>
        <v>3139268.1225000001</v>
      </c>
      <c r="J36" s="30">
        <f>'ผลการดำเนินงาน Planfin 62'!G31</f>
        <v>2505001.7599999998</v>
      </c>
      <c r="K36" s="225">
        <f t="shared" si="6"/>
        <v>-634266.36250000028</v>
      </c>
      <c r="L36" s="225">
        <f t="shared" si="7"/>
        <v>-20.204274937653096</v>
      </c>
      <c r="M36" s="225">
        <f t="shared" si="8"/>
        <v>59.846793796760181</v>
      </c>
    </row>
    <row r="37" spans="1:13">
      <c r="A37" s="2" t="s">
        <v>53</v>
      </c>
      <c r="B37" s="103" t="s">
        <v>54</v>
      </c>
      <c r="C37" s="3">
        <v>9714152.75</v>
      </c>
      <c r="D37" s="3">
        <v>8696132.75</v>
      </c>
      <c r="E37" s="28">
        <f t="shared" si="5"/>
        <v>-1018020</v>
      </c>
      <c r="F37" s="28">
        <v>5828834.04</v>
      </c>
      <c r="G37" s="177">
        <v>2396337.7199999997</v>
      </c>
      <c r="H37" s="52">
        <v>2</v>
      </c>
      <c r="I37" s="29">
        <f t="shared" si="9"/>
        <v>6522099.5625</v>
      </c>
      <c r="J37" s="30">
        <f>'ผลการดำเนินงาน Planfin 62'!G32</f>
        <v>5853965.5</v>
      </c>
      <c r="K37" s="225">
        <f t="shared" si="6"/>
        <v>-668134.0625</v>
      </c>
      <c r="L37" s="225">
        <f t="shared" si="7"/>
        <v>-10.244156135572638</v>
      </c>
      <c r="M37" s="225">
        <f t="shared" si="8"/>
        <v>67.316882898320515</v>
      </c>
    </row>
    <row r="38" spans="1:13">
      <c r="A38" s="2" t="s">
        <v>55</v>
      </c>
      <c r="B38" s="103" t="s">
        <v>56</v>
      </c>
      <c r="C38" s="3">
        <v>591029.27</v>
      </c>
      <c r="D38" s="3">
        <v>650000</v>
      </c>
      <c r="E38" s="28">
        <f t="shared" si="5"/>
        <v>58970.729999999981</v>
      </c>
      <c r="F38" s="28">
        <v>495692.42</v>
      </c>
      <c r="G38" s="177">
        <v>684071.89000000013</v>
      </c>
      <c r="H38" s="52">
        <v>1</v>
      </c>
      <c r="I38" s="29">
        <f t="shared" si="9"/>
        <v>487500</v>
      </c>
      <c r="J38" s="30">
        <f>'ผลการดำเนินงาน Planfin 62'!G33</f>
        <v>1011623.69</v>
      </c>
      <c r="K38" s="225">
        <f t="shared" si="6"/>
        <v>524123.68999999994</v>
      </c>
      <c r="L38" s="225">
        <f t="shared" si="7"/>
        <v>107.5125517948718</v>
      </c>
      <c r="M38" s="225">
        <f t="shared" si="8"/>
        <v>155.63441384615385</v>
      </c>
    </row>
    <row r="39" spans="1:13" s="9" customFormat="1">
      <c r="A39" s="246" t="s">
        <v>57</v>
      </c>
      <c r="B39" s="247" t="s">
        <v>58</v>
      </c>
      <c r="C39" s="3">
        <v>17027772.41</v>
      </c>
      <c r="D39" s="3">
        <v>15203895</v>
      </c>
      <c r="E39" s="28">
        <f>D39-C39</f>
        <v>-1823877.4100000001</v>
      </c>
      <c r="F39" s="28">
        <v>8912048.0199999996</v>
      </c>
      <c r="G39" s="177">
        <v>5377288.1100000013</v>
      </c>
      <c r="H39" s="52">
        <v>0</v>
      </c>
      <c r="I39" s="29">
        <f t="shared" si="9"/>
        <v>11402921.25</v>
      </c>
      <c r="J39" s="30">
        <f>'ผลการดำเนินงาน Planfin 62'!G34</f>
        <v>18994865.16</v>
      </c>
      <c r="K39" s="225">
        <f>J39-I39</f>
        <v>7591943.9100000001</v>
      </c>
      <c r="L39" s="225">
        <f>(J39*100)/I39-100</f>
        <v>66.578938357572184</v>
      </c>
      <c r="M39" s="225">
        <f>(J39*100)/D39</f>
        <v>124.93420376817915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62'!G35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145775706.01999998</v>
      </c>
      <c r="D41" s="5">
        <f>SUM(D26:D40)</f>
        <v>145701654.13999999</v>
      </c>
      <c r="E41" s="31">
        <f t="shared" si="5"/>
        <v>-74051.879999995232</v>
      </c>
      <c r="F41" s="31">
        <v>98961885.689999998</v>
      </c>
      <c r="G41" s="178">
        <v>22720325.079999998</v>
      </c>
      <c r="H41" s="53">
        <v>3</v>
      </c>
      <c r="I41" s="32">
        <f>(D41/12)*9</f>
        <v>109276240.60499999</v>
      </c>
      <c r="J41" s="35">
        <f>'ผลการดำเนินงาน Planfin 62'!G36</f>
        <v>119039110.58</v>
      </c>
      <c r="K41" s="33">
        <f>J41-I41</f>
        <v>9762869.9750000089</v>
      </c>
      <c r="L41" s="33">
        <f t="shared" si="7"/>
        <v>8.934119549637316</v>
      </c>
      <c r="M41" s="33">
        <f t="shared" si="8"/>
        <v>81.700589662227983</v>
      </c>
    </row>
    <row r="42" spans="1:13" s="9" customFormat="1" ht="25.5">
      <c r="A42" s="102" t="s">
        <v>1665</v>
      </c>
      <c r="B42" s="94" t="s">
        <v>160</v>
      </c>
      <c r="C42" s="95">
        <f>C41-C37</f>
        <v>136061553.26999998</v>
      </c>
      <c r="D42" s="95">
        <f>D41-D37</f>
        <v>137005521.38999999</v>
      </c>
      <c r="E42" s="96">
        <f>D42-C42</f>
        <v>943968.12000000477</v>
      </c>
      <c r="F42" s="97"/>
      <c r="G42" s="98"/>
      <c r="H42" s="99"/>
      <c r="I42" s="100">
        <f>(D42/12)*9</f>
        <v>102754141.04249999</v>
      </c>
      <c r="J42" s="101">
        <f>'ผลการดำเนินงาน Planfin 62'!G37</f>
        <v>113185145.08</v>
      </c>
      <c r="K42" s="226">
        <f>J42-I42</f>
        <v>10431004.037500009</v>
      </c>
      <c r="L42" s="226">
        <f t="shared" si="7"/>
        <v>10.151419623259429</v>
      </c>
      <c r="M42" s="226">
        <f t="shared" si="8"/>
        <v>82.613564717444575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-6128632.9099999666</v>
      </c>
      <c r="D44" s="5">
        <f>D23-D41</f>
        <v>33806932.170000017</v>
      </c>
      <c r="E44" s="31">
        <f>E27-E43</f>
        <v>8216.2000000001863</v>
      </c>
      <c r="F44" s="50"/>
      <c r="G44" s="107"/>
      <c r="H44" s="53">
        <v>4</v>
      </c>
      <c r="I44" s="32">
        <f>(D44/12)*9</f>
        <v>25355199.127500013</v>
      </c>
      <c r="J44" s="33">
        <f>J23-J41</f>
        <v>20822754.13000004</v>
      </c>
      <c r="K44" s="31">
        <f>J44-I44</f>
        <v>-4532444.9974999726</v>
      </c>
      <c r="L44" s="33">
        <f>(J44*100)/I44-100</f>
        <v>-17.875801229989648</v>
      </c>
      <c r="M44" s="33">
        <f t="shared" ref="M44:M45" si="10">(J44*100)/D44</f>
        <v>61.593149077507761</v>
      </c>
    </row>
    <row r="45" spans="1:13" s="36" customFormat="1">
      <c r="A45" s="34" t="s">
        <v>63</v>
      </c>
      <c r="B45" s="4" t="s">
        <v>64</v>
      </c>
      <c r="C45" s="5">
        <f>C44-C22+C37</f>
        <v>589509.11000003293</v>
      </c>
      <c r="D45" s="5">
        <f>D44-D22+D37</f>
        <v>24771245.290000018</v>
      </c>
      <c r="E45" s="118">
        <f>E44-E26+E40</f>
        <v>-831921.42999999877</v>
      </c>
      <c r="F45" s="124"/>
      <c r="G45" s="120"/>
      <c r="H45" s="121">
        <v>4</v>
      </c>
      <c r="I45" s="32">
        <f>(D45/12)*9</f>
        <v>18578433.967500012</v>
      </c>
      <c r="J45" s="118">
        <f>J44-J22+J37</f>
        <v>22042535.390000042</v>
      </c>
      <c r="K45" s="118">
        <f>J45-I45</f>
        <v>3464101.4225000292</v>
      </c>
      <c r="L45" s="33">
        <f>(J45*100)/I45-100</f>
        <v>18.645820355794896</v>
      </c>
      <c r="M45" s="33">
        <f t="shared" si="10"/>
        <v>88.984365266846169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24771245.290000021</v>
      </c>
      <c r="E46" s="74"/>
    </row>
    <row r="47" spans="1:13">
      <c r="A47" s="2"/>
      <c r="B47" s="103" t="s">
        <v>67</v>
      </c>
      <c r="C47" s="173"/>
      <c r="D47" s="3">
        <v>4954249.0599999996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1813061.69</v>
      </c>
      <c r="E48" s="58"/>
    </row>
    <row r="49" spans="1:13">
      <c r="A49" s="2" t="s">
        <v>69</v>
      </c>
      <c r="B49" s="170" t="s">
        <v>1680</v>
      </c>
      <c r="C49" s="3">
        <v>5928559.7999999998</v>
      </c>
      <c r="D49" s="3">
        <f>C49</f>
        <v>5928559.7999999998</v>
      </c>
      <c r="E49" s="58"/>
    </row>
    <row r="50" spans="1:13">
      <c r="A50" s="2" t="s">
        <v>70</v>
      </c>
      <c r="B50" s="170" t="s">
        <v>1681</v>
      </c>
      <c r="C50" s="3">
        <v>19231957.16</v>
      </c>
      <c r="D50" s="3">
        <f>C50</f>
        <v>19231957.16</v>
      </c>
      <c r="E50" s="58"/>
    </row>
    <row r="51" spans="1:13">
      <c r="A51" s="2" t="s">
        <v>71</v>
      </c>
      <c r="B51" s="170" t="s">
        <v>1682</v>
      </c>
      <c r="C51" s="7">
        <v>28916328.760000002</v>
      </c>
      <c r="D51" s="7">
        <f>C51</f>
        <v>28916328.760000002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1835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12602646.470000001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4244110.53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5380000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22226757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719392.83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33666.269999999997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739324.92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80132.06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617861.6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576511.63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966617.4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367890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122863.19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21149.59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4245409.49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40344390.689999998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9625941.5399999991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2673748.36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4498531.43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11470721.25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2936950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1687677.5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3502570.19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3948250.42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81570381.890000001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63936601.920000002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3635840.41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10813705.310000001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1000000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6">
        <v>0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1184234.25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1000000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3141187.37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5089619.63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12642200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20873007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6600000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9324240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2931000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814000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19669240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157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171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1821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7" bestFit="1" customWidth="1"/>
    <col min="9" max="9" width="18.375" style="1" bestFit="1" customWidth="1"/>
    <col min="10" max="10" width="16.875" style="1" bestFit="1" customWidth="1"/>
    <col min="11" max="11" width="18.375" style="49" bestFit="1" customWidth="1"/>
    <col min="12" max="12" width="14.875" style="49" customWidth="1"/>
    <col min="13" max="13" width="15.125" style="49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197</v>
      </c>
      <c r="G1" s="164" t="s">
        <v>235</v>
      </c>
      <c r="H1" s="1"/>
    </row>
    <row r="2" spans="1:13">
      <c r="B2" s="331" t="s">
        <v>119</v>
      </c>
      <c r="C2" s="331"/>
      <c r="D2" s="331"/>
      <c r="E2" s="331"/>
      <c r="F2" s="9" t="s">
        <v>198</v>
      </c>
      <c r="G2" s="9" t="s">
        <v>227</v>
      </c>
      <c r="H2" s="1"/>
      <c r="I2" s="145" t="s">
        <v>232</v>
      </c>
    </row>
    <row r="3" spans="1:13" ht="12.75" customHeight="1">
      <c r="B3" s="331" t="s">
        <v>1833</v>
      </c>
      <c r="C3" s="331"/>
      <c r="D3" s="331"/>
      <c r="E3" s="331"/>
      <c r="F3" s="9" t="s">
        <v>199</v>
      </c>
      <c r="G3" s="9" t="s">
        <v>1657</v>
      </c>
      <c r="H3" s="1"/>
    </row>
    <row r="4" spans="1:13">
      <c r="B4" s="331"/>
      <c r="C4" s="331"/>
      <c r="D4" s="331"/>
      <c r="F4" s="9" t="s">
        <v>200</v>
      </c>
      <c r="G4" s="9" t="s">
        <v>1837</v>
      </c>
      <c r="H4" s="1"/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235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111646403.12</v>
      </c>
      <c r="D11" s="3">
        <v>130860403.3</v>
      </c>
      <c r="E11" s="28">
        <f>D11-C11</f>
        <v>19214000.179999992</v>
      </c>
      <c r="F11" s="28">
        <v>141122848.78999999</v>
      </c>
      <c r="G11" s="177">
        <v>47803976.050000012</v>
      </c>
      <c r="H11" s="52">
        <v>0</v>
      </c>
      <c r="I11" s="29">
        <f>(D11/12)*9</f>
        <v>98145302.474999994</v>
      </c>
      <c r="J11" s="30">
        <f>'ผลการดำเนินงาน Planfin 62'!H6</f>
        <v>105230481.99000004</v>
      </c>
      <c r="K11" s="225">
        <f>J11-I11</f>
        <v>7085179.5150000453</v>
      </c>
      <c r="L11" s="225">
        <f>(J11*100)/I11-100</f>
        <v>7.2190714545964312</v>
      </c>
      <c r="M11" s="225">
        <f>(J11*100)/D11</f>
        <v>80.414303590947313</v>
      </c>
    </row>
    <row r="12" spans="1:13">
      <c r="A12" s="2" t="s">
        <v>8</v>
      </c>
      <c r="B12" s="103" t="s">
        <v>9</v>
      </c>
      <c r="C12" s="3">
        <v>215050</v>
      </c>
      <c r="D12" s="3">
        <v>240000</v>
      </c>
      <c r="E12" s="28">
        <f t="shared" ref="E12:E22" si="0">D12-C12</f>
        <v>24950</v>
      </c>
      <c r="F12" s="28">
        <v>291887.33</v>
      </c>
      <c r="G12" s="177">
        <v>309737.59000000003</v>
      </c>
      <c r="H12" s="52">
        <v>0</v>
      </c>
      <c r="I12" s="29">
        <f t="shared" ref="I12:I22" si="1">(D12/12)*9</f>
        <v>180000</v>
      </c>
      <c r="J12" s="30">
        <f>'ผลการดำเนินงาน Planfin 62'!H7</f>
        <v>291400</v>
      </c>
      <c r="K12" s="225">
        <f>J12-I12</f>
        <v>111400</v>
      </c>
      <c r="L12" s="225">
        <f t="shared" ref="L12:L22" si="2">(J12*100)/I12-100</f>
        <v>61.888888888888886</v>
      </c>
      <c r="M12" s="225">
        <f t="shared" ref="M12:M23" si="3">(J12*100)/D12</f>
        <v>121.41666666666667</v>
      </c>
    </row>
    <row r="13" spans="1:13">
      <c r="A13" s="2" t="s">
        <v>10</v>
      </c>
      <c r="B13" s="103" t="s">
        <v>11</v>
      </c>
      <c r="C13" s="3">
        <v>574824</v>
      </c>
      <c r="D13" s="3">
        <v>485000</v>
      </c>
      <c r="E13" s="28">
        <f t="shared" si="0"/>
        <v>-89824</v>
      </c>
      <c r="F13" s="28">
        <v>1225314.3</v>
      </c>
      <c r="G13" s="177">
        <v>636561.77</v>
      </c>
      <c r="H13" s="52">
        <v>0</v>
      </c>
      <c r="I13" s="29">
        <f t="shared" si="1"/>
        <v>363750</v>
      </c>
      <c r="J13" s="30">
        <f>'ผลการดำเนินงาน Planfin 62'!H8</f>
        <v>336231</v>
      </c>
      <c r="K13" s="225">
        <f t="shared" ref="K13:K23" si="4">J13-I13</f>
        <v>-27519</v>
      </c>
      <c r="L13" s="225">
        <f t="shared" si="2"/>
        <v>-7.565360824742271</v>
      </c>
      <c r="M13" s="225">
        <f t="shared" si="3"/>
        <v>69.325979381443304</v>
      </c>
    </row>
    <row r="14" spans="1:13">
      <c r="A14" s="2" t="s">
        <v>12</v>
      </c>
      <c r="B14" s="103" t="s">
        <v>13</v>
      </c>
      <c r="C14" s="3">
        <v>3977918.43</v>
      </c>
      <c r="D14" s="3">
        <v>4109448.15</v>
      </c>
      <c r="E14" s="28">
        <f t="shared" si="0"/>
        <v>131529.71999999974</v>
      </c>
      <c r="F14" s="28">
        <v>0</v>
      </c>
      <c r="G14" s="177">
        <v>0</v>
      </c>
      <c r="H14" s="52">
        <v>0</v>
      </c>
      <c r="I14" s="29">
        <f t="shared" si="1"/>
        <v>3082086.1125000003</v>
      </c>
      <c r="J14" s="30">
        <f>'ผลการดำเนินงาน Planfin 62'!H9</f>
        <v>3346502.3100000005</v>
      </c>
      <c r="K14" s="225">
        <f t="shared" si="4"/>
        <v>264416.19750000024</v>
      </c>
      <c r="L14" s="225">
        <f t="shared" si="2"/>
        <v>8.5791307526291689</v>
      </c>
      <c r="M14" s="225">
        <f t="shared" si="3"/>
        <v>81.434348064471891</v>
      </c>
    </row>
    <row r="15" spans="1:13">
      <c r="A15" s="2" t="s">
        <v>14</v>
      </c>
      <c r="B15" s="103" t="s">
        <v>15</v>
      </c>
      <c r="C15" s="3">
        <v>34900961.899999999</v>
      </c>
      <c r="D15" s="3">
        <v>36607456.829999998</v>
      </c>
      <c r="E15" s="28">
        <f t="shared" si="0"/>
        <v>1706494.9299999997</v>
      </c>
      <c r="F15" s="28">
        <v>39562600.960000001</v>
      </c>
      <c r="G15" s="177">
        <v>16782294.609999999</v>
      </c>
      <c r="H15" s="52">
        <v>0</v>
      </c>
      <c r="I15" s="29">
        <f t="shared" si="1"/>
        <v>27455592.622499999</v>
      </c>
      <c r="J15" s="30">
        <f>'ผลการดำเนินงาน Planfin 62'!H10</f>
        <v>28035490.299999997</v>
      </c>
      <c r="K15" s="225">
        <f t="shared" si="4"/>
        <v>579897.67749999836</v>
      </c>
      <c r="L15" s="225">
        <f t="shared" si="2"/>
        <v>2.1121295230202719</v>
      </c>
      <c r="M15" s="225">
        <f t="shared" si="3"/>
        <v>76.584097142265193</v>
      </c>
    </row>
    <row r="16" spans="1:13">
      <c r="A16" s="2" t="s">
        <v>16</v>
      </c>
      <c r="B16" s="103" t="s">
        <v>17</v>
      </c>
      <c r="C16" s="3">
        <v>9233954.6899999995</v>
      </c>
      <c r="D16" s="3">
        <v>9657010.7100000009</v>
      </c>
      <c r="E16" s="28">
        <f t="shared" si="0"/>
        <v>423056.02000000142</v>
      </c>
      <c r="F16" s="28">
        <v>22788008.960000001</v>
      </c>
      <c r="G16" s="177">
        <v>16597585.299999997</v>
      </c>
      <c r="H16" s="52">
        <v>0</v>
      </c>
      <c r="I16" s="29">
        <f t="shared" si="1"/>
        <v>7242758.0325000007</v>
      </c>
      <c r="J16" s="30">
        <f>'ผลการดำเนินงาน Planfin 62'!H11</f>
        <v>8171695.0099999998</v>
      </c>
      <c r="K16" s="225">
        <f t="shared" si="4"/>
        <v>928936.97749999911</v>
      </c>
      <c r="L16" s="225">
        <f t="shared" si="2"/>
        <v>12.825735352908865</v>
      </c>
      <c r="M16" s="225">
        <f t="shared" si="3"/>
        <v>84.619301514681652</v>
      </c>
    </row>
    <row r="17" spans="1:13">
      <c r="A17" s="2" t="s">
        <v>18</v>
      </c>
      <c r="B17" s="103" t="s">
        <v>19</v>
      </c>
      <c r="C17" s="3">
        <v>7772911.9000000004</v>
      </c>
      <c r="D17" s="3">
        <v>5335234</v>
      </c>
      <c r="E17" s="28">
        <f t="shared" si="0"/>
        <v>-2437677.9000000004</v>
      </c>
      <c r="F17" s="28">
        <v>7208439.21</v>
      </c>
      <c r="G17" s="177">
        <v>10726158.84</v>
      </c>
      <c r="H17" s="52">
        <v>0</v>
      </c>
      <c r="I17" s="29">
        <f t="shared" si="1"/>
        <v>4001425.5</v>
      </c>
      <c r="J17" s="30">
        <f>'ผลการดำเนินงาน Planfin 62'!H12</f>
        <v>3577492.2300000004</v>
      </c>
      <c r="K17" s="225">
        <f t="shared" si="4"/>
        <v>-423933.26999999955</v>
      </c>
      <c r="L17" s="225">
        <f t="shared" si="2"/>
        <v>-10.594556115064478</v>
      </c>
      <c r="M17" s="225">
        <f t="shared" si="3"/>
        <v>67.054082913701635</v>
      </c>
    </row>
    <row r="18" spans="1:13">
      <c r="A18" s="2" t="s">
        <v>20</v>
      </c>
      <c r="B18" s="103" t="s">
        <v>21</v>
      </c>
      <c r="C18" s="3">
        <v>40081483.299999997</v>
      </c>
      <c r="D18" s="3">
        <v>42348294.479999997</v>
      </c>
      <c r="E18" s="28">
        <f t="shared" si="0"/>
        <v>2266811.1799999997</v>
      </c>
      <c r="F18" s="28">
        <v>48995849.450000003</v>
      </c>
      <c r="G18" s="177">
        <v>25952483.399999991</v>
      </c>
      <c r="H18" s="52">
        <v>0</v>
      </c>
      <c r="I18" s="29">
        <f t="shared" si="1"/>
        <v>31761220.859999996</v>
      </c>
      <c r="J18" s="30">
        <f>'ผลการดำเนินงาน Planfin 62'!H13</f>
        <v>32230819.499999996</v>
      </c>
      <c r="K18" s="225">
        <f t="shared" si="4"/>
        <v>469598.6400000006</v>
      </c>
      <c r="L18" s="225">
        <f t="shared" si="2"/>
        <v>1.47852830365035</v>
      </c>
      <c r="M18" s="225">
        <f t="shared" si="3"/>
        <v>76.108896227737759</v>
      </c>
    </row>
    <row r="19" spans="1:13">
      <c r="A19" s="2" t="s">
        <v>22</v>
      </c>
      <c r="B19" s="103" t="s">
        <v>23</v>
      </c>
      <c r="C19" s="3">
        <v>77473104.439999998</v>
      </c>
      <c r="D19" s="3">
        <v>78217554.730000004</v>
      </c>
      <c r="E19" s="28">
        <f t="shared" si="0"/>
        <v>744450.29000000656</v>
      </c>
      <c r="F19" s="28">
        <v>96374609.939999998</v>
      </c>
      <c r="G19" s="177">
        <v>24546559.180000007</v>
      </c>
      <c r="H19" s="52">
        <v>0</v>
      </c>
      <c r="I19" s="29">
        <f t="shared" si="1"/>
        <v>58663166.047500007</v>
      </c>
      <c r="J19" s="30">
        <f>'ผลการดำเนินงาน Planfin 62'!H14</f>
        <v>60859527.82</v>
      </c>
      <c r="K19" s="225">
        <f t="shared" si="4"/>
        <v>2196361.7724999934</v>
      </c>
      <c r="L19" s="225">
        <f t="shared" si="2"/>
        <v>3.7440218803083098</v>
      </c>
      <c r="M19" s="225">
        <f t="shared" si="3"/>
        <v>77.808016410231232</v>
      </c>
    </row>
    <row r="20" spans="1:13">
      <c r="A20" s="2" t="s">
        <v>24</v>
      </c>
      <c r="B20" s="103" t="s">
        <v>25</v>
      </c>
      <c r="C20" s="3">
        <v>20147669.079999998</v>
      </c>
      <c r="D20" s="3">
        <v>16519283.439999999</v>
      </c>
      <c r="E20" s="28">
        <f t="shared" si="0"/>
        <v>-3628385.6399999987</v>
      </c>
      <c r="F20" s="28">
        <v>28449059.620000001</v>
      </c>
      <c r="G20" s="177">
        <v>14607729.27</v>
      </c>
      <c r="H20" s="52">
        <v>0</v>
      </c>
      <c r="I20" s="29">
        <f t="shared" si="1"/>
        <v>12389462.58</v>
      </c>
      <c r="J20" s="30">
        <f>'ผลการดำเนินงาน Planfin 62'!H15</f>
        <v>14581780.600000001</v>
      </c>
      <c r="K20" s="225">
        <f t="shared" si="4"/>
        <v>2192318.0200000014</v>
      </c>
      <c r="L20" s="225">
        <f t="shared" si="2"/>
        <v>17.695021118502808</v>
      </c>
      <c r="M20" s="225">
        <f t="shared" si="3"/>
        <v>88.271265838877099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62'!H16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102217308.45999999</v>
      </c>
      <c r="D22" s="3">
        <v>128499929.3</v>
      </c>
      <c r="E22" s="28">
        <f t="shared" si="0"/>
        <v>26282620.840000004</v>
      </c>
      <c r="F22" s="28">
        <v>25671074.07</v>
      </c>
      <c r="G22" s="177">
        <v>23353739.18</v>
      </c>
      <c r="H22" s="52">
        <v>4</v>
      </c>
      <c r="I22" s="29">
        <f t="shared" si="1"/>
        <v>96374946.974999994</v>
      </c>
      <c r="J22" s="30">
        <f>'ผลการดำเนินงาน Planfin 62'!H17</f>
        <v>6258529.2800000003</v>
      </c>
      <c r="K22" s="225">
        <f>J22-I22</f>
        <v>-90116417.694999993</v>
      </c>
      <c r="L22" s="225">
        <f t="shared" si="2"/>
        <v>-93.506062024995472</v>
      </c>
      <c r="M22" s="225">
        <f t="shared" si="3"/>
        <v>4.8704534812533939</v>
      </c>
    </row>
    <row r="23" spans="1:13" s="36" customFormat="1">
      <c r="A23" s="123" t="s">
        <v>28</v>
      </c>
      <c r="B23" s="65" t="s">
        <v>29</v>
      </c>
      <c r="C23" s="5">
        <f>SUM(C11:C22)</f>
        <v>408241589.31999999</v>
      </c>
      <c r="D23" s="5">
        <f>SUM(D11:D22)</f>
        <v>452879614.94</v>
      </c>
      <c r="E23" s="31">
        <f>D23-C23</f>
        <v>44638025.620000005</v>
      </c>
      <c r="F23" s="31">
        <v>415529101.48000002</v>
      </c>
      <c r="G23" s="178">
        <v>86011642.409999967</v>
      </c>
      <c r="H23" s="53">
        <v>1</v>
      </c>
      <c r="I23" s="32">
        <f>(D23/12)*9</f>
        <v>339659711.20500004</v>
      </c>
      <c r="J23" s="35">
        <f>'ผลการดำเนินงาน Planfin 62'!H18</f>
        <v>262919950.03999999</v>
      </c>
      <c r="K23" s="33">
        <f t="shared" si="4"/>
        <v>-76739761.165000051</v>
      </c>
      <c r="L23" s="33">
        <f>(J23*100)/I23-100</f>
        <v>-22.593130310554884</v>
      </c>
      <c r="M23" s="33">
        <f t="shared" si="3"/>
        <v>58.055152267083848</v>
      </c>
    </row>
    <row r="24" spans="1:13" s="9" customFormat="1">
      <c r="A24" s="102" t="s">
        <v>1664</v>
      </c>
      <c r="B24" s="94" t="s">
        <v>159</v>
      </c>
      <c r="C24" s="95">
        <f>C23-C22</f>
        <v>306024280.86000001</v>
      </c>
      <c r="D24" s="95">
        <f>D23-D22</f>
        <v>324379685.63999999</v>
      </c>
      <c r="E24" s="96">
        <f>D24-C24</f>
        <v>18355404.779999971</v>
      </c>
      <c r="F24" s="97"/>
      <c r="G24" s="98"/>
      <c r="H24" s="99"/>
      <c r="I24" s="100">
        <f>(D24/12)*9</f>
        <v>243284764.22999999</v>
      </c>
      <c r="J24" s="101">
        <f>'ผลการดำเนินงาน Planfin 62'!H19</f>
        <v>256661420.75999999</v>
      </c>
      <c r="K24" s="226">
        <f>J24-I24</f>
        <v>13376656.530000001</v>
      </c>
      <c r="L24" s="226">
        <f>(J24*100)/I24-100</f>
        <v>5.4983535743955514</v>
      </c>
      <c r="M24" s="226">
        <f>(J24*100)/D24</f>
        <v>79.123765180796667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40628867</v>
      </c>
      <c r="D26" s="3">
        <v>42728807</v>
      </c>
      <c r="E26" s="28">
        <f t="shared" ref="E26:E41" si="5">D26-C26</f>
        <v>2099940</v>
      </c>
      <c r="F26" s="28">
        <v>50943121.109999999</v>
      </c>
      <c r="G26" s="177">
        <v>20266736.959999993</v>
      </c>
      <c r="H26" s="52">
        <v>0</v>
      </c>
      <c r="I26" s="29">
        <f>(D26/12)*9</f>
        <v>32046605.25</v>
      </c>
      <c r="J26" s="30">
        <f>'ผลการดำเนินงาน Planfin 62'!H21</f>
        <v>32013693.93</v>
      </c>
      <c r="K26" s="225">
        <f t="shared" ref="K26:K40" si="6">J26-I26</f>
        <v>-32911.320000000298</v>
      </c>
      <c r="L26" s="225">
        <f t="shared" ref="L26:L42" si="7">(J26*100)/I26-100</f>
        <v>-0.10269830374622302</v>
      </c>
      <c r="M26" s="225">
        <f t="shared" ref="M26:M42" si="8">(J26*100)/D26</f>
        <v>74.922976272190326</v>
      </c>
    </row>
    <row r="27" spans="1:13">
      <c r="A27" s="2" t="s">
        <v>33</v>
      </c>
      <c r="B27" s="103" t="s">
        <v>34</v>
      </c>
      <c r="C27" s="3">
        <v>14427473.35</v>
      </c>
      <c r="D27" s="3">
        <v>15239099.6</v>
      </c>
      <c r="E27" s="28">
        <f t="shared" si="5"/>
        <v>811626.25</v>
      </c>
      <c r="F27" s="28">
        <v>23907389.289999999</v>
      </c>
      <c r="G27" s="177">
        <v>8438627.1799999997</v>
      </c>
      <c r="H27" s="52">
        <v>0</v>
      </c>
      <c r="I27" s="29">
        <f t="shared" ref="I27:I40" si="9">(D27/12)*9</f>
        <v>11429324.699999999</v>
      </c>
      <c r="J27" s="30">
        <f>'ผลการดำเนินงาน Planfin 62'!H22</f>
        <v>12226996.07</v>
      </c>
      <c r="K27" s="225">
        <f t="shared" si="6"/>
        <v>797671.37000000104</v>
      </c>
      <c r="L27" s="225">
        <f t="shared" si="7"/>
        <v>6.9791644820450358</v>
      </c>
      <c r="M27" s="225">
        <f t="shared" si="8"/>
        <v>80.23437336153377</v>
      </c>
    </row>
    <row r="28" spans="1:13">
      <c r="A28" s="2" t="s">
        <v>35</v>
      </c>
      <c r="B28" s="103" t="s">
        <v>36</v>
      </c>
      <c r="C28" s="3">
        <v>467263</v>
      </c>
      <c r="D28" s="3">
        <v>694500</v>
      </c>
      <c r="E28" s="28">
        <f t="shared" si="5"/>
        <v>227237</v>
      </c>
      <c r="F28" s="28">
        <v>1287614.67</v>
      </c>
      <c r="G28" s="177">
        <v>485040.29000000004</v>
      </c>
      <c r="H28" s="52">
        <v>0</v>
      </c>
      <c r="I28" s="29">
        <f t="shared" si="9"/>
        <v>520875</v>
      </c>
      <c r="J28" s="30">
        <f>'ผลการดำเนินงาน Planfin 62'!H23</f>
        <v>442438</v>
      </c>
      <c r="K28" s="225">
        <f t="shared" si="6"/>
        <v>-78437</v>
      </c>
      <c r="L28" s="225">
        <f t="shared" si="7"/>
        <v>-15.058699304055679</v>
      </c>
      <c r="M28" s="225">
        <f t="shared" si="8"/>
        <v>63.705975521958244</v>
      </c>
    </row>
    <row r="29" spans="1:13">
      <c r="A29" s="2" t="s">
        <v>37</v>
      </c>
      <c r="B29" s="103" t="s">
        <v>38</v>
      </c>
      <c r="C29" s="3">
        <v>13253990.75</v>
      </c>
      <c r="D29" s="3">
        <v>14969336</v>
      </c>
      <c r="E29" s="28">
        <f t="shared" si="5"/>
        <v>1715345.25</v>
      </c>
      <c r="F29" s="28">
        <v>15325977.439999999</v>
      </c>
      <c r="G29" s="177">
        <v>5883267.0299999993</v>
      </c>
      <c r="H29" s="52">
        <v>0</v>
      </c>
      <c r="I29" s="29">
        <f t="shared" si="9"/>
        <v>11227002</v>
      </c>
      <c r="J29" s="30">
        <f>'ผลการดำเนินงาน Planfin 62'!H24</f>
        <v>10626478.949999999</v>
      </c>
      <c r="K29" s="225">
        <f t="shared" si="6"/>
        <v>-600523.05000000075</v>
      </c>
      <c r="L29" s="225">
        <f t="shared" si="7"/>
        <v>-5.3489172799648657</v>
      </c>
      <c r="M29" s="225">
        <f t="shared" si="8"/>
        <v>70.988312040026344</v>
      </c>
    </row>
    <row r="30" spans="1:13">
      <c r="A30" s="2" t="s">
        <v>39</v>
      </c>
      <c r="B30" s="103" t="s">
        <v>40</v>
      </c>
      <c r="C30" s="3">
        <v>77485088.959999993</v>
      </c>
      <c r="D30" s="3">
        <v>78217554.730000004</v>
      </c>
      <c r="E30" s="28">
        <f t="shared" si="5"/>
        <v>732465.77000001073</v>
      </c>
      <c r="F30" s="28">
        <v>95903641.079999998</v>
      </c>
      <c r="G30" s="177">
        <v>23612589.150000006</v>
      </c>
      <c r="H30" s="52">
        <v>0</v>
      </c>
      <c r="I30" s="29">
        <f t="shared" si="9"/>
        <v>58663166.047500007</v>
      </c>
      <c r="J30" s="30">
        <f>'ผลการดำเนินงาน Planfin 62'!H25</f>
        <v>60859527.82</v>
      </c>
      <c r="K30" s="225">
        <f t="shared" si="6"/>
        <v>2196361.7724999934</v>
      </c>
      <c r="L30" s="225">
        <f t="shared" si="7"/>
        <v>3.7440218803083098</v>
      </c>
      <c r="M30" s="225">
        <f t="shared" si="8"/>
        <v>77.808016410231232</v>
      </c>
    </row>
    <row r="31" spans="1:13">
      <c r="A31" s="2" t="s">
        <v>41</v>
      </c>
      <c r="B31" s="103" t="s">
        <v>42</v>
      </c>
      <c r="C31" s="3">
        <v>25669607</v>
      </c>
      <c r="D31" s="3">
        <v>27620996.800000001</v>
      </c>
      <c r="E31" s="28">
        <f t="shared" si="5"/>
        <v>1951389.8000000007</v>
      </c>
      <c r="F31" s="28">
        <v>33547431.760000002</v>
      </c>
      <c r="G31" s="177">
        <v>10621974.209999997</v>
      </c>
      <c r="H31" s="52">
        <v>0</v>
      </c>
      <c r="I31" s="29">
        <f t="shared" si="9"/>
        <v>20715747.600000001</v>
      </c>
      <c r="J31" s="30">
        <f>'ผลการดำเนินงาน Planfin 62'!H26</f>
        <v>20221069</v>
      </c>
      <c r="K31" s="225">
        <f t="shared" si="6"/>
        <v>-494678.60000000149</v>
      </c>
      <c r="L31" s="225">
        <f t="shared" si="7"/>
        <v>-2.3879350605719907</v>
      </c>
      <c r="M31" s="225">
        <f t="shared" si="8"/>
        <v>73.209048704571003</v>
      </c>
    </row>
    <row r="32" spans="1:13">
      <c r="A32" s="2" t="s">
        <v>43</v>
      </c>
      <c r="B32" s="103" t="s">
        <v>44</v>
      </c>
      <c r="C32" s="3">
        <v>42446178.710000001</v>
      </c>
      <c r="D32" s="3">
        <v>44202185.710000001</v>
      </c>
      <c r="E32" s="28">
        <f t="shared" si="5"/>
        <v>1756007</v>
      </c>
      <c r="F32" s="28">
        <v>66771996.640000001</v>
      </c>
      <c r="G32" s="177">
        <v>13696721.920000002</v>
      </c>
      <c r="H32" s="52">
        <v>0</v>
      </c>
      <c r="I32" s="29">
        <f t="shared" si="9"/>
        <v>33151639.282500003</v>
      </c>
      <c r="J32" s="30">
        <f>'ผลการดำเนินงาน Planfin 62'!H27</f>
        <v>33504940</v>
      </c>
      <c r="K32" s="225">
        <f t="shared" si="6"/>
        <v>353300.71749999747</v>
      </c>
      <c r="L32" s="225">
        <f t="shared" si="7"/>
        <v>1.065711153796542</v>
      </c>
      <c r="M32" s="225">
        <f t="shared" si="8"/>
        <v>75.799283365347407</v>
      </c>
    </row>
    <row r="33" spans="1:13">
      <c r="A33" s="2" t="s">
        <v>45</v>
      </c>
      <c r="B33" s="103" t="s">
        <v>46</v>
      </c>
      <c r="C33" s="3">
        <v>5717702.3399999999</v>
      </c>
      <c r="D33" s="3">
        <v>4969857.91</v>
      </c>
      <c r="E33" s="28">
        <f t="shared" si="5"/>
        <v>-747844.4299999997</v>
      </c>
      <c r="F33" s="28">
        <v>8228126.0099999998</v>
      </c>
      <c r="G33" s="177">
        <v>2510577.9299999997</v>
      </c>
      <c r="H33" s="52">
        <v>0</v>
      </c>
      <c r="I33" s="29">
        <f t="shared" si="9"/>
        <v>3727393.4325000001</v>
      </c>
      <c r="J33" s="30">
        <f>'ผลการดำเนินงาน Planfin 62'!H28</f>
        <v>4135353.5200000005</v>
      </c>
      <c r="K33" s="225">
        <f t="shared" si="6"/>
        <v>407960.08750000037</v>
      </c>
      <c r="L33" s="225">
        <f t="shared" si="7"/>
        <v>10.944916196473997</v>
      </c>
      <c r="M33" s="225">
        <f t="shared" si="8"/>
        <v>83.208687147355491</v>
      </c>
    </row>
    <row r="34" spans="1:13">
      <c r="A34" s="2" t="s">
        <v>47</v>
      </c>
      <c r="B34" s="103" t="s">
        <v>48</v>
      </c>
      <c r="C34" s="3">
        <v>22756498.75</v>
      </c>
      <c r="D34" s="3">
        <v>24545911.920000002</v>
      </c>
      <c r="E34" s="28">
        <f t="shared" si="5"/>
        <v>1789413.1700000018</v>
      </c>
      <c r="F34" s="28">
        <v>30625806.370000001</v>
      </c>
      <c r="G34" s="177">
        <v>11361722.789999995</v>
      </c>
      <c r="H34" s="52">
        <v>0</v>
      </c>
      <c r="I34" s="29">
        <f t="shared" si="9"/>
        <v>18409433.940000001</v>
      </c>
      <c r="J34" s="30">
        <f>'ผลการดำเนินงาน Planfin 62'!H29</f>
        <v>14827245.959999999</v>
      </c>
      <c r="K34" s="225">
        <f t="shared" si="6"/>
        <v>-3582187.9800000023</v>
      </c>
      <c r="L34" s="225">
        <f t="shared" si="7"/>
        <v>-19.458436319525433</v>
      </c>
      <c r="M34" s="225">
        <f t="shared" si="8"/>
        <v>60.406172760355929</v>
      </c>
    </row>
    <row r="35" spans="1:13">
      <c r="A35" s="2" t="s">
        <v>49</v>
      </c>
      <c r="B35" s="103" t="s">
        <v>50</v>
      </c>
      <c r="C35" s="3">
        <v>9019790.7799999993</v>
      </c>
      <c r="D35" s="3">
        <v>9519790.7799999993</v>
      </c>
      <c r="E35" s="28">
        <f t="shared" si="5"/>
        <v>500000</v>
      </c>
      <c r="F35" s="28">
        <v>10951228.49</v>
      </c>
      <c r="G35" s="177">
        <v>2829199.01</v>
      </c>
      <c r="H35" s="52">
        <v>0</v>
      </c>
      <c r="I35" s="29">
        <f t="shared" si="9"/>
        <v>7139843.085</v>
      </c>
      <c r="J35" s="30">
        <f>'ผลการดำเนินงาน Planfin 62'!H30</f>
        <v>7484348.9200000009</v>
      </c>
      <c r="K35" s="225">
        <f t="shared" si="6"/>
        <v>344505.83500000089</v>
      </c>
      <c r="L35" s="225">
        <f t="shared" si="7"/>
        <v>4.8251177357632571</v>
      </c>
      <c r="M35" s="225">
        <f t="shared" si="8"/>
        <v>78.61883830182245</v>
      </c>
    </row>
    <row r="36" spans="1:13">
      <c r="A36" s="2" t="s">
        <v>51</v>
      </c>
      <c r="B36" s="103" t="s">
        <v>52</v>
      </c>
      <c r="C36" s="3">
        <v>7850616.6699999999</v>
      </c>
      <c r="D36" s="3">
        <v>9910000</v>
      </c>
      <c r="E36" s="28">
        <f t="shared" si="5"/>
        <v>2059383.33</v>
      </c>
      <c r="F36" s="28">
        <v>13076904.310000001</v>
      </c>
      <c r="G36" s="177">
        <v>3476550.4799999986</v>
      </c>
      <c r="H36" s="52">
        <v>0</v>
      </c>
      <c r="I36" s="29">
        <f t="shared" si="9"/>
        <v>7432500</v>
      </c>
      <c r="J36" s="30">
        <f>'ผลการดำเนินงาน Planfin 62'!H31</f>
        <v>7835492.5099999998</v>
      </c>
      <c r="K36" s="225">
        <f t="shared" si="6"/>
        <v>402992.50999999978</v>
      </c>
      <c r="L36" s="225">
        <f t="shared" si="7"/>
        <v>5.4220317524386132</v>
      </c>
      <c r="M36" s="225">
        <f t="shared" si="8"/>
        <v>79.06652381432896</v>
      </c>
    </row>
    <row r="37" spans="1:13">
      <c r="A37" s="2" t="s">
        <v>53</v>
      </c>
      <c r="B37" s="103" t="s">
        <v>54</v>
      </c>
      <c r="C37" s="3">
        <v>4691785.8</v>
      </c>
      <c r="D37" s="3">
        <v>13452298.699999999</v>
      </c>
      <c r="E37" s="28">
        <f t="shared" si="5"/>
        <v>8760512.8999999985</v>
      </c>
      <c r="F37" s="28">
        <v>36215675.189999998</v>
      </c>
      <c r="G37" s="177">
        <v>14011146.93</v>
      </c>
      <c r="H37" s="52">
        <v>0</v>
      </c>
      <c r="I37" s="29">
        <f t="shared" si="9"/>
        <v>10089224.024999999</v>
      </c>
      <c r="J37" s="30">
        <f>'ผลการดำเนินงาน Planfin 62'!H32</f>
        <v>10714337.010000002</v>
      </c>
      <c r="K37" s="225">
        <f t="shared" si="6"/>
        <v>625112.98500000313</v>
      </c>
      <c r="L37" s="225">
        <f t="shared" si="7"/>
        <v>6.1958480003124237</v>
      </c>
      <c r="M37" s="225">
        <f t="shared" si="8"/>
        <v>79.646886000234304</v>
      </c>
    </row>
    <row r="38" spans="1:13">
      <c r="A38" s="2" t="s">
        <v>55</v>
      </c>
      <c r="B38" s="103" t="s">
        <v>56</v>
      </c>
      <c r="C38" s="3">
        <v>2925368.9</v>
      </c>
      <c r="D38" s="3">
        <v>6028121</v>
      </c>
      <c r="E38" s="28">
        <f t="shared" si="5"/>
        <v>3102752.1</v>
      </c>
      <c r="F38" s="28">
        <v>4836552.1399999997</v>
      </c>
      <c r="G38" s="177">
        <v>4584951.1900000004</v>
      </c>
      <c r="H38" s="52">
        <v>1</v>
      </c>
      <c r="I38" s="29">
        <f t="shared" si="9"/>
        <v>4521090.75</v>
      </c>
      <c r="J38" s="30">
        <f>'ผลการดำเนินงาน Planfin 62'!H33</f>
        <v>6487432.4500000002</v>
      </c>
      <c r="K38" s="225">
        <f t="shared" si="6"/>
        <v>1966341.7000000002</v>
      </c>
      <c r="L38" s="225">
        <f t="shared" si="7"/>
        <v>43.492639469800508</v>
      </c>
      <c r="M38" s="225">
        <f t="shared" si="8"/>
        <v>107.61947960235038</v>
      </c>
    </row>
    <row r="39" spans="1:13" s="9" customFormat="1">
      <c r="A39" s="246" t="s">
        <v>57</v>
      </c>
      <c r="B39" s="247" t="s">
        <v>58</v>
      </c>
      <c r="C39" s="3">
        <v>9512823.5</v>
      </c>
      <c r="D39" s="3">
        <v>9715639.8599999994</v>
      </c>
      <c r="E39" s="28">
        <f>D39-C39</f>
        <v>202816.3599999994</v>
      </c>
      <c r="F39" s="28">
        <v>13366153.65</v>
      </c>
      <c r="G39" s="177">
        <v>6733862.1399999987</v>
      </c>
      <c r="H39" s="52">
        <v>0</v>
      </c>
      <c r="I39" s="29">
        <f t="shared" si="9"/>
        <v>7286729.8949999996</v>
      </c>
      <c r="J39" s="30">
        <f>'ผลการดำเนินงาน Planfin 62'!H34</f>
        <v>7003917</v>
      </c>
      <c r="K39" s="225">
        <f>J39-I39</f>
        <v>-282812.89499999955</v>
      </c>
      <c r="L39" s="225">
        <f>(J39*100)/I39-100</f>
        <v>-3.8812045880012676</v>
      </c>
      <c r="M39" s="225">
        <f>(J39*100)/D39</f>
        <v>72.08909655899906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62'!H35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 s="36" customFormat="1">
      <c r="A41" s="34" t="s">
        <v>59</v>
      </c>
      <c r="B41" s="4" t="s">
        <v>60</v>
      </c>
      <c r="C41" s="5">
        <f>SUM(C26:C40)</f>
        <v>276853055.50999999</v>
      </c>
      <c r="D41" s="5">
        <f>SUM(D26:D40)</f>
        <v>301814100.01000005</v>
      </c>
      <c r="E41" s="31">
        <f t="shared" si="5"/>
        <v>24961044.50000006</v>
      </c>
      <c r="F41" s="31">
        <v>404987618.17000002</v>
      </c>
      <c r="G41" s="178">
        <v>77238601.209999979</v>
      </c>
      <c r="H41" s="53">
        <v>0</v>
      </c>
      <c r="I41" s="32">
        <f>(D41/12)*9</f>
        <v>226360575.00750002</v>
      </c>
      <c r="J41" s="35">
        <f>'ผลการดำเนินงาน Planfin 62'!H36</f>
        <v>228383271.13999999</v>
      </c>
      <c r="K41" s="33">
        <f>J41-I41</f>
        <v>2022696.132499963</v>
      </c>
      <c r="L41" s="33">
        <f t="shared" si="7"/>
        <v>0.89357262519453684</v>
      </c>
      <c r="M41" s="33">
        <f t="shared" si="8"/>
        <v>75.670179468895896</v>
      </c>
    </row>
    <row r="42" spans="1:13" s="9" customFormat="1" ht="25.5">
      <c r="A42" s="102" t="s">
        <v>1665</v>
      </c>
      <c r="B42" s="94" t="s">
        <v>160</v>
      </c>
      <c r="C42" s="95">
        <f>C41-C37</f>
        <v>272161269.70999998</v>
      </c>
      <c r="D42" s="95">
        <f>D41-D37</f>
        <v>288361801.31000006</v>
      </c>
      <c r="E42" s="96">
        <f>D42-C42</f>
        <v>16200531.600000083</v>
      </c>
      <c r="F42" s="97"/>
      <c r="G42" s="98"/>
      <c r="H42" s="99"/>
      <c r="I42" s="100">
        <f>(D42/12)*9</f>
        <v>216271350.98250005</v>
      </c>
      <c r="J42" s="101">
        <f>'ผลการดำเนินงาน Planfin 62'!H37</f>
        <v>217668934.13</v>
      </c>
      <c r="K42" s="226">
        <f>J42-I42</f>
        <v>1397583.1474999487</v>
      </c>
      <c r="L42" s="226">
        <f t="shared" si="7"/>
        <v>0.64621742137867955</v>
      </c>
      <c r="M42" s="226">
        <f t="shared" si="8"/>
        <v>75.484663066034017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131388533.81</v>
      </c>
      <c r="D44" s="5">
        <f>D23-D41</f>
        <v>151065514.92999995</v>
      </c>
      <c r="E44" s="31">
        <f>E27-E43</f>
        <v>811626.25</v>
      </c>
      <c r="F44" s="50"/>
      <c r="G44" s="107"/>
      <c r="H44" s="53">
        <v>4</v>
      </c>
      <c r="I44" s="32">
        <f>(D44/12)*9</f>
        <v>113299136.19749996</v>
      </c>
      <c r="J44" s="33">
        <f>J23-J41</f>
        <v>34536678.900000006</v>
      </c>
      <c r="K44" s="31">
        <f>J44-I44</f>
        <v>-78762457.297499955</v>
      </c>
      <c r="L44" s="33">
        <f>(J44*100)/I44-100</f>
        <v>-69.517261949997035</v>
      </c>
      <c r="M44" s="33">
        <f t="shared" ref="M44:M45" si="10">(J44*100)/D44</f>
        <v>22.862053537502224</v>
      </c>
    </row>
    <row r="45" spans="1:13" s="36" customFormat="1">
      <c r="A45" s="34" t="s">
        <v>63</v>
      </c>
      <c r="B45" s="4" t="s">
        <v>64</v>
      </c>
      <c r="C45" s="5">
        <f>C44-C22+C37</f>
        <v>33863011.150000006</v>
      </c>
      <c r="D45" s="5">
        <f>D44-D22+D37</f>
        <v>36017884.329999954</v>
      </c>
      <c r="E45" s="118">
        <f>E44-E26+E40</f>
        <v>-1288313.75</v>
      </c>
      <c r="F45" s="124"/>
      <c r="G45" s="120"/>
      <c r="H45" s="121">
        <v>1</v>
      </c>
      <c r="I45" s="32">
        <f>(D45/12)*9</f>
        <v>27013413.247499965</v>
      </c>
      <c r="J45" s="118">
        <f>J44-J22+J37</f>
        <v>38992486.63000001</v>
      </c>
      <c r="K45" s="118">
        <f>J45-I45</f>
        <v>11979073.382500045</v>
      </c>
      <c r="L45" s="33">
        <f>(J45*100)/I45-100</f>
        <v>44.344908482117432</v>
      </c>
      <c r="M45" s="33">
        <f t="shared" si="10"/>
        <v>108.25868136158807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36017884.329999924</v>
      </c>
      <c r="E46" s="74"/>
    </row>
    <row r="47" spans="1:13">
      <c r="A47" s="2"/>
      <c r="B47" s="103" t="s">
        <v>67</v>
      </c>
      <c r="C47" s="173"/>
      <c r="D47" s="3">
        <v>7203576.8700000001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7203576.8700000001</v>
      </c>
      <c r="E48" s="58"/>
    </row>
    <row r="49" spans="1:13">
      <c r="A49" s="2" t="s">
        <v>69</v>
      </c>
      <c r="B49" s="170" t="s">
        <v>1680</v>
      </c>
      <c r="C49" s="3">
        <v>36486030.390000001</v>
      </c>
      <c r="D49" s="3">
        <f>C49</f>
        <v>36486030.390000001</v>
      </c>
      <c r="E49" s="58"/>
    </row>
    <row r="50" spans="1:13">
      <c r="A50" s="2" t="s">
        <v>70</v>
      </c>
      <c r="B50" s="170" t="s">
        <v>1681</v>
      </c>
      <c r="C50" s="3">
        <v>58949244.229999997</v>
      </c>
      <c r="D50" s="3">
        <f>C50</f>
        <v>58949244.229999997</v>
      </c>
      <c r="E50" s="58"/>
    </row>
    <row r="51" spans="1:13">
      <c r="A51" s="2" t="s">
        <v>71</v>
      </c>
      <c r="B51" s="170" t="s">
        <v>1682</v>
      </c>
      <c r="C51" s="7">
        <v>73029255.060000002</v>
      </c>
      <c r="D51" s="7">
        <f>C51</f>
        <v>73029255.060000002</v>
      </c>
      <c r="E51" s="58"/>
    </row>
    <row r="52" spans="1:13">
      <c r="A52" s="54"/>
      <c r="B52" s="55"/>
      <c r="C52" s="56"/>
      <c r="D52" s="57"/>
      <c r="E52" s="58"/>
      <c r="G52" s="1"/>
    </row>
    <row r="53" spans="1:13">
      <c r="A53" s="9" t="s">
        <v>158</v>
      </c>
      <c r="B53" s="8"/>
      <c r="G53" s="1"/>
    </row>
    <row r="54" spans="1:13">
      <c r="A54" s="344" t="s">
        <v>1835</v>
      </c>
      <c r="B54" s="344"/>
      <c r="C54" s="344"/>
      <c r="G54" s="1"/>
    </row>
    <row r="55" spans="1:13">
      <c r="A55" s="9"/>
      <c r="B55" s="8"/>
      <c r="G55" s="1"/>
    </row>
    <row r="56" spans="1:13">
      <c r="A56" s="9"/>
      <c r="B56" s="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41882609.270000003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14436884.470000001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15112297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71431790.74000001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970526.32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97100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1584680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750000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27950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458450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1534489.59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3892653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1264791.44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722295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1500000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12802935.35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178399250.50999999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45000000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12000000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12000000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9000000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40450040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3949210.51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16000000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40000000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133094365.61000001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85269165.090000004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7802718.8899999997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30592563.870000001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2291819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264812.84000000003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4365865.76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2507420.16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6">
        <v>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6258529.2999999998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122241400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3">
        <v>3000000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131499929.3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5130000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10930550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2281049.2400000002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1325000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19666599.240000002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1688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172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1822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7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9" bestFit="1" customWidth="1"/>
    <col min="12" max="12" width="17.375" style="49" customWidth="1"/>
    <col min="13" max="13" width="15" style="49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201</v>
      </c>
      <c r="G1" s="9" t="s">
        <v>214</v>
      </c>
      <c r="I1" s="166"/>
    </row>
    <row r="2" spans="1:13">
      <c r="B2" s="331" t="s">
        <v>120</v>
      </c>
      <c r="C2" s="331"/>
      <c r="D2" s="331"/>
      <c r="E2" s="331"/>
      <c r="F2" s="9" t="s">
        <v>202</v>
      </c>
      <c r="G2" s="9" t="s">
        <v>229</v>
      </c>
      <c r="I2" s="145" t="s">
        <v>221</v>
      </c>
    </row>
    <row r="3" spans="1:13" ht="12.75" customHeight="1">
      <c r="B3" s="331" t="s">
        <v>1833</v>
      </c>
      <c r="C3" s="331"/>
      <c r="D3" s="331"/>
      <c r="E3" s="331"/>
      <c r="F3" s="9" t="s">
        <v>203</v>
      </c>
      <c r="G3" s="9" t="s">
        <v>1655</v>
      </c>
    </row>
    <row r="4" spans="1:13">
      <c r="B4" s="331"/>
      <c r="C4" s="331"/>
      <c r="D4" s="331"/>
      <c r="F4" s="9" t="s">
        <v>204</v>
      </c>
      <c r="G4" s="9" t="s">
        <v>1837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51160112.880000003</v>
      </c>
      <c r="D11" s="3">
        <v>56706284.460000001</v>
      </c>
      <c r="E11" s="28">
        <f>D11-C11</f>
        <v>5546171.5799999982</v>
      </c>
      <c r="F11" s="28">
        <v>42503730.479999997</v>
      </c>
      <c r="G11" s="177">
        <v>11782606.300000004</v>
      </c>
      <c r="H11" s="52">
        <v>2</v>
      </c>
      <c r="I11" s="29">
        <f>(D11/12)*9</f>
        <v>42529713.344999999</v>
      </c>
      <c r="J11" s="30">
        <f>'ผลการดำเนินงาน Planfin 62'!I6</f>
        <v>51436596.219999984</v>
      </c>
      <c r="K11" s="225">
        <f>J11-I11</f>
        <v>8906882.8749999851</v>
      </c>
      <c r="L11" s="225">
        <f>(J11*100)/I11-100</f>
        <v>20.942729622340892</v>
      </c>
      <c r="M11" s="225">
        <f>(J11*100)/D11</f>
        <v>90.707047216755669</v>
      </c>
    </row>
    <row r="12" spans="1:13">
      <c r="A12" s="2" t="s">
        <v>8</v>
      </c>
      <c r="B12" s="103" t="s">
        <v>9</v>
      </c>
      <c r="C12" s="3">
        <v>156900</v>
      </c>
      <c r="D12" s="3">
        <v>208000</v>
      </c>
      <c r="E12" s="28">
        <f t="shared" ref="E12:E22" si="0">D12-C12</f>
        <v>51100</v>
      </c>
      <c r="F12" s="28">
        <v>157929.16</v>
      </c>
      <c r="G12" s="177">
        <v>116724.22</v>
      </c>
      <c r="H12" s="52">
        <v>1</v>
      </c>
      <c r="I12" s="29">
        <f t="shared" ref="I12:I22" si="1">(D12/12)*9</f>
        <v>156000</v>
      </c>
      <c r="J12" s="30">
        <f>'ผลการดำเนินงาน Planfin 62'!I7</f>
        <v>277200</v>
      </c>
      <c r="K12" s="225">
        <f>J12-I12</f>
        <v>121200</v>
      </c>
      <c r="L12" s="225">
        <f t="shared" ref="L12:L22" si="2">(J12*100)/I12-100</f>
        <v>77.692307692307679</v>
      </c>
      <c r="M12" s="225">
        <f t="shared" ref="M12:M23" si="3">(J12*100)/D12</f>
        <v>133.26923076923077</v>
      </c>
    </row>
    <row r="13" spans="1:13">
      <c r="A13" s="2" t="s">
        <v>10</v>
      </c>
      <c r="B13" s="103" t="s">
        <v>11</v>
      </c>
      <c r="C13" s="3">
        <v>33981</v>
      </c>
      <c r="D13" s="3">
        <v>41000</v>
      </c>
      <c r="E13" s="28">
        <f t="shared" si="0"/>
        <v>7019</v>
      </c>
      <c r="F13" s="28">
        <v>109448.93</v>
      </c>
      <c r="G13" s="177">
        <v>191885.21000000002</v>
      </c>
      <c r="H13" s="52">
        <v>0</v>
      </c>
      <c r="I13" s="29">
        <f t="shared" si="1"/>
        <v>30750</v>
      </c>
      <c r="J13" s="30">
        <f>'ผลการดำเนินงาน Planfin 62'!I8</f>
        <v>12506</v>
      </c>
      <c r="K13" s="225">
        <f t="shared" ref="K13:K23" si="4">J13-I13</f>
        <v>-18244</v>
      </c>
      <c r="L13" s="225">
        <f t="shared" si="2"/>
        <v>-59.330081300813006</v>
      </c>
      <c r="M13" s="225">
        <f t="shared" si="3"/>
        <v>30.502439024390245</v>
      </c>
    </row>
    <row r="14" spans="1:13">
      <c r="A14" s="2" t="s">
        <v>12</v>
      </c>
      <c r="B14" s="103" t="s">
        <v>13</v>
      </c>
      <c r="C14" s="3">
        <v>528631.92000000004</v>
      </c>
      <c r="D14" s="3">
        <v>505500</v>
      </c>
      <c r="E14" s="28">
        <f t="shared" si="0"/>
        <v>-23131.920000000042</v>
      </c>
      <c r="F14" s="28">
        <v>0</v>
      </c>
      <c r="G14" s="177">
        <v>0</v>
      </c>
      <c r="H14" s="52">
        <v>0</v>
      </c>
      <c r="I14" s="29">
        <f t="shared" si="1"/>
        <v>379125</v>
      </c>
      <c r="J14" s="30">
        <f>'ผลการดำเนินงาน Planfin 62'!I9</f>
        <v>387209.20999999996</v>
      </c>
      <c r="K14" s="225">
        <f t="shared" si="4"/>
        <v>8084.2099999999627</v>
      </c>
      <c r="L14" s="225">
        <f t="shared" si="2"/>
        <v>2.1323336630399012</v>
      </c>
      <c r="M14" s="225">
        <f t="shared" si="3"/>
        <v>76.599250247279926</v>
      </c>
    </row>
    <row r="15" spans="1:13">
      <c r="A15" s="2" t="s">
        <v>14</v>
      </c>
      <c r="B15" s="103" t="s">
        <v>15</v>
      </c>
      <c r="C15" s="3">
        <v>2828355.19</v>
      </c>
      <c r="D15" s="3">
        <v>2896000</v>
      </c>
      <c r="E15" s="28">
        <f t="shared" si="0"/>
        <v>67644.810000000056</v>
      </c>
      <c r="F15" s="28">
        <v>6003172.1600000001</v>
      </c>
      <c r="G15" s="177">
        <v>4855270.51</v>
      </c>
      <c r="H15" s="52">
        <v>0</v>
      </c>
      <c r="I15" s="29">
        <f t="shared" si="1"/>
        <v>2172000</v>
      </c>
      <c r="J15" s="30">
        <f>'ผลการดำเนินงาน Planfin 62'!I10</f>
        <v>2092984.7100000002</v>
      </c>
      <c r="K15" s="225">
        <f t="shared" si="4"/>
        <v>-79015.289999999804</v>
      </c>
      <c r="L15" s="225">
        <f t="shared" si="2"/>
        <v>-3.6379046961325798</v>
      </c>
      <c r="M15" s="225">
        <f t="shared" si="3"/>
        <v>72.271571477900565</v>
      </c>
    </row>
    <row r="16" spans="1:13">
      <c r="A16" s="2" t="s">
        <v>16</v>
      </c>
      <c r="B16" s="103" t="s">
        <v>17</v>
      </c>
      <c r="C16" s="3">
        <v>1395320.22</v>
      </c>
      <c r="D16" s="3">
        <v>1636000</v>
      </c>
      <c r="E16" s="28">
        <f t="shared" si="0"/>
        <v>240679.78000000003</v>
      </c>
      <c r="F16" s="28">
        <v>1507791.8</v>
      </c>
      <c r="G16" s="177">
        <v>1328857.2899999998</v>
      </c>
      <c r="H16" s="52">
        <v>0</v>
      </c>
      <c r="I16" s="29">
        <f t="shared" si="1"/>
        <v>1227000</v>
      </c>
      <c r="J16" s="30">
        <f>'ผลการดำเนินงาน Planfin 62'!I11</f>
        <v>1345622.1700000002</v>
      </c>
      <c r="K16" s="225">
        <f t="shared" si="4"/>
        <v>118622.17000000016</v>
      </c>
      <c r="L16" s="225">
        <f t="shared" si="2"/>
        <v>9.6676585167074478</v>
      </c>
      <c r="M16" s="225">
        <f t="shared" si="3"/>
        <v>82.250743887530575</v>
      </c>
    </row>
    <row r="17" spans="1:13">
      <c r="A17" s="2" t="s">
        <v>18</v>
      </c>
      <c r="B17" s="103" t="s">
        <v>19</v>
      </c>
      <c r="C17" s="3">
        <v>2477796.4500000002</v>
      </c>
      <c r="D17" s="3">
        <v>1286000</v>
      </c>
      <c r="E17" s="28">
        <f t="shared" si="0"/>
        <v>-1191796.4500000002</v>
      </c>
      <c r="F17" s="28">
        <v>496858.12</v>
      </c>
      <c r="G17" s="177">
        <v>1040157.65</v>
      </c>
      <c r="H17" s="52">
        <v>1</v>
      </c>
      <c r="I17" s="29">
        <f t="shared" si="1"/>
        <v>964500</v>
      </c>
      <c r="J17" s="30">
        <f>'ผลการดำเนินงาน Planfin 62'!I12</f>
        <v>765865</v>
      </c>
      <c r="K17" s="225">
        <f t="shared" si="4"/>
        <v>-198635</v>
      </c>
      <c r="L17" s="225">
        <f t="shared" si="2"/>
        <v>-20.594608605495068</v>
      </c>
      <c r="M17" s="225">
        <f t="shared" si="3"/>
        <v>59.554043545878692</v>
      </c>
    </row>
    <row r="18" spans="1:13">
      <c r="A18" s="2" t="s">
        <v>20</v>
      </c>
      <c r="B18" s="103" t="s">
        <v>21</v>
      </c>
      <c r="C18" s="3">
        <v>3227549.89</v>
      </c>
      <c r="D18" s="3">
        <v>3533000</v>
      </c>
      <c r="E18" s="28">
        <f t="shared" si="0"/>
        <v>305450.10999999987</v>
      </c>
      <c r="F18" s="28">
        <v>5345473.12</v>
      </c>
      <c r="G18" s="177">
        <v>4690770.669999999</v>
      </c>
      <c r="H18" s="52">
        <v>0</v>
      </c>
      <c r="I18" s="29">
        <f t="shared" si="1"/>
        <v>2649750</v>
      </c>
      <c r="J18" s="30">
        <f>'ผลการดำเนินงาน Planfin 62'!I13</f>
        <v>2704980.9499999997</v>
      </c>
      <c r="K18" s="225">
        <f t="shared" si="4"/>
        <v>55230.949999999721</v>
      </c>
      <c r="L18" s="225">
        <f t="shared" si="2"/>
        <v>2.084383432399278</v>
      </c>
      <c r="M18" s="225">
        <f t="shared" si="3"/>
        <v>76.563287574299466</v>
      </c>
    </row>
    <row r="19" spans="1:13">
      <c r="A19" s="2" t="s">
        <v>22</v>
      </c>
      <c r="B19" s="103" t="s">
        <v>23</v>
      </c>
      <c r="C19" s="3">
        <v>25610517.719999999</v>
      </c>
      <c r="D19" s="3">
        <v>28300000</v>
      </c>
      <c r="E19" s="28">
        <f t="shared" si="0"/>
        <v>2689482.2800000012</v>
      </c>
      <c r="F19" s="28">
        <v>32336197.93</v>
      </c>
      <c r="G19" s="177">
        <v>9271152.0099999979</v>
      </c>
      <c r="H19" s="52">
        <v>0</v>
      </c>
      <c r="I19" s="29">
        <f t="shared" si="1"/>
        <v>21225000</v>
      </c>
      <c r="J19" s="30">
        <f>'ผลการดำเนินงาน Planfin 62'!I14</f>
        <v>21316720.010000002</v>
      </c>
      <c r="K19" s="225">
        <f t="shared" si="4"/>
        <v>91720.010000001639</v>
      </c>
      <c r="L19" s="225">
        <f t="shared" si="2"/>
        <v>0.43213196702004097</v>
      </c>
      <c r="M19" s="225">
        <f t="shared" si="3"/>
        <v>75.324098975265031</v>
      </c>
    </row>
    <row r="20" spans="1:13">
      <c r="A20" s="2" t="s">
        <v>24</v>
      </c>
      <c r="B20" s="103" t="s">
        <v>25</v>
      </c>
      <c r="C20" s="3">
        <v>8994982.6400000006</v>
      </c>
      <c r="D20" s="3">
        <v>6634200</v>
      </c>
      <c r="E20" s="28">
        <f t="shared" si="0"/>
        <v>-2360782.6400000006</v>
      </c>
      <c r="F20" s="28">
        <v>8010292.0099999998</v>
      </c>
      <c r="G20" s="177">
        <v>4444436.51</v>
      </c>
      <c r="H20" s="52">
        <v>0</v>
      </c>
      <c r="I20" s="29">
        <f t="shared" si="1"/>
        <v>4975650</v>
      </c>
      <c r="J20" s="30">
        <f>'ผลการดำเนินงาน Planfin 62'!I15</f>
        <v>4885853.9000000004</v>
      </c>
      <c r="K20" s="225">
        <f t="shared" si="4"/>
        <v>-89796.099999999627</v>
      </c>
      <c r="L20" s="225">
        <f t="shared" si="2"/>
        <v>-1.8047109422889349</v>
      </c>
      <c r="M20" s="225">
        <f t="shared" si="3"/>
        <v>73.646466793283295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62'!I16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4257745.3</v>
      </c>
      <c r="D22" s="3">
        <v>3742744.84</v>
      </c>
      <c r="E22" s="28">
        <f t="shared" si="0"/>
        <v>-515000.45999999996</v>
      </c>
      <c r="F22" s="28">
        <v>4059473.78</v>
      </c>
      <c r="G22" s="177">
        <v>4705786.6500000004</v>
      </c>
      <c r="H22" s="52">
        <v>0</v>
      </c>
      <c r="I22" s="29">
        <f t="shared" si="1"/>
        <v>2807058.63</v>
      </c>
      <c r="J22" s="30">
        <f>'ผลการดำเนินงาน Planfin 62'!I17</f>
        <v>3742744.84</v>
      </c>
      <c r="K22" s="225">
        <f>J22-I22</f>
        <v>935686.21</v>
      </c>
      <c r="L22" s="225">
        <f t="shared" si="2"/>
        <v>33.333333333333343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100671893.21000001</v>
      </c>
      <c r="D23" s="5">
        <f>SUM(D11:D22)</f>
        <v>105488729.30000001</v>
      </c>
      <c r="E23" s="31">
        <f>D23-C23</f>
        <v>4816836.0900000036</v>
      </c>
      <c r="F23" s="31">
        <v>101348915.13</v>
      </c>
      <c r="G23" s="178">
        <v>24191502.74000001</v>
      </c>
      <c r="H23" s="53">
        <v>1</v>
      </c>
      <c r="I23" s="32">
        <f>(D23/12)*9</f>
        <v>79116546.975000009</v>
      </c>
      <c r="J23" s="35">
        <f>'ผลการดำเนินงาน Planfin 62'!I18</f>
        <v>88968283.010000005</v>
      </c>
      <c r="K23" s="33">
        <f t="shared" si="4"/>
        <v>9851736.0349999964</v>
      </c>
      <c r="L23" s="33">
        <f>(J23*100)/I23-100</f>
        <v>12.452181511552865</v>
      </c>
      <c r="M23" s="33">
        <f t="shared" si="3"/>
        <v>84.339136133664653</v>
      </c>
    </row>
    <row r="24" spans="1:13" s="9" customFormat="1">
      <c r="A24" s="102" t="s">
        <v>1664</v>
      </c>
      <c r="B24" s="94" t="s">
        <v>159</v>
      </c>
      <c r="C24" s="95">
        <f>C23-C22</f>
        <v>96414147.910000011</v>
      </c>
      <c r="D24" s="95">
        <f>D23-D22</f>
        <v>101745984.46000001</v>
      </c>
      <c r="E24" s="96">
        <f>D24-C24</f>
        <v>5331836.549999997</v>
      </c>
      <c r="F24" s="97"/>
      <c r="G24" s="98"/>
      <c r="H24" s="99"/>
      <c r="I24" s="100">
        <f>(D24/12)*9</f>
        <v>76309488.344999999</v>
      </c>
      <c r="J24" s="101">
        <f>'ผลการดำเนินงาน Planfin 62'!I19</f>
        <v>85225538.170000002</v>
      </c>
      <c r="K24" s="226">
        <f>J24-I24</f>
        <v>8916049.825000003</v>
      </c>
      <c r="L24" s="226">
        <f>(J24*100)/I24-100</f>
        <v>11.684064483160967</v>
      </c>
      <c r="M24" s="226">
        <f>(J24*100)/D24</f>
        <v>83.763048362370711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10306535.27</v>
      </c>
      <c r="D26" s="3">
        <v>9700000</v>
      </c>
      <c r="E26" s="28">
        <f t="shared" ref="E26:E41" si="5">D26-C26</f>
        <v>-606535.26999999955</v>
      </c>
      <c r="F26" s="28">
        <v>8599313.6799999997</v>
      </c>
      <c r="G26" s="177">
        <v>3134768.2100000009</v>
      </c>
      <c r="H26" s="52">
        <v>1</v>
      </c>
      <c r="I26" s="29">
        <f>(D26/12)*9</f>
        <v>7275000</v>
      </c>
      <c r="J26" s="30">
        <f>'ผลการดำเนินงาน Planfin 62'!I21</f>
        <v>7684845.2300000004</v>
      </c>
      <c r="K26" s="225">
        <f t="shared" ref="K26:K40" si="6">J26-I26</f>
        <v>409845.23000000045</v>
      </c>
      <c r="L26" s="225">
        <f t="shared" ref="L26:L42" si="7">(J26*100)/I26-100</f>
        <v>5.633611408934712</v>
      </c>
      <c r="M26" s="225">
        <f t="shared" ref="M26:M42" si="8">(J26*100)/D26</f>
        <v>79.225208556701034</v>
      </c>
    </row>
    <row r="27" spans="1:13">
      <c r="A27" s="2" t="s">
        <v>33</v>
      </c>
      <c r="B27" s="103" t="s">
        <v>34</v>
      </c>
      <c r="C27" s="3">
        <v>2337922.44</v>
      </c>
      <c r="D27" s="3">
        <v>2200000</v>
      </c>
      <c r="E27" s="28">
        <f t="shared" si="5"/>
        <v>-137922.43999999994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(D27/12)*9</f>
        <v>1650000</v>
      </c>
      <c r="J27" s="30">
        <f>'ผลการดำเนินงาน Planfin 62'!I22</f>
        <v>1571264.52</v>
      </c>
      <c r="K27" s="225">
        <f t="shared" si="6"/>
        <v>-78735.479999999981</v>
      </c>
      <c r="L27" s="225">
        <f t="shared" si="7"/>
        <v>-4.7718472727272712</v>
      </c>
      <c r="M27" s="225">
        <f t="shared" si="8"/>
        <v>71.421114545454543</v>
      </c>
    </row>
    <row r="28" spans="1:13">
      <c r="A28" s="2" t="s">
        <v>35</v>
      </c>
      <c r="B28" s="103" t="s">
        <v>36</v>
      </c>
      <c r="C28" s="3">
        <v>457451.1</v>
      </c>
      <c r="D28" s="3">
        <v>600000</v>
      </c>
      <c r="E28" s="28">
        <f t="shared" si="5"/>
        <v>142548.90000000002</v>
      </c>
      <c r="F28" s="28">
        <v>482822.43</v>
      </c>
      <c r="G28" s="177">
        <v>278228.88000000006</v>
      </c>
      <c r="H28" s="52">
        <v>1</v>
      </c>
      <c r="I28" s="29">
        <f t="shared" si="9"/>
        <v>450000</v>
      </c>
      <c r="J28" s="30">
        <f>'ผลการดำเนินงาน Planfin 62'!I23</f>
        <v>382100.93</v>
      </c>
      <c r="K28" s="225">
        <f t="shared" si="6"/>
        <v>-67899.070000000007</v>
      </c>
      <c r="L28" s="225">
        <f t="shared" si="7"/>
        <v>-15.088682222222218</v>
      </c>
      <c r="M28" s="225">
        <f t="shared" si="8"/>
        <v>63.683488333333337</v>
      </c>
    </row>
    <row r="29" spans="1:13">
      <c r="A29" s="2" t="s">
        <v>37</v>
      </c>
      <c r="B29" s="103" t="s">
        <v>38</v>
      </c>
      <c r="C29" s="3">
        <v>3084626.31</v>
      </c>
      <c r="D29" s="3">
        <v>2950000</v>
      </c>
      <c r="E29" s="28">
        <f t="shared" si="5"/>
        <v>-134626.31000000006</v>
      </c>
      <c r="F29" s="28">
        <v>3102348.77</v>
      </c>
      <c r="G29" s="177">
        <v>1228586.8500000001</v>
      </c>
      <c r="H29" s="52">
        <v>0</v>
      </c>
      <c r="I29" s="29">
        <f t="shared" si="9"/>
        <v>2212500</v>
      </c>
      <c r="J29" s="30">
        <f>'ผลการดำเนินงาน Planfin 62'!I24</f>
        <v>1787819.71</v>
      </c>
      <c r="K29" s="225">
        <f t="shared" si="6"/>
        <v>-424680.29000000004</v>
      </c>
      <c r="L29" s="225">
        <f t="shared" si="7"/>
        <v>-19.194589378531077</v>
      </c>
      <c r="M29" s="225">
        <f t="shared" si="8"/>
        <v>60.604057966101692</v>
      </c>
    </row>
    <row r="30" spans="1:13">
      <c r="A30" s="2" t="s">
        <v>39</v>
      </c>
      <c r="B30" s="103" t="s">
        <v>40</v>
      </c>
      <c r="C30" s="3">
        <v>25610517.719999999</v>
      </c>
      <c r="D30" s="3">
        <v>28300000</v>
      </c>
      <c r="E30" s="28">
        <f t="shared" si="5"/>
        <v>2689482.2800000012</v>
      </c>
      <c r="F30" s="28">
        <v>32313201.23</v>
      </c>
      <c r="G30" s="177">
        <v>9026926.9599999972</v>
      </c>
      <c r="H30" s="52">
        <v>0</v>
      </c>
      <c r="I30" s="29">
        <f t="shared" si="9"/>
        <v>21225000</v>
      </c>
      <c r="J30" s="30">
        <f>'ผลการดำเนินงาน Planfin 62'!I25</f>
        <v>21316720.009999998</v>
      </c>
      <c r="K30" s="225">
        <f t="shared" si="6"/>
        <v>91720.009999997914</v>
      </c>
      <c r="L30" s="225">
        <f t="shared" si="7"/>
        <v>0.43213196702001255</v>
      </c>
      <c r="M30" s="225">
        <f t="shared" si="8"/>
        <v>75.324098975265002</v>
      </c>
    </row>
    <row r="31" spans="1:13">
      <c r="A31" s="2" t="s">
        <v>41</v>
      </c>
      <c r="B31" s="103" t="s">
        <v>42</v>
      </c>
      <c r="C31" s="3">
        <v>9672935.0899999999</v>
      </c>
      <c r="D31" s="3">
        <v>10096000</v>
      </c>
      <c r="E31" s="28">
        <f t="shared" si="5"/>
        <v>423064.91000000015</v>
      </c>
      <c r="F31" s="28">
        <v>8910388.5</v>
      </c>
      <c r="G31" s="177">
        <v>2765904.5700000003</v>
      </c>
      <c r="H31" s="52">
        <v>1</v>
      </c>
      <c r="I31" s="29">
        <f t="shared" si="9"/>
        <v>7572000</v>
      </c>
      <c r="J31" s="30">
        <f>'ผลการดำเนินงาน Planfin 62'!I26</f>
        <v>7436192.4700000007</v>
      </c>
      <c r="K31" s="225">
        <f t="shared" si="6"/>
        <v>-135807.52999999933</v>
      </c>
      <c r="L31" s="225">
        <f t="shared" si="7"/>
        <v>-1.7935489963021496</v>
      </c>
      <c r="M31" s="225">
        <f t="shared" si="8"/>
        <v>73.654838252773388</v>
      </c>
    </row>
    <row r="32" spans="1:13">
      <c r="A32" s="2" t="s">
        <v>43</v>
      </c>
      <c r="B32" s="103" t="s">
        <v>44</v>
      </c>
      <c r="C32" s="3">
        <v>16640279.48</v>
      </c>
      <c r="D32" s="3">
        <v>16616800</v>
      </c>
      <c r="E32" s="28">
        <f t="shared" si="5"/>
        <v>-23479.480000000447</v>
      </c>
      <c r="F32" s="28">
        <v>15491408.779999999</v>
      </c>
      <c r="G32" s="177">
        <v>4802827.2300000023</v>
      </c>
      <c r="H32" s="52">
        <v>1</v>
      </c>
      <c r="I32" s="29">
        <f t="shared" si="9"/>
        <v>12462600</v>
      </c>
      <c r="J32" s="30">
        <f>'ผลการดำเนินงาน Planfin 62'!I27</f>
        <v>12490356.870000001</v>
      </c>
      <c r="K32" s="225">
        <f t="shared" si="6"/>
        <v>27756.870000001043</v>
      </c>
      <c r="L32" s="225">
        <f t="shared" si="7"/>
        <v>0.22272134225603679</v>
      </c>
      <c r="M32" s="225">
        <f t="shared" si="8"/>
        <v>75.167041006692017</v>
      </c>
    </row>
    <row r="33" spans="1:13">
      <c r="A33" s="2" t="s">
        <v>45</v>
      </c>
      <c r="B33" s="103" t="s">
        <v>46</v>
      </c>
      <c r="C33" s="3">
        <v>2475696.5699999998</v>
      </c>
      <c r="D33" s="3">
        <v>2293500</v>
      </c>
      <c r="E33" s="28">
        <f t="shared" si="5"/>
        <v>-182196.56999999983</v>
      </c>
      <c r="F33" s="28">
        <v>2235706.5699999998</v>
      </c>
      <c r="G33" s="177">
        <v>741574.34000000032</v>
      </c>
      <c r="H33" s="52">
        <v>1</v>
      </c>
      <c r="I33" s="29">
        <f t="shared" si="9"/>
        <v>1720125</v>
      </c>
      <c r="J33" s="30">
        <f>'ผลการดำเนินงาน Planfin 62'!I28</f>
        <v>1866362.66</v>
      </c>
      <c r="K33" s="225">
        <f t="shared" si="6"/>
        <v>146237.65999999992</v>
      </c>
      <c r="L33" s="225">
        <f t="shared" si="7"/>
        <v>8.5015716881040646</v>
      </c>
      <c r="M33" s="225">
        <f t="shared" si="8"/>
        <v>81.376178766078041</v>
      </c>
    </row>
    <row r="34" spans="1:13">
      <c r="A34" s="2" t="s">
        <v>47</v>
      </c>
      <c r="B34" s="103" t="s">
        <v>48</v>
      </c>
      <c r="C34" s="3">
        <v>5576717.4800000004</v>
      </c>
      <c r="D34" s="3">
        <v>5366300</v>
      </c>
      <c r="E34" s="28">
        <f t="shared" si="5"/>
        <v>-210417.48000000045</v>
      </c>
      <c r="F34" s="28">
        <v>4462614.59</v>
      </c>
      <c r="G34" s="177">
        <v>3246823.74</v>
      </c>
      <c r="H34" s="52">
        <v>1</v>
      </c>
      <c r="I34" s="29">
        <f t="shared" si="9"/>
        <v>4024725</v>
      </c>
      <c r="J34" s="30">
        <f>'ผลการดำเนินงาน Planfin 62'!I29</f>
        <v>3923813.2600000002</v>
      </c>
      <c r="K34" s="225">
        <f t="shared" si="6"/>
        <v>-100911.73999999976</v>
      </c>
      <c r="L34" s="225">
        <f t="shared" si="7"/>
        <v>-2.5072952810440512</v>
      </c>
      <c r="M34" s="225">
        <f t="shared" si="8"/>
        <v>73.119528539216958</v>
      </c>
    </row>
    <row r="35" spans="1:13">
      <c r="A35" s="2" t="s">
        <v>49</v>
      </c>
      <c r="B35" s="103" t="s">
        <v>50</v>
      </c>
      <c r="C35" s="3">
        <v>3275716.04</v>
      </c>
      <c r="D35" s="3">
        <v>3309000</v>
      </c>
      <c r="E35" s="28">
        <f t="shared" si="5"/>
        <v>33283.959999999963</v>
      </c>
      <c r="F35" s="28">
        <v>2250681.17</v>
      </c>
      <c r="G35" s="177">
        <v>592013.29</v>
      </c>
      <c r="H35" s="52">
        <v>2</v>
      </c>
      <c r="I35" s="29">
        <f t="shared" si="9"/>
        <v>2481750</v>
      </c>
      <c r="J35" s="30">
        <f>'ผลการดำเนินงาน Planfin 62'!I30</f>
        <v>2559091.7200000002</v>
      </c>
      <c r="K35" s="225">
        <f t="shared" si="6"/>
        <v>77341.720000000205</v>
      </c>
      <c r="L35" s="225">
        <f t="shared" si="7"/>
        <v>3.1164186561902056</v>
      </c>
      <c r="M35" s="225">
        <f t="shared" si="8"/>
        <v>77.337313992142654</v>
      </c>
    </row>
    <row r="36" spans="1:13">
      <c r="A36" s="2" t="s">
        <v>51</v>
      </c>
      <c r="B36" s="103" t="s">
        <v>52</v>
      </c>
      <c r="C36" s="3">
        <v>2716119.71</v>
      </c>
      <c r="D36" s="3">
        <v>1726000</v>
      </c>
      <c r="E36" s="28">
        <f t="shared" si="5"/>
        <v>-990119.71</v>
      </c>
      <c r="F36" s="28">
        <v>3363210.27</v>
      </c>
      <c r="G36" s="177">
        <v>1551663.1700000004</v>
      </c>
      <c r="H36" s="52">
        <v>0</v>
      </c>
      <c r="I36" s="29">
        <f t="shared" si="9"/>
        <v>1294500</v>
      </c>
      <c r="J36" s="30">
        <f>'ผลการดำเนินงาน Planfin 62'!I31</f>
        <v>1227229.8799999999</v>
      </c>
      <c r="K36" s="225">
        <f t="shared" si="6"/>
        <v>-67270.120000000112</v>
      </c>
      <c r="L36" s="225">
        <f t="shared" si="7"/>
        <v>-5.1966102742371731</v>
      </c>
      <c r="M36" s="225">
        <f t="shared" si="8"/>
        <v>71.10254229432212</v>
      </c>
    </row>
    <row r="37" spans="1:13">
      <c r="A37" s="2" t="s">
        <v>53</v>
      </c>
      <c r="B37" s="103" t="s">
        <v>54</v>
      </c>
      <c r="C37" s="3">
        <v>7249993.5999999996</v>
      </c>
      <c r="D37" s="3">
        <v>6925531.6100000003</v>
      </c>
      <c r="E37" s="28">
        <f t="shared" si="5"/>
        <v>-324461.98999999929</v>
      </c>
      <c r="F37" s="28">
        <v>5828834.04</v>
      </c>
      <c r="G37" s="177">
        <v>2396337.7199999997</v>
      </c>
      <c r="H37" s="52">
        <v>1</v>
      </c>
      <c r="I37" s="29">
        <f t="shared" si="9"/>
        <v>5194148.7074999996</v>
      </c>
      <c r="J37" s="30">
        <f>'ผลการดำเนินงาน Planfin 62'!I32</f>
        <v>5026225.99</v>
      </c>
      <c r="K37" s="225">
        <f t="shared" si="6"/>
        <v>-167922.71749999933</v>
      </c>
      <c r="L37" s="225">
        <f t="shared" si="7"/>
        <v>-3.2329208683904369</v>
      </c>
      <c r="M37" s="225">
        <f t="shared" si="8"/>
        <v>72.575309348707165</v>
      </c>
    </row>
    <row r="38" spans="1:13">
      <c r="A38" s="2" t="s">
        <v>55</v>
      </c>
      <c r="B38" s="103" t="s">
        <v>56</v>
      </c>
      <c r="C38" s="3">
        <v>495045.1</v>
      </c>
      <c r="D38" s="3">
        <v>210000</v>
      </c>
      <c r="E38" s="28">
        <f t="shared" si="5"/>
        <v>-285045.09999999998</v>
      </c>
      <c r="F38" s="28">
        <v>495692.42</v>
      </c>
      <c r="G38" s="177">
        <v>684071.89000000013</v>
      </c>
      <c r="H38" s="52">
        <v>0</v>
      </c>
      <c r="I38" s="29">
        <f t="shared" si="9"/>
        <v>157500</v>
      </c>
      <c r="J38" s="30">
        <f>'ผลการดำเนินงาน Planfin 62'!I33</f>
        <v>241418.75</v>
      </c>
      <c r="K38" s="225">
        <f t="shared" si="6"/>
        <v>83918.75</v>
      </c>
      <c r="L38" s="225">
        <f t="shared" si="7"/>
        <v>53.281746031746025</v>
      </c>
      <c r="M38" s="225">
        <f t="shared" si="8"/>
        <v>114.96130952380952</v>
      </c>
    </row>
    <row r="39" spans="1:13" s="9" customFormat="1">
      <c r="A39" s="246" t="s">
        <v>57</v>
      </c>
      <c r="B39" s="247" t="s">
        <v>58</v>
      </c>
      <c r="C39" s="3">
        <v>12036817.82</v>
      </c>
      <c r="D39" s="3">
        <v>12170000</v>
      </c>
      <c r="E39" s="28">
        <f>D39-C39</f>
        <v>133182.1799999997</v>
      </c>
      <c r="F39" s="28">
        <v>8912048.0199999996</v>
      </c>
      <c r="G39" s="177">
        <v>5377288.1100000013</v>
      </c>
      <c r="H39" s="52">
        <v>1</v>
      </c>
      <c r="I39" s="29">
        <f t="shared" si="9"/>
        <v>9127500</v>
      </c>
      <c r="J39" s="30">
        <f>'ผลการดำเนินงาน Planfin 62'!I34</f>
        <v>9721492.2800000012</v>
      </c>
      <c r="K39" s="225">
        <f>J39-I39</f>
        <v>593992.28000000119</v>
      </c>
      <c r="L39" s="225">
        <f>(J39*100)/I39-100</f>
        <v>6.5077215009586524</v>
      </c>
      <c r="M39" s="225">
        <f>(J39*100)/D39</f>
        <v>79.880791125718986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62'!I35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101936373.72999999</v>
      </c>
      <c r="D41" s="5">
        <f>SUM(D26:D40)</f>
        <v>102463131.61</v>
      </c>
      <c r="E41" s="31">
        <f t="shared" si="5"/>
        <v>526757.88000001013</v>
      </c>
      <c r="F41" s="31">
        <v>98961885.689999998</v>
      </c>
      <c r="G41" s="178">
        <v>22720325.079999998</v>
      </c>
      <c r="H41" s="53">
        <v>1</v>
      </c>
      <c r="I41" s="32">
        <f>(D41/12)*9</f>
        <v>76847348.707499996</v>
      </c>
      <c r="J41" s="35">
        <f>'ผลการดำเนินงาน Planfin 62'!I36</f>
        <v>77234934.279999986</v>
      </c>
      <c r="K41" s="33">
        <f>J41-I41</f>
        <v>387585.57249999046</v>
      </c>
      <c r="L41" s="33">
        <f t="shared" si="7"/>
        <v>0.50435776772890506</v>
      </c>
      <c r="M41" s="33">
        <f t="shared" si="8"/>
        <v>75.378268325796668</v>
      </c>
    </row>
    <row r="42" spans="1:13" s="9" customFormat="1" ht="25.5">
      <c r="A42" s="102" t="s">
        <v>1665</v>
      </c>
      <c r="B42" s="94" t="s">
        <v>160</v>
      </c>
      <c r="C42" s="95">
        <f>C41-C37</f>
        <v>94686380.129999995</v>
      </c>
      <c r="D42" s="95">
        <f>D41-D37</f>
        <v>95537600</v>
      </c>
      <c r="E42" s="96">
        <f>D42-C42</f>
        <v>851219.87000000477</v>
      </c>
      <c r="F42" s="97"/>
      <c r="G42" s="98"/>
      <c r="H42" s="99"/>
      <c r="I42" s="100">
        <f>(D42/12)*9</f>
        <v>71653200</v>
      </c>
      <c r="J42" s="101">
        <f>'ผลการดำเนินงาน Planfin 62'!I37</f>
        <v>72208708.289999992</v>
      </c>
      <c r="K42" s="226">
        <f>J42-I42</f>
        <v>555508.28999999166</v>
      </c>
      <c r="L42" s="226">
        <f t="shared" si="7"/>
        <v>0.77527352581600439</v>
      </c>
      <c r="M42" s="226">
        <f t="shared" si="8"/>
        <v>75.581455144361996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-1264480.5199999809</v>
      </c>
      <c r="D44" s="5">
        <f>D23-D41</f>
        <v>3025597.6900000125</v>
      </c>
      <c r="E44" s="31">
        <f>E27-E43</f>
        <v>-137922.43999999994</v>
      </c>
      <c r="F44" s="50"/>
      <c r="G44" s="107"/>
      <c r="H44" s="53">
        <v>1</v>
      </c>
      <c r="I44" s="32">
        <f>(D44/12)*9</f>
        <v>2269198.2675000094</v>
      </c>
      <c r="J44" s="33">
        <f>J23-J41</f>
        <v>11733348.730000019</v>
      </c>
      <c r="K44" s="31">
        <f>J44-I44</f>
        <v>9464150.4625000097</v>
      </c>
      <c r="L44" s="33">
        <f>(J44*100)/I44-100</f>
        <v>417.07023128158505</v>
      </c>
      <c r="M44" s="33">
        <f t="shared" ref="M44:M45" si="10">(J44*100)/D44</f>
        <v>387.80267346118876</v>
      </c>
    </row>
    <row r="45" spans="1:13" s="36" customFormat="1">
      <c r="A45" s="34" t="s">
        <v>63</v>
      </c>
      <c r="B45" s="4" t="s">
        <v>64</v>
      </c>
      <c r="C45" s="5">
        <f>C44-C22+C37</f>
        <v>1727767.7800000189</v>
      </c>
      <c r="D45" s="5">
        <f>D44-D22+D37</f>
        <v>6208384.460000013</v>
      </c>
      <c r="E45" s="118">
        <f>E44-E26+E40</f>
        <v>468612.82999999961</v>
      </c>
      <c r="F45" s="124"/>
      <c r="G45" s="120"/>
      <c r="H45" s="121">
        <v>1</v>
      </c>
      <c r="I45" s="32">
        <f>(D45/12)*9</f>
        <v>4656288.34500001</v>
      </c>
      <c r="J45" s="118">
        <f>J44-J22+J37</f>
        <v>13016829.880000019</v>
      </c>
      <c r="K45" s="118">
        <f>J45-I45</f>
        <v>8360541.5350000095</v>
      </c>
      <c r="L45" s="33">
        <f>(J45*100)/I45-100</f>
        <v>179.55377578748272</v>
      </c>
      <c r="M45" s="33">
        <f t="shared" si="10"/>
        <v>209.66533184061208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6208384.4600000083</v>
      </c>
      <c r="E46" s="74"/>
    </row>
    <row r="47" spans="1:13">
      <c r="A47" s="2"/>
      <c r="B47" s="103" t="s">
        <v>67</v>
      </c>
      <c r="C47" s="173"/>
      <c r="D47" s="3">
        <v>1241676.8899999999</v>
      </c>
      <c r="E47" s="58"/>
      <c r="I47" s="41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3314.03</v>
      </c>
      <c r="E48" s="58"/>
    </row>
    <row r="49" spans="1:13">
      <c r="A49" s="2" t="s">
        <v>69</v>
      </c>
      <c r="B49" s="170" t="s">
        <v>1680</v>
      </c>
      <c r="C49" s="3">
        <v>21864579.050000001</v>
      </c>
      <c r="D49" s="3">
        <f>C49</f>
        <v>21864579.050000001</v>
      </c>
      <c r="E49" s="58"/>
    </row>
    <row r="50" spans="1:13">
      <c r="A50" s="2" t="s">
        <v>70</v>
      </c>
      <c r="B50" s="170" t="s">
        <v>1681</v>
      </c>
      <c r="C50" s="3">
        <v>33324185.57</v>
      </c>
      <c r="D50" s="3">
        <f>C50</f>
        <v>33324185.57</v>
      </c>
      <c r="E50" s="58"/>
    </row>
    <row r="51" spans="1:13">
      <c r="A51" s="2" t="s">
        <v>71</v>
      </c>
      <c r="B51" s="170" t="s">
        <v>1682</v>
      </c>
      <c r="C51" s="7">
        <v>20315258.82</v>
      </c>
      <c r="D51" s="7">
        <f>C51</f>
        <v>20315258.82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1835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8943142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3890743.35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3822594.39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16656479.74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200000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10000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350000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28000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13000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420000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358000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75000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32000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190000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1736000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41291275.629999995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7278617.1399999997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1902816.78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2741625.45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7143742.46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13517493.6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597184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2754979.86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5354816.34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61598761.859999999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51544000.520000003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3450297.91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3725420.05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6">
        <v>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7746.82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643936.55000000005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2227360.0099999998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1238362.8600000001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2942744.85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4181107.71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2280000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7621086.7999999998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1365872.71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11266959.510000002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121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173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84" t="s">
        <v>1818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5" sqref="G5"/>
    </sheetView>
  </sheetViews>
  <sheetFormatPr defaultRowHeight="12.75"/>
  <cols>
    <col min="1" max="1" width="8.625" style="1" bestFit="1" customWidth="1"/>
    <col min="2" max="2" width="37.12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209</v>
      </c>
      <c r="G1" s="9" t="s">
        <v>216</v>
      </c>
      <c r="I1" s="165"/>
    </row>
    <row r="2" spans="1:13">
      <c r="B2" s="331" t="s">
        <v>122</v>
      </c>
      <c r="C2" s="331"/>
      <c r="D2" s="331"/>
      <c r="E2" s="331"/>
      <c r="F2" s="9" t="s">
        <v>210</v>
      </c>
      <c r="G2" s="9" t="s">
        <v>222</v>
      </c>
      <c r="I2" s="145" t="s">
        <v>1683</v>
      </c>
    </row>
    <row r="3" spans="1:13" ht="12.75" customHeight="1">
      <c r="B3" s="331" t="s">
        <v>1833</v>
      </c>
      <c r="C3" s="331"/>
      <c r="D3" s="331"/>
      <c r="E3" s="331"/>
      <c r="F3" s="9" t="s">
        <v>211</v>
      </c>
      <c r="G3" s="9" t="s">
        <v>1655</v>
      </c>
    </row>
    <row r="4" spans="1:13">
      <c r="B4" s="331"/>
      <c r="C4" s="331"/>
      <c r="D4" s="331"/>
      <c r="F4" s="9" t="s">
        <v>212</v>
      </c>
      <c r="G4" s="9" t="s">
        <v>1837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216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36947888.729999997</v>
      </c>
      <c r="D11" s="3">
        <v>42576021.420000002</v>
      </c>
      <c r="E11" s="28">
        <f>D11-C11</f>
        <v>5628132.6900000051</v>
      </c>
      <c r="F11" s="28">
        <v>27339750.129999999</v>
      </c>
      <c r="G11" s="177">
        <v>11769013.449999999</v>
      </c>
      <c r="H11" s="52">
        <v>2</v>
      </c>
      <c r="I11" s="29">
        <f>(D11/12)*9</f>
        <v>31932016.065000001</v>
      </c>
      <c r="J11" s="30">
        <f>'ผลการดำเนินงาน Planfin 62'!J6</f>
        <v>34909223.390000001</v>
      </c>
      <c r="K11" s="225">
        <f>J11-I11</f>
        <v>2977207.3249999993</v>
      </c>
      <c r="L11" s="225">
        <f>(J11*100)/I11-100</f>
        <v>9.3235808191367227</v>
      </c>
      <c r="M11" s="225">
        <f>(J11*100)/D11</f>
        <v>81.992685614352553</v>
      </c>
    </row>
    <row r="12" spans="1:13">
      <c r="A12" s="2" t="s">
        <v>8</v>
      </c>
      <c r="B12" s="103" t="s">
        <v>9</v>
      </c>
      <c r="C12" s="3">
        <v>141950</v>
      </c>
      <c r="D12" s="3">
        <v>415000</v>
      </c>
      <c r="E12" s="28">
        <f t="shared" ref="E12:E22" si="0">D12-C12</f>
        <v>273050</v>
      </c>
      <c r="F12" s="28">
        <v>80330.880000000005</v>
      </c>
      <c r="G12" s="177">
        <v>122984.60999999999</v>
      </c>
      <c r="H12" s="52">
        <v>3</v>
      </c>
      <c r="I12" s="29">
        <f t="shared" ref="I12:I22" si="1">(D12/12)*9</f>
        <v>311250</v>
      </c>
      <c r="J12" s="30">
        <f>'ผลการดำเนินงาน Planfin 62'!J7</f>
        <v>229900</v>
      </c>
      <c r="K12" s="225">
        <f>J12-I12</f>
        <v>-81350</v>
      </c>
      <c r="L12" s="225">
        <f t="shared" ref="L12:L22" si="2">(J12*100)/I12-100</f>
        <v>-26.136546184738961</v>
      </c>
      <c r="M12" s="225">
        <f t="shared" ref="M12:M23" si="3">(J12*100)/D12</f>
        <v>55.397590361445786</v>
      </c>
    </row>
    <row r="13" spans="1:13">
      <c r="A13" s="2" t="s">
        <v>10</v>
      </c>
      <c r="B13" s="103" t="s">
        <v>11</v>
      </c>
      <c r="C13" s="3">
        <v>95262</v>
      </c>
      <c r="D13" s="3">
        <v>28520</v>
      </c>
      <c r="E13" s="28">
        <f t="shared" si="0"/>
        <v>-66742</v>
      </c>
      <c r="F13" s="28">
        <v>48041.41</v>
      </c>
      <c r="G13" s="177">
        <v>59265.3</v>
      </c>
      <c r="H13" s="52">
        <v>0</v>
      </c>
      <c r="I13" s="29">
        <f t="shared" si="1"/>
        <v>21390</v>
      </c>
      <c r="J13" s="30">
        <f>'ผลการดำเนินงาน Planfin 62'!J8</f>
        <v>9903</v>
      </c>
      <c r="K13" s="225">
        <f t="shared" ref="K13:K23" si="4">J13-I13</f>
        <v>-11487</v>
      </c>
      <c r="L13" s="225">
        <f t="shared" si="2"/>
        <v>-53.70266479663394</v>
      </c>
      <c r="M13" s="225">
        <f t="shared" si="3"/>
        <v>34.723001402524545</v>
      </c>
    </row>
    <row r="14" spans="1:13">
      <c r="A14" s="2" t="s">
        <v>12</v>
      </c>
      <c r="B14" s="103" t="s">
        <v>13</v>
      </c>
      <c r="C14" s="3">
        <v>143516</v>
      </c>
      <c r="D14" s="3">
        <v>255661</v>
      </c>
      <c r="E14" s="28">
        <f t="shared" si="0"/>
        <v>112145</v>
      </c>
      <c r="F14" s="28">
        <v>0</v>
      </c>
      <c r="G14" s="177">
        <v>0</v>
      </c>
      <c r="H14" s="52">
        <v>0</v>
      </c>
      <c r="I14" s="29">
        <f t="shared" si="1"/>
        <v>191745.75</v>
      </c>
      <c r="J14" s="30">
        <f>'ผลการดำเนินงาน Planfin 62'!J9</f>
        <v>225526.43</v>
      </c>
      <c r="K14" s="225">
        <f t="shared" si="4"/>
        <v>33780.679999999993</v>
      </c>
      <c r="L14" s="225">
        <f t="shared" si="2"/>
        <v>17.617433502437478</v>
      </c>
      <c r="M14" s="225">
        <f t="shared" si="3"/>
        <v>88.213075126828102</v>
      </c>
    </row>
    <row r="15" spans="1:13">
      <c r="A15" s="2" t="s">
        <v>14</v>
      </c>
      <c r="B15" s="103" t="s">
        <v>15</v>
      </c>
      <c r="C15" s="3">
        <v>843717</v>
      </c>
      <c r="D15" s="3">
        <v>1326125</v>
      </c>
      <c r="E15" s="28">
        <f t="shared" si="0"/>
        <v>482408</v>
      </c>
      <c r="F15" s="28">
        <v>1501997.19</v>
      </c>
      <c r="G15" s="177">
        <v>1016939.9500000002</v>
      </c>
      <c r="H15" s="52">
        <v>0</v>
      </c>
      <c r="I15" s="29">
        <f t="shared" si="1"/>
        <v>994593.75</v>
      </c>
      <c r="J15" s="30">
        <f>'ผลการดำเนินงาน Planfin 62'!J10</f>
        <v>1076781.75</v>
      </c>
      <c r="K15" s="225">
        <f t="shared" si="4"/>
        <v>82188</v>
      </c>
      <c r="L15" s="225">
        <f t="shared" si="2"/>
        <v>8.2634744085210627</v>
      </c>
      <c r="M15" s="225">
        <f t="shared" si="3"/>
        <v>81.197605806390797</v>
      </c>
    </row>
    <row r="16" spans="1:13">
      <c r="A16" s="2" t="s">
        <v>16</v>
      </c>
      <c r="B16" s="103" t="s">
        <v>17</v>
      </c>
      <c r="C16" s="3">
        <v>1161976.45</v>
      </c>
      <c r="D16" s="3">
        <v>1179337</v>
      </c>
      <c r="E16" s="28">
        <f t="shared" si="0"/>
        <v>17360.550000000047</v>
      </c>
      <c r="F16" s="28">
        <v>717395.55</v>
      </c>
      <c r="G16" s="177">
        <v>744094.57000000007</v>
      </c>
      <c r="H16" s="52">
        <v>1</v>
      </c>
      <c r="I16" s="29">
        <f t="shared" si="1"/>
        <v>884502.75</v>
      </c>
      <c r="J16" s="30">
        <f>'ผลการดำเนินงาน Planfin 62'!J11</f>
        <v>990767.4</v>
      </c>
      <c r="K16" s="225">
        <f t="shared" si="4"/>
        <v>106264.65000000002</v>
      </c>
      <c r="L16" s="225">
        <f t="shared" si="2"/>
        <v>12.014055354830717</v>
      </c>
      <c r="M16" s="225">
        <f t="shared" si="3"/>
        <v>84.010541516123041</v>
      </c>
    </row>
    <row r="17" spans="1:13">
      <c r="A17" s="2" t="s">
        <v>18</v>
      </c>
      <c r="B17" s="103" t="s">
        <v>19</v>
      </c>
      <c r="C17" s="3">
        <v>188318</v>
      </c>
      <c r="D17" s="3">
        <v>47500</v>
      </c>
      <c r="E17" s="28">
        <f t="shared" si="0"/>
        <v>-140818</v>
      </c>
      <c r="F17" s="28">
        <v>951886.52</v>
      </c>
      <c r="G17" s="177">
        <v>2398682.29</v>
      </c>
      <c r="H17" s="52">
        <v>0</v>
      </c>
      <c r="I17" s="29">
        <f t="shared" si="1"/>
        <v>35625</v>
      </c>
      <c r="J17" s="30">
        <f>'ผลการดำเนินงาน Planfin 62'!J12</f>
        <v>180</v>
      </c>
      <c r="K17" s="225">
        <f t="shared" si="4"/>
        <v>-35445</v>
      </c>
      <c r="L17" s="225">
        <f t="shared" si="2"/>
        <v>-99.494736842105269</v>
      </c>
      <c r="M17" s="225">
        <f t="shared" si="3"/>
        <v>0.37894736842105264</v>
      </c>
    </row>
    <row r="18" spans="1:13">
      <c r="A18" s="2" t="s">
        <v>20</v>
      </c>
      <c r="B18" s="103" t="s">
        <v>21</v>
      </c>
      <c r="C18" s="3">
        <v>2678260.75</v>
      </c>
      <c r="D18" s="3">
        <v>3163723.25</v>
      </c>
      <c r="E18" s="28">
        <f t="shared" si="0"/>
        <v>485462.5</v>
      </c>
      <c r="F18" s="28">
        <v>1856368.89</v>
      </c>
      <c r="G18" s="177">
        <v>1195999.8100000003</v>
      </c>
      <c r="H18" s="52">
        <v>2</v>
      </c>
      <c r="I18" s="29">
        <f t="shared" si="1"/>
        <v>2372792.4375</v>
      </c>
      <c r="J18" s="30">
        <f>'ผลการดำเนินงาน Planfin 62'!J13</f>
        <v>2381366</v>
      </c>
      <c r="K18" s="225">
        <f t="shared" si="4"/>
        <v>8573.5625</v>
      </c>
      <c r="L18" s="225">
        <f t="shared" si="2"/>
        <v>0.3613279596016099</v>
      </c>
      <c r="M18" s="225">
        <f t="shared" si="3"/>
        <v>75.270995969701204</v>
      </c>
    </row>
    <row r="19" spans="1:13">
      <c r="A19" s="2" t="s">
        <v>22</v>
      </c>
      <c r="B19" s="103" t="s">
        <v>23</v>
      </c>
      <c r="C19" s="3">
        <v>7967679.5</v>
      </c>
      <c r="D19" s="3">
        <v>10098180</v>
      </c>
      <c r="E19" s="28">
        <f t="shared" si="0"/>
        <v>2130500.5</v>
      </c>
      <c r="F19" s="28">
        <v>8715007.6999999993</v>
      </c>
      <c r="G19" s="177">
        <v>6699901.9700000007</v>
      </c>
      <c r="H19" s="52">
        <v>1</v>
      </c>
      <c r="I19" s="29">
        <f t="shared" si="1"/>
        <v>7573635</v>
      </c>
      <c r="J19" s="30">
        <f>'ผลการดำเนินงาน Planfin 62'!J14</f>
        <v>7833504.8700000001</v>
      </c>
      <c r="K19" s="225">
        <f t="shared" si="4"/>
        <v>259869.87000000011</v>
      </c>
      <c r="L19" s="225">
        <f t="shared" si="2"/>
        <v>3.4312436498458112</v>
      </c>
      <c r="M19" s="225">
        <f t="shared" si="3"/>
        <v>77.573432737384366</v>
      </c>
    </row>
    <row r="20" spans="1:13">
      <c r="A20" s="2" t="s">
        <v>24</v>
      </c>
      <c r="B20" s="103" t="s">
        <v>25</v>
      </c>
      <c r="C20" s="3">
        <v>11270976.640000001</v>
      </c>
      <c r="D20" s="3">
        <v>1922033.88</v>
      </c>
      <c r="E20" s="28">
        <f t="shared" si="0"/>
        <v>-9348942.7600000016</v>
      </c>
      <c r="F20" s="28">
        <v>7004016.2199999997</v>
      </c>
      <c r="G20" s="177">
        <v>12598377.440000001</v>
      </c>
      <c r="H20" s="52">
        <v>0</v>
      </c>
      <c r="I20" s="29">
        <f t="shared" si="1"/>
        <v>1441525.41</v>
      </c>
      <c r="J20" s="30">
        <f>'ผลการดำเนินงาน Planfin 62'!J15</f>
        <v>3067925.79</v>
      </c>
      <c r="K20" s="225">
        <f t="shared" si="4"/>
        <v>1626400.3800000001</v>
      </c>
      <c r="L20" s="225">
        <f t="shared" si="2"/>
        <v>112.82495394930294</v>
      </c>
      <c r="M20" s="225">
        <f t="shared" si="3"/>
        <v>159.61871546197719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62'!J16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3767293.24</v>
      </c>
      <c r="D22" s="3">
        <v>8608000</v>
      </c>
      <c r="E22" s="28">
        <f t="shared" si="0"/>
        <v>4840706.76</v>
      </c>
      <c r="F22" s="28">
        <v>2387416.7599999998</v>
      </c>
      <c r="G22" s="177">
        <v>1683339.0100000002</v>
      </c>
      <c r="H22" s="52">
        <v>4</v>
      </c>
      <c r="I22" s="29">
        <f t="shared" si="1"/>
        <v>6456000</v>
      </c>
      <c r="J22" s="30">
        <f>'ผลการดำเนินงาน Planfin 62'!J17</f>
        <v>404800</v>
      </c>
      <c r="K22" s="225">
        <f>J22-I22</f>
        <v>-6051200</v>
      </c>
      <c r="L22" s="225">
        <f t="shared" si="2"/>
        <v>-93.729863692688966</v>
      </c>
      <c r="M22" s="225">
        <f t="shared" si="3"/>
        <v>4.7026022304832713</v>
      </c>
    </row>
    <row r="23" spans="1:13">
      <c r="A23" s="123" t="s">
        <v>28</v>
      </c>
      <c r="B23" s="65" t="s">
        <v>29</v>
      </c>
      <c r="C23" s="5">
        <f>SUM(C11:C22)</f>
        <v>65206838.310000002</v>
      </c>
      <c r="D23" s="5">
        <f>SUM(D11:D22)</f>
        <v>69620101.550000012</v>
      </c>
      <c r="E23" s="31">
        <f>D23-C23</f>
        <v>4413263.2400000095</v>
      </c>
      <c r="F23" s="31">
        <v>49919473.5</v>
      </c>
      <c r="G23" s="178">
        <v>18595933.590000004</v>
      </c>
      <c r="H23" s="53">
        <v>2</v>
      </c>
      <c r="I23" s="32">
        <f>(D23/12)*9</f>
        <v>52215076.162500009</v>
      </c>
      <c r="J23" s="35">
        <f>'ผลการดำเนินงาน Planfin 62'!J18</f>
        <v>51129878.629999995</v>
      </c>
      <c r="K23" s="33">
        <f t="shared" si="4"/>
        <v>-1085197.5325000137</v>
      </c>
      <c r="L23" s="33">
        <f>(J23*100)/I23-100</f>
        <v>-2.078322224643955</v>
      </c>
      <c r="M23" s="33">
        <f t="shared" si="3"/>
        <v>73.441258331517034</v>
      </c>
    </row>
    <row r="24" spans="1:13" s="9" customFormat="1">
      <c r="A24" s="102" t="s">
        <v>1664</v>
      </c>
      <c r="B24" s="94" t="s">
        <v>159</v>
      </c>
      <c r="C24" s="95">
        <f>C23-C22</f>
        <v>61439545.07</v>
      </c>
      <c r="D24" s="95">
        <f>D23-D22</f>
        <v>61012101.550000012</v>
      </c>
      <c r="E24" s="96">
        <f>D24-C24</f>
        <v>-427443.51999998838</v>
      </c>
      <c r="F24" s="97"/>
      <c r="G24" s="98"/>
      <c r="H24" s="99"/>
      <c r="I24" s="100">
        <f>(D24/12)*9</f>
        <v>45759076.162500009</v>
      </c>
      <c r="J24" s="101">
        <f>'ผลการดำเนินงาน Planfin 62'!J19</f>
        <v>50725078.629999995</v>
      </c>
      <c r="K24" s="226">
        <f>J24-I24</f>
        <v>4966002.4674999863</v>
      </c>
      <c r="L24" s="226">
        <f>(J24*100)/I24-100</f>
        <v>10.852497217961044</v>
      </c>
      <c r="M24" s="226">
        <f>(J24*100)/D24</f>
        <v>83.13937291347078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3763832.06</v>
      </c>
      <c r="D26" s="3">
        <v>3810860.72</v>
      </c>
      <c r="E26" s="28">
        <f t="shared" ref="E26:E41" si="5">D26-C26</f>
        <v>47028.660000000149</v>
      </c>
      <c r="F26" s="28">
        <v>3996606.92</v>
      </c>
      <c r="G26" s="177">
        <v>1368847.2599999998</v>
      </c>
      <c r="H26" s="52">
        <v>0</v>
      </c>
      <c r="I26" s="29">
        <f>(D26/12)*9</f>
        <v>2858145.54</v>
      </c>
      <c r="J26" s="30">
        <f>'ผลการดำเนินงาน Planfin 62'!J21</f>
        <v>3014828.86</v>
      </c>
      <c r="K26" s="225">
        <f t="shared" ref="K26:K40" si="6">J26-I26</f>
        <v>156683.31999999983</v>
      </c>
      <c r="L26" s="225">
        <f t="shared" ref="L26:L42" si="7">(J26*100)/I26-100</f>
        <v>5.4819923550848983</v>
      </c>
      <c r="M26" s="225">
        <f t="shared" ref="M26:M42" si="8">(J26*100)/D26</f>
        <v>79.11149426631367</v>
      </c>
    </row>
    <row r="27" spans="1:13">
      <c r="A27" s="2" t="s">
        <v>33</v>
      </c>
      <c r="B27" s="103" t="s">
        <v>34</v>
      </c>
      <c r="C27" s="3">
        <v>1448273.43</v>
      </c>
      <c r="D27" s="3">
        <v>1785663.74</v>
      </c>
      <c r="E27" s="28">
        <f t="shared" si="5"/>
        <v>337390.31000000006</v>
      </c>
      <c r="F27" s="28">
        <v>1230775.3600000001</v>
      </c>
      <c r="G27" s="177">
        <v>676638.56999999983</v>
      </c>
      <c r="H27" s="52">
        <v>1</v>
      </c>
      <c r="I27" s="29">
        <f t="shared" ref="I27:I40" si="9">(D27/12)*9</f>
        <v>1339247.8050000002</v>
      </c>
      <c r="J27" s="30">
        <f>'ผลการดำเนินงาน Planfin 62'!J22</f>
        <v>1040785.39</v>
      </c>
      <c r="K27" s="225">
        <f t="shared" si="6"/>
        <v>-298462.41500000015</v>
      </c>
      <c r="L27" s="225">
        <f t="shared" si="7"/>
        <v>-22.285824466966375</v>
      </c>
      <c r="M27" s="225">
        <f t="shared" si="8"/>
        <v>58.285631649775226</v>
      </c>
    </row>
    <row r="28" spans="1:13">
      <c r="A28" s="2" t="s">
        <v>35</v>
      </c>
      <c r="B28" s="103" t="s">
        <v>36</v>
      </c>
      <c r="C28" s="3">
        <v>370265.53</v>
      </c>
      <c r="D28" s="3">
        <v>526398.01</v>
      </c>
      <c r="E28" s="28">
        <f t="shared" si="5"/>
        <v>156132.47999999998</v>
      </c>
      <c r="F28" s="28">
        <v>333977.96999999997</v>
      </c>
      <c r="G28" s="177">
        <v>212843.36</v>
      </c>
      <c r="H28" s="52">
        <v>1</v>
      </c>
      <c r="I28" s="29">
        <f t="shared" si="9"/>
        <v>394798.50750000001</v>
      </c>
      <c r="J28" s="30">
        <f>'ผลการดำเนินงาน Planfin 62'!J23</f>
        <v>191828.89</v>
      </c>
      <c r="K28" s="225">
        <f t="shared" si="6"/>
        <v>-202969.61749999999</v>
      </c>
      <c r="L28" s="225">
        <f t="shared" si="7"/>
        <v>-51.410938401280561</v>
      </c>
      <c r="M28" s="225">
        <f t="shared" si="8"/>
        <v>36.44179619903958</v>
      </c>
    </row>
    <row r="29" spans="1:13">
      <c r="A29" s="2" t="s">
        <v>37</v>
      </c>
      <c r="B29" s="103" t="s">
        <v>38</v>
      </c>
      <c r="C29" s="3">
        <v>2325957.7000000002</v>
      </c>
      <c r="D29" s="3">
        <v>1991450</v>
      </c>
      <c r="E29" s="28">
        <f t="shared" si="5"/>
        <v>-334507.70000000019</v>
      </c>
      <c r="F29" s="28">
        <v>1726987.79</v>
      </c>
      <c r="G29" s="177">
        <v>997233.16000000015</v>
      </c>
      <c r="H29" s="52">
        <v>1</v>
      </c>
      <c r="I29" s="29">
        <f t="shared" si="9"/>
        <v>1493587.5</v>
      </c>
      <c r="J29" s="30">
        <f>'ผลการดำเนินงาน Planfin 62'!J24</f>
        <v>977497.64</v>
      </c>
      <c r="K29" s="225">
        <f t="shared" si="6"/>
        <v>-516089.86</v>
      </c>
      <c r="L29" s="225">
        <f t="shared" si="7"/>
        <v>-34.553707767372188</v>
      </c>
      <c r="M29" s="225">
        <f t="shared" si="8"/>
        <v>49.084719174470862</v>
      </c>
    </row>
    <row r="30" spans="1:13">
      <c r="A30" s="2" t="s">
        <v>39</v>
      </c>
      <c r="B30" s="103" t="s">
        <v>40</v>
      </c>
      <c r="C30" s="3">
        <v>7967679.5</v>
      </c>
      <c r="D30" s="3">
        <v>10098180</v>
      </c>
      <c r="E30" s="28">
        <f t="shared" si="5"/>
        <v>2130500.5</v>
      </c>
      <c r="F30" s="28">
        <v>8874180.8200000003</v>
      </c>
      <c r="G30" s="177">
        <v>6576001.7300000004</v>
      </c>
      <c r="H30" s="52">
        <v>1</v>
      </c>
      <c r="I30" s="29">
        <f t="shared" si="9"/>
        <v>7573635</v>
      </c>
      <c r="J30" s="30">
        <f>'ผลการดำเนินงาน Planfin 62'!J25</f>
        <v>7833504.8700000001</v>
      </c>
      <c r="K30" s="225">
        <f t="shared" si="6"/>
        <v>259869.87000000011</v>
      </c>
      <c r="L30" s="225">
        <f t="shared" si="7"/>
        <v>3.4312436498458112</v>
      </c>
      <c r="M30" s="225">
        <f t="shared" si="8"/>
        <v>77.573432737384366</v>
      </c>
    </row>
    <row r="31" spans="1:13">
      <c r="A31" s="2" t="s">
        <v>41</v>
      </c>
      <c r="B31" s="103" t="s">
        <v>42</v>
      </c>
      <c r="C31" s="3">
        <v>5438742</v>
      </c>
      <c r="D31" s="3">
        <v>6438780</v>
      </c>
      <c r="E31" s="28">
        <f t="shared" si="5"/>
        <v>1000038</v>
      </c>
      <c r="F31" s="28">
        <v>4903196.28</v>
      </c>
      <c r="G31" s="177">
        <v>2299659.04</v>
      </c>
      <c r="H31" s="52">
        <v>1</v>
      </c>
      <c r="I31" s="29">
        <f t="shared" si="9"/>
        <v>4829085</v>
      </c>
      <c r="J31" s="30">
        <f>'ผลการดำเนินงาน Planfin 62'!J26</f>
        <v>4790300</v>
      </c>
      <c r="K31" s="225">
        <f t="shared" si="6"/>
        <v>-38785</v>
      </c>
      <c r="L31" s="225">
        <f t="shared" si="7"/>
        <v>-0.80315422072710874</v>
      </c>
      <c r="M31" s="225">
        <f t="shared" si="8"/>
        <v>74.397634334454665</v>
      </c>
    </row>
    <row r="32" spans="1:13">
      <c r="A32" s="2" t="s">
        <v>43</v>
      </c>
      <c r="B32" s="103" t="s">
        <v>44</v>
      </c>
      <c r="C32" s="3">
        <v>10166329</v>
      </c>
      <c r="D32" s="3">
        <v>9764080</v>
      </c>
      <c r="E32" s="28">
        <f t="shared" si="5"/>
        <v>-402249</v>
      </c>
      <c r="F32" s="28">
        <v>7467633.8899999997</v>
      </c>
      <c r="G32" s="177">
        <v>3201425.5599999996</v>
      </c>
      <c r="H32" s="52">
        <v>1</v>
      </c>
      <c r="I32" s="29">
        <f t="shared" si="9"/>
        <v>7323060</v>
      </c>
      <c r="J32" s="30">
        <f>'ผลการดำเนินงาน Planfin 62'!J27</f>
        <v>8782742</v>
      </c>
      <c r="K32" s="225">
        <f t="shared" si="6"/>
        <v>1459682</v>
      </c>
      <c r="L32" s="225">
        <f t="shared" si="7"/>
        <v>19.932678415853488</v>
      </c>
      <c r="M32" s="225">
        <f t="shared" si="8"/>
        <v>89.949508811890112</v>
      </c>
    </row>
    <row r="33" spans="1:13">
      <c r="A33" s="2" t="s">
        <v>45</v>
      </c>
      <c r="B33" s="103" t="s">
        <v>46</v>
      </c>
      <c r="C33" s="3">
        <v>892056.42</v>
      </c>
      <c r="D33" s="3">
        <v>730692.2</v>
      </c>
      <c r="E33" s="28">
        <f t="shared" si="5"/>
        <v>-161364.22000000009</v>
      </c>
      <c r="F33" s="28">
        <v>832041.77</v>
      </c>
      <c r="G33" s="177">
        <v>487746.51</v>
      </c>
      <c r="H33" s="52">
        <v>0</v>
      </c>
      <c r="I33" s="29">
        <f t="shared" si="9"/>
        <v>548019.14999999991</v>
      </c>
      <c r="J33" s="30">
        <f>'ผลการดำเนินงาน Planfin 62'!J28</f>
        <v>833092.42</v>
      </c>
      <c r="K33" s="225">
        <f t="shared" si="6"/>
        <v>285073.27000000014</v>
      </c>
      <c r="L33" s="225">
        <f t="shared" si="7"/>
        <v>52.018851895960239</v>
      </c>
      <c r="M33" s="225">
        <f t="shared" si="8"/>
        <v>114.01413892197016</v>
      </c>
    </row>
    <row r="34" spans="1:13">
      <c r="A34" s="2" t="s">
        <v>47</v>
      </c>
      <c r="B34" s="103" t="s">
        <v>48</v>
      </c>
      <c r="C34" s="3">
        <v>3914056.12</v>
      </c>
      <c r="D34" s="3">
        <v>2879096.16</v>
      </c>
      <c r="E34" s="28">
        <f t="shared" si="5"/>
        <v>-1034959.96</v>
      </c>
      <c r="F34" s="28">
        <v>1901477.57</v>
      </c>
      <c r="G34" s="177">
        <v>1018693.3</v>
      </c>
      <c r="H34" s="52">
        <v>1</v>
      </c>
      <c r="I34" s="29">
        <f t="shared" si="9"/>
        <v>2159322.12</v>
      </c>
      <c r="J34" s="30">
        <f>'ผลการดำเนินงาน Planfin 62'!J29</f>
        <v>2663540.36</v>
      </c>
      <c r="K34" s="225">
        <f t="shared" si="6"/>
        <v>504218.23999999976</v>
      </c>
      <c r="L34" s="225">
        <f t="shared" si="7"/>
        <v>23.350765285542479</v>
      </c>
      <c r="M34" s="225">
        <f t="shared" si="8"/>
        <v>92.51307396415686</v>
      </c>
    </row>
    <row r="35" spans="1:13">
      <c r="A35" s="2" t="s">
        <v>49</v>
      </c>
      <c r="B35" s="103" t="s">
        <v>50</v>
      </c>
      <c r="C35" s="3">
        <v>903699.89</v>
      </c>
      <c r="D35" s="3">
        <v>969600</v>
      </c>
      <c r="E35" s="28">
        <f t="shared" si="5"/>
        <v>65900.109999999986</v>
      </c>
      <c r="F35" s="28">
        <v>967112.36</v>
      </c>
      <c r="G35" s="177">
        <v>472331.74000000011</v>
      </c>
      <c r="H35" s="52">
        <v>1</v>
      </c>
      <c r="I35" s="29">
        <f t="shared" si="9"/>
        <v>727200</v>
      </c>
      <c r="J35" s="30">
        <f>'ผลการดำเนินงาน Planfin 62'!J30</f>
        <v>870289.14</v>
      </c>
      <c r="K35" s="225">
        <f t="shared" si="6"/>
        <v>143089.14000000001</v>
      </c>
      <c r="L35" s="225">
        <f t="shared" si="7"/>
        <v>19.676724422442248</v>
      </c>
      <c r="M35" s="225">
        <f t="shared" si="8"/>
        <v>89.757543316831686</v>
      </c>
    </row>
    <row r="36" spans="1:13">
      <c r="A36" s="2" t="s">
        <v>51</v>
      </c>
      <c r="B36" s="103" t="s">
        <v>52</v>
      </c>
      <c r="C36" s="3">
        <v>1690738</v>
      </c>
      <c r="D36" s="3">
        <v>1815248</v>
      </c>
      <c r="E36" s="28">
        <f t="shared" si="5"/>
        <v>124510</v>
      </c>
      <c r="F36" s="28">
        <v>1416911.16</v>
      </c>
      <c r="G36" s="177">
        <v>662149.26</v>
      </c>
      <c r="H36" s="52">
        <v>1</v>
      </c>
      <c r="I36" s="29">
        <f t="shared" si="9"/>
        <v>1361436</v>
      </c>
      <c r="J36" s="30">
        <f>'ผลการดำเนินงาน Planfin 62'!J31</f>
        <v>1476314.83</v>
      </c>
      <c r="K36" s="225">
        <f t="shared" si="6"/>
        <v>114878.83000000007</v>
      </c>
      <c r="L36" s="225">
        <f t="shared" si="7"/>
        <v>8.4380631921001026</v>
      </c>
      <c r="M36" s="225">
        <f t="shared" si="8"/>
        <v>81.328547394075073</v>
      </c>
    </row>
    <row r="37" spans="1:13">
      <c r="A37" s="2" t="s">
        <v>53</v>
      </c>
      <c r="B37" s="103" t="s">
        <v>54</v>
      </c>
      <c r="C37" s="3">
        <v>4008229.27</v>
      </c>
      <c r="D37" s="3">
        <v>3296015.08</v>
      </c>
      <c r="E37" s="28">
        <f t="shared" si="5"/>
        <v>-712214.19</v>
      </c>
      <c r="F37" s="28">
        <v>4295388.2</v>
      </c>
      <c r="G37" s="177">
        <v>1838959.9500000002</v>
      </c>
      <c r="H37" s="52">
        <v>0</v>
      </c>
      <c r="I37" s="29">
        <f t="shared" si="9"/>
        <v>2472011.31</v>
      </c>
      <c r="J37" s="30">
        <f>'ผลการดำเนินงาน Planfin 62'!J32</f>
        <v>3711292.3200000003</v>
      </c>
      <c r="K37" s="225">
        <f t="shared" si="6"/>
        <v>1239281.0100000002</v>
      </c>
      <c r="L37" s="225">
        <f t="shared" si="7"/>
        <v>50.1324975734031</v>
      </c>
      <c r="M37" s="225">
        <f t="shared" si="8"/>
        <v>112.59937318005231</v>
      </c>
    </row>
    <row r="38" spans="1:13">
      <c r="A38" s="2" t="s">
        <v>55</v>
      </c>
      <c r="B38" s="103" t="s">
        <v>56</v>
      </c>
      <c r="C38" s="3">
        <v>1816293.2</v>
      </c>
      <c r="D38" s="3">
        <v>320519.2</v>
      </c>
      <c r="E38" s="28">
        <f t="shared" si="5"/>
        <v>-1495774</v>
      </c>
      <c r="F38" s="28">
        <v>323934.25</v>
      </c>
      <c r="G38" s="177">
        <v>397129.99</v>
      </c>
      <c r="H38" s="52">
        <v>0</v>
      </c>
      <c r="I38" s="29">
        <f t="shared" si="9"/>
        <v>240389.40000000002</v>
      </c>
      <c r="J38" s="30">
        <f>'ผลการดำเนินงาน Planfin 62'!J33</f>
        <v>888394.39999999991</v>
      </c>
      <c r="K38" s="225">
        <f t="shared" si="6"/>
        <v>648004.99999999988</v>
      </c>
      <c r="L38" s="225">
        <f t="shared" si="7"/>
        <v>269.56471458392082</v>
      </c>
      <c r="M38" s="225">
        <f t="shared" si="8"/>
        <v>277.17353593794064</v>
      </c>
    </row>
    <row r="39" spans="1:13" s="9" customFormat="1">
      <c r="A39" s="246" t="s">
        <v>57</v>
      </c>
      <c r="B39" s="247" t="s">
        <v>58</v>
      </c>
      <c r="C39" s="3">
        <v>8034373.0700000003</v>
      </c>
      <c r="D39" s="3">
        <v>7340879.0999999996</v>
      </c>
      <c r="E39" s="28">
        <f>D39-C39</f>
        <v>-693493.97000000067</v>
      </c>
      <c r="F39" s="28">
        <v>6551187.1299999999</v>
      </c>
      <c r="G39" s="177">
        <v>4411318.8099999996</v>
      </c>
      <c r="H39" s="52">
        <v>1</v>
      </c>
      <c r="I39" s="29">
        <f t="shared" si="9"/>
        <v>5505659.3249999993</v>
      </c>
      <c r="J39" s="30">
        <f>'ผลการดำเนินงาน Planfin 62'!J34</f>
        <v>4636753.0999999996</v>
      </c>
      <c r="K39" s="225">
        <f>J39-I39</f>
        <v>-868906.22499999963</v>
      </c>
      <c r="L39" s="225">
        <f>(J39*100)/I39-100</f>
        <v>-15.782055766772316</v>
      </c>
      <c r="M39" s="225">
        <f>(J39*100)/D39</f>
        <v>63.163458174920763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62'!J35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52740525.190000005</v>
      </c>
      <c r="D41" s="5">
        <f>SUM(D26:D40)</f>
        <v>51767462.210000001</v>
      </c>
      <c r="E41" s="31">
        <f t="shared" si="5"/>
        <v>-973062.98000000417</v>
      </c>
      <c r="F41" s="31">
        <v>44492362.609999999</v>
      </c>
      <c r="G41" s="178">
        <v>14450673.219999999</v>
      </c>
      <c r="H41" s="53">
        <v>1</v>
      </c>
      <c r="I41" s="32">
        <f>(D41/12)*9</f>
        <v>38825596.657500006</v>
      </c>
      <c r="J41" s="35">
        <f>'ผลการดำเนินงาน Planfin 62'!J36</f>
        <v>41711164.219999999</v>
      </c>
      <c r="K41" s="33">
        <f>J41-I41</f>
        <v>2885567.5624999925</v>
      </c>
      <c r="L41" s="33">
        <f t="shared" si="7"/>
        <v>7.4321267692420179</v>
      </c>
      <c r="M41" s="33">
        <f t="shared" si="8"/>
        <v>80.574095076931528</v>
      </c>
    </row>
    <row r="42" spans="1:13" s="9" customFormat="1" ht="25.5">
      <c r="A42" s="102" t="s">
        <v>1665</v>
      </c>
      <c r="B42" s="94" t="s">
        <v>160</v>
      </c>
      <c r="C42" s="95">
        <f>C41-C37</f>
        <v>48732295.920000002</v>
      </c>
      <c r="D42" s="95">
        <f>D41-D37</f>
        <v>48471447.130000003</v>
      </c>
      <c r="E42" s="96">
        <f>D42-C42</f>
        <v>-260848.78999999911</v>
      </c>
      <c r="F42" s="97"/>
      <c r="G42" s="98"/>
      <c r="H42" s="99"/>
      <c r="I42" s="100">
        <f>(D42/12)*9</f>
        <v>36353585.347500004</v>
      </c>
      <c r="J42" s="101">
        <f>'ผลการดำเนินงาน Planfin 62'!J37</f>
        <v>37999871.899999999</v>
      </c>
      <c r="K42" s="226">
        <f>J42-I42</f>
        <v>1646286.5524999946</v>
      </c>
      <c r="L42" s="226">
        <f t="shared" si="7"/>
        <v>4.5285397210847833</v>
      </c>
      <c r="M42" s="226">
        <f t="shared" si="8"/>
        <v>78.396404790813591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12466313.119999997</v>
      </c>
      <c r="D44" s="5">
        <f>D23-D41</f>
        <v>17852639.340000011</v>
      </c>
      <c r="E44" s="31">
        <f>E27-E43</f>
        <v>337390.31000000006</v>
      </c>
      <c r="F44" s="50"/>
      <c r="G44" s="126"/>
      <c r="H44" s="53">
        <v>1</v>
      </c>
      <c r="I44" s="32">
        <f>(D44/12)*9</f>
        <v>13389479.505000008</v>
      </c>
      <c r="J44" s="33">
        <f>J23-J41</f>
        <v>9418714.4099999964</v>
      </c>
      <c r="K44" s="31">
        <f>J44-I44</f>
        <v>-3970765.0950000118</v>
      </c>
      <c r="L44" s="33">
        <f>(J44*100)/I44-100</f>
        <v>-29.655858493358281</v>
      </c>
      <c r="M44" s="33">
        <f t="shared" ref="M44:M45" si="10">(J44*100)/D44</f>
        <v>52.758106129981286</v>
      </c>
    </row>
    <row r="45" spans="1:13" s="36" customFormat="1">
      <c r="A45" s="34" t="s">
        <v>63</v>
      </c>
      <c r="B45" s="4" t="s">
        <v>64</v>
      </c>
      <c r="C45" s="5">
        <f>C44-C22+C37</f>
        <v>12707249.149999997</v>
      </c>
      <c r="D45" s="5">
        <f>D44-D22+D37</f>
        <v>12540654.420000011</v>
      </c>
      <c r="E45" s="118">
        <f>E44-E26+E40</f>
        <v>290361.64999999991</v>
      </c>
      <c r="F45" s="124"/>
      <c r="G45" s="120"/>
      <c r="H45" s="121">
        <v>1</v>
      </c>
      <c r="I45" s="32">
        <f>(D45/12)*9</f>
        <v>9405490.8150000088</v>
      </c>
      <c r="J45" s="118">
        <f>J44-J22+J37</f>
        <v>12725206.729999997</v>
      </c>
      <c r="K45" s="118">
        <f>J45-I45</f>
        <v>3319715.9149999879</v>
      </c>
      <c r="L45" s="33">
        <f>(J45*100)/I45-100</f>
        <v>35.295509615571149</v>
      </c>
      <c r="M45" s="33">
        <f t="shared" si="10"/>
        <v>101.47163221167837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12540654.420000009</v>
      </c>
      <c r="E46" s="74"/>
    </row>
    <row r="47" spans="1:13">
      <c r="A47" s="2"/>
      <c r="B47" s="103" t="s">
        <v>67</v>
      </c>
      <c r="C47" s="173"/>
      <c r="D47" s="3">
        <v>2508130.88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เกิน</v>
      </c>
      <c r="D48" s="7">
        <v>-324149.12</v>
      </c>
      <c r="E48" s="58"/>
    </row>
    <row r="49" spans="1:13">
      <c r="A49" s="2" t="s">
        <v>69</v>
      </c>
      <c r="B49" s="170" t="s">
        <v>1680</v>
      </c>
      <c r="C49" s="3">
        <v>14643463.66</v>
      </c>
      <c r="D49" s="3">
        <f>C49</f>
        <v>14643463.66</v>
      </c>
      <c r="E49" s="58"/>
      <c r="F49" s="49"/>
    </row>
    <row r="50" spans="1:13">
      <c r="A50" s="2" t="s">
        <v>70</v>
      </c>
      <c r="B50" s="170" t="s">
        <v>1681</v>
      </c>
      <c r="C50" s="3">
        <v>18294543.890000001</v>
      </c>
      <c r="D50" s="3">
        <f>C50</f>
        <v>18294543.890000001</v>
      </c>
      <c r="E50" s="58"/>
    </row>
    <row r="51" spans="1:13">
      <c r="A51" s="2" t="s">
        <v>71</v>
      </c>
      <c r="B51" s="170" t="s">
        <v>1682</v>
      </c>
      <c r="C51" s="7">
        <v>10157701.119999999</v>
      </c>
      <c r="D51" s="7">
        <f>C51</f>
        <v>10157701.119999999</v>
      </c>
      <c r="E51" s="58"/>
    </row>
    <row r="52" spans="1:13">
      <c r="A52" s="54"/>
      <c r="B52" s="55"/>
      <c r="C52" s="92"/>
      <c r="D52" s="93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1836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4996689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1894178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1991450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8882317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265564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52000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25795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197420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482592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62000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173050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20278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12210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1790909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37939382.210000001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5514349.9400000004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2034444.85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2912324.85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5548942.2599999998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15036103.35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2722595.54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2468817.5699999998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1701803.85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45858686.570000008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38876194.5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2223103.1800000002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1586786.86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380509.2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18696.599999999999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167063.39000000001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2606332.84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2832280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404800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8203200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11440280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1950000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6574015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2008471.26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1916901.93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12449388.189999999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174</v>
      </c>
      <c r="C132" s="171" t="s">
        <v>1685</v>
      </c>
      <c r="D132" s="346" t="s">
        <v>162</v>
      </c>
      <c r="E132" s="346"/>
      <c r="F132" s="346"/>
      <c r="K132" s="234"/>
      <c r="L132" s="234"/>
      <c r="M132" s="234"/>
    </row>
    <row r="133" spans="1:13" s="37" customFormat="1" ht="12.75" customHeight="1">
      <c r="B133" s="185" t="s">
        <v>175</v>
      </c>
      <c r="C133" s="172" t="s">
        <v>164</v>
      </c>
      <c r="D133" s="347" t="s">
        <v>165</v>
      </c>
      <c r="E133" s="347"/>
      <c r="F133" s="347"/>
      <c r="K133" s="234"/>
      <c r="L133" s="234"/>
      <c r="M133" s="234"/>
    </row>
    <row r="134" spans="1:13" s="37" customFormat="1" ht="14.25" customHeight="1">
      <c r="B134" s="162" t="s">
        <v>1823</v>
      </c>
      <c r="C134" s="248" t="s">
        <v>1815</v>
      </c>
      <c r="D134" s="346" t="s">
        <v>1814</v>
      </c>
      <c r="E134" s="346"/>
      <c r="F134" s="346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6" t="s">
        <v>111</v>
      </c>
      <c r="E135" s="346"/>
      <c r="F135" s="346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6" t="s">
        <v>114</v>
      </c>
      <c r="E136" s="346"/>
      <c r="F136" s="346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D136:F136"/>
    <mergeCell ref="A54:C54"/>
    <mergeCell ref="D132:F132"/>
    <mergeCell ref="D133:F133"/>
    <mergeCell ref="D134:F134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36"/>
  <sheetViews>
    <sheetView showGridLines="0" tabSelected="1" zoomScale="80" zoomScaleNormal="8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P27" sqref="P27"/>
    </sheetView>
  </sheetViews>
  <sheetFormatPr defaultRowHeight="12.75"/>
  <cols>
    <col min="1" max="1" width="8.625" style="1" bestFit="1" customWidth="1"/>
    <col min="2" max="2" width="37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9" bestFit="1" customWidth="1"/>
    <col min="12" max="12" width="17.25" style="49" customWidth="1"/>
    <col min="13" max="13" width="15" style="49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205</v>
      </c>
      <c r="G1" s="9" t="s">
        <v>213</v>
      </c>
      <c r="I1" s="165"/>
    </row>
    <row r="2" spans="1:13">
      <c r="B2" s="331" t="s">
        <v>123</v>
      </c>
      <c r="C2" s="331"/>
      <c r="D2" s="331"/>
      <c r="E2" s="331"/>
      <c r="F2" s="9" t="s">
        <v>206</v>
      </c>
      <c r="G2" s="9" t="s">
        <v>223</v>
      </c>
      <c r="I2" s="145" t="s">
        <v>225</v>
      </c>
    </row>
    <row r="3" spans="1:13" ht="12.75" customHeight="1">
      <c r="B3" s="331" t="s">
        <v>1833</v>
      </c>
      <c r="C3" s="331"/>
      <c r="D3" s="331"/>
      <c r="E3" s="331"/>
      <c r="F3" s="9" t="s">
        <v>207</v>
      </c>
      <c r="G3" s="9" t="s">
        <v>1655</v>
      </c>
    </row>
    <row r="4" spans="1:13">
      <c r="B4" s="331"/>
      <c r="C4" s="331"/>
      <c r="D4" s="331"/>
      <c r="F4" s="9" t="s">
        <v>208</v>
      </c>
      <c r="G4" s="9" t="s">
        <v>1842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213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30453949.75</v>
      </c>
      <c r="D11" s="3">
        <v>32414658.600000001</v>
      </c>
      <c r="E11" s="28">
        <f>D11-C11</f>
        <v>1960708.8500000015</v>
      </c>
      <c r="F11" s="28">
        <v>21631997.100000001</v>
      </c>
      <c r="G11" s="177">
        <v>6923183.2399999984</v>
      </c>
      <c r="H11" s="52">
        <v>2</v>
      </c>
      <c r="I11" s="29">
        <f>(D11/12)*9</f>
        <v>24310993.950000003</v>
      </c>
      <c r="J11" s="30">
        <f>'ผลการดำเนินงาน Planfin 62'!K6</f>
        <v>23839323.769999996</v>
      </c>
      <c r="K11" s="225">
        <f>J11-I11</f>
        <v>-471670.18000000715</v>
      </c>
      <c r="L11" s="225">
        <f>(J11*100)/I11-100</f>
        <v>-1.9401517723630803</v>
      </c>
      <c r="M11" s="225">
        <f>(J11*100)/D11</f>
        <v>73.544886170727693</v>
      </c>
    </row>
    <row r="12" spans="1:13">
      <c r="A12" s="2" t="s">
        <v>8</v>
      </c>
      <c r="B12" s="103" t="s">
        <v>9</v>
      </c>
      <c r="C12" s="3">
        <v>41250</v>
      </c>
      <c r="D12" s="3">
        <v>65000</v>
      </c>
      <c r="E12" s="28">
        <f t="shared" ref="E12:E22" si="0">D12-C12</f>
        <v>23750</v>
      </c>
      <c r="F12" s="28">
        <v>87543.33</v>
      </c>
      <c r="G12" s="177">
        <v>86829.310000000012</v>
      </c>
      <c r="H12" s="52">
        <v>0</v>
      </c>
      <c r="I12" s="29">
        <f t="shared" ref="I12:I22" si="1">(D12/12)*9</f>
        <v>48750</v>
      </c>
      <c r="J12" s="30">
        <f>'ผลการดำเนินงาน Planfin 62'!K7</f>
        <v>88380</v>
      </c>
      <c r="K12" s="225">
        <f>J12-I12</f>
        <v>39630</v>
      </c>
      <c r="L12" s="225">
        <f t="shared" ref="L12:L22" si="2">(J12*100)/I12-100</f>
        <v>81.292307692307702</v>
      </c>
      <c r="M12" s="225">
        <f t="shared" ref="M12:M23" si="3">(J12*100)/D12</f>
        <v>135.96923076923076</v>
      </c>
    </row>
    <row r="13" spans="1:13">
      <c r="A13" s="2" t="s">
        <v>10</v>
      </c>
      <c r="B13" s="103" t="s">
        <v>11</v>
      </c>
      <c r="C13" s="6">
        <v>0</v>
      </c>
      <c r="D13" s="3">
        <v>5000</v>
      </c>
      <c r="E13" s="28">
        <f t="shared" si="0"/>
        <v>5000</v>
      </c>
      <c r="F13" s="28">
        <v>108666.61</v>
      </c>
      <c r="G13" s="177">
        <v>272095.62</v>
      </c>
      <c r="H13" s="52">
        <v>1</v>
      </c>
      <c r="I13" s="29">
        <f t="shared" si="1"/>
        <v>3750</v>
      </c>
      <c r="J13" s="30">
        <f>'ผลการดำเนินงาน Planfin 62'!K8</f>
        <v>3441</v>
      </c>
      <c r="K13" s="225">
        <f t="shared" ref="K13:K21" si="4">J13-I13</f>
        <v>-309</v>
      </c>
      <c r="L13" s="225">
        <f t="shared" si="2"/>
        <v>-8.2399999999999949</v>
      </c>
      <c r="M13" s="225">
        <f t="shared" si="3"/>
        <v>68.819999999999993</v>
      </c>
    </row>
    <row r="14" spans="1:13">
      <c r="A14" s="2" t="s">
        <v>12</v>
      </c>
      <c r="B14" s="103" t="s">
        <v>13</v>
      </c>
      <c r="C14" s="3">
        <v>167318.29</v>
      </c>
      <c r="D14" s="3">
        <v>151231.78</v>
      </c>
      <c r="E14" s="28">
        <f t="shared" si="0"/>
        <v>-16086.510000000009</v>
      </c>
      <c r="F14" s="28">
        <v>0</v>
      </c>
      <c r="G14" s="177">
        <v>0</v>
      </c>
      <c r="H14" s="52">
        <v>0</v>
      </c>
      <c r="I14" s="29">
        <f t="shared" si="1"/>
        <v>113423.83499999999</v>
      </c>
      <c r="J14" s="30">
        <f>'ผลการดำเนินงาน Planfin 62'!K9</f>
        <v>117492.46</v>
      </c>
      <c r="K14" s="225">
        <f t="shared" si="4"/>
        <v>4068.6250000000146</v>
      </c>
      <c r="L14" s="225">
        <f t="shared" si="2"/>
        <v>3.587098778665009</v>
      </c>
      <c r="M14" s="225">
        <f t="shared" si="3"/>
        <v>77.690324083998746</v>
      </c>
    </row>
    <row r="15" spans="1:13">
      <c r="A15" s="2" t="s">
        <v>14</v>
      </c>
      <c r="B15" s="103" t="s">
        <v>15</v>
      </c>
      <c r="C15" s="3">
        <v>1354882.91</v>
      </c>
      <c r="D15" s="3">
        <v>1469974</v>
      </c>
      <c r="E15" s="28">
        <f t="shared" si="0"/>
        <v>115091.09000000008</v>
      </c>
      <c r="F15" s="28">
        <v>2284574.83</v>
      </c>
      <c r="G15" s="177">
        <v>3591110.7299999995</v>
      </c>
      <c r="H15" s="52">
        <v>0</v>
      </c>
      <c r="I15" s="29">
        <f t="shared" si="1"/>
        <v>1102480.5</v>
      </c>
      <c r="J15" s="30">
        <f>'ผลการดำเนินงาน Planfin 62'!K10</f>
        <v>1332532.08</v>
      </c>
      <c r="K15" s="225">
        <f t="shared" si="4"/>
        <v>230051.58000000007</v>
      </c>
      <c r="L15" s="225">
        <f t="shared" si="2"/>
        <v>20.866725533921013</v>
      </c>
      <c r="M15" s="225">
        <f t="shared" si="3"/>
        <v>90.650044150440749</v>
      </c>
    </row>
    <row r="16" spans="1:13">
      <c r="A16" s="2" t="s">
        <v>16</v>
      </c>
      <c r="B16" s="103" t="s">
        <v>17</v>
      </c>
      <c r="C16" s="3">
        <v>490109.21</v>
      </c>
      <c r="D16" s="3">
        <v>598076.5</v>
      </c>
      <c r="E16" s="28">
        <f t="shared" si="0"/>
        <v>107967.28999999998</v>
      </c>
      <c r="F16" s="28">
        <v>547151.11</v>
      </c>
      <c r="G16" s="177">
        <v>468660.36</v>
      </c>
      <c r="H16" s="52">
        <v>1</v>
      </c>
      <c r="I16" s="29">
        <f t="shared" si="1"/>
        <v>448557.375</v>
      </c>
      <c r="J16" s="30">
        <f>'ผลการดำเนินงาน Planfin 62'!K11</f>
        <v>744002.59000000008</v>
      </c>
      <c r="K16" s="225">
        <f t="shared" si="4"/>
        <v>295445.21500000008</v>
      </c>
      <c r="L16" s="225">
        <f t="shared" si="2"/>
        <v>65.865646507316967</v>
      </c>
      <c r="M16" s="225">
        <f t="shared" si="3"/>
        <v>124.39923488048773</v>
      </c>
    </row>
    <row r="17" spans="1:13">
      <c r="A17" s="2" t="s">
        <v>18</v>
      </c>
      <c r="B17" s="103" t="s">
        <v>19</v>
      </c>
      <c r="C17" s="6">
        <v>0</v>
      </c>
      <c r="D17" s="3">
        <v>3808</v>
      </c>
      <c r="E17" s="28">
        <f t="shared" si="0"/>
        <v>3808</v>
      </c>
      <c r="F17" s="28">
        <v>71442.13</v>
      </c>
      <c r="G17" s="177">
        <v>209258.46000000002</v>
      </c>
      <c r="H17" s="52">
        <v>0</v>
      </c>
      <c r="I17" s="29">
        <f t="shared" si="1"/>
        <v>2856</v>
      </c>
      <c r="J17" s="30">
        <f>'ผลการดำเนินงาน Planfin 62'!K12</f>
        <v>2228.5</v>
      </c>
      <c r="K17" s="225">
        <f t="shared" si="4"/>
        <v>-627.5</v>
      </c>
      <c r="L17" s="225">
        <f t="shared" si="2"/>
        <v>-21.971288515406158</v>
      </c>
      <c r="M17" s="225">
        <f t="shared" si="3"/>
        <v>58.521533613445378</v>
      </c>
    </row>
    <row r="18" spans="1:13">
      <c r="A18" s="2" t="s">
        <v>20</v>
      </c>
      <c r="B18" s="103" t="s">
        <v>21</v>
      </c>
      <c r="C18" s="3">
        <v>1713896.72</v>
      </c>
      <c r="D18" s="3">
        <v>1926940.23</v>
      </c>
      <c r="E18" s="28">
        <f t="shared" si="0"/>
        <v>213043.51</v>
      </c>
      <c r="F18" s="28">
        <v>1314686.8600000001</v>
      </c>
      <c r="G18" s="177">
        <v>812872.74999999977</v>
      </c>
      <c r="H18" s="52">
        <v>1</v>
      </c>
      <c r="I18" s="29">
        <f t="shared" si="1"/>
        <v>1445205.1725000001</v>
      </c>
      <c r="J18" s="30">
        <f>'ผลการดำเนินงาน Planfin 62'!K13</f>
        <v>1776223.7200000002</v>
      </c>
      <c r="K18" s="225">
        <f t="shared" si="4"/>
        <v>331018.5475000001</v>
      </c>
      <c r="L18" s="225">
        <f t="shared" si="2"/>
        <v>22.90460578184792</v>
      </c>
      <c r="M18" s="225">
        <f t="shared" si="3"/>
        <v>92.17845433638594</v>
      </c>
    </row>
    <row r="19" spans="1:13">
      <c r="A19" s="2" t="s">
        <v>22</v>
      </c>
      <c r="B19" s="103" t="s">
        <v>23</v>
      </c>
      <c r="C19" s="3">
        <v>7815150.7699999996</v>
      </c>
      <c r="D19" s="3">
        <v>10319921.939999999</v>
      </c>
      <c r="E19" s="28">
        <f t="shared" si="0"/>
        <v>2504771.17</v>
      </c>
      <c r="F19" s="28">
        <v>9075382.8300000001</v>
      </c>
      <c r="G19" s="177">
        <v>8418768.9900000002</v>
      </c>
      <c r="H19" s="52">
        <v>1</v>
      </c>
      <c r="I19" s="29">
        <f t="shared" si="1"/>
        <v>7739941.4550000001</v>
      </c>
      <c r="J19" s="30">
        <f>'ผลการดำเนินงาน Planfin 62'!K14</f>
        <v>7474487.6399999997</v>
      </c>
      <c r="K19" s="225">
        <f t="shared" si="4"/>
        <v>-265453.81500000041</v>
      </c>
      <c r="L19" s="225">
        <f t="shared" si="2"/>
        <v>-3.4296617945154679</v>
      </c>
      <c r="M19" s="225">
        <f t="shared" si="3"/>
        <v>72.427753654113403</v>
      </c>
    </row>
    <row r="20" spans="1:13">
      <c r="A20" s="2" t="s">
        <v>24</v>
      </c>
      <c r="B20" s="103" t="s">
        <v>25</v>
      </c>
      <c r="C20" s="3">
        <v>11210317.17</v>
      </c>
      <c r="D20" s="3">
        <v>4045953.03</v>
      </c>
      <c r="E20" s="28">
        <f t="shared" si="0"/>
        <v>-7164364.1400000006</v>
      </c>
      <c r="F20" s="28">
        <v>4581775.05</v>
      </c>
      <c r="G20" s="177">
        <v>2815112.41</v>
      </c>
      <c r="H20" s="52">
        <v>0</v>
      </c>
      <c r="I20" s="29">
        <f t="shared" si="1"/>
        <v>3034464.7725</v>
      </c>
      <c r="J20" s="30">
        <f>'ผลการดำเนินงาน Planfin 62'!K15</f>
        <v>2719818.36</v>
      </c>
      <c r="K20" s="225">
        <f t="shared" si="4"/>
        <v>-314646.41250000009</v>
      </c>
      <c r="L20" s="225">
        <f t="shared" si="2"/>
        <v>-10.369090962976401</v>
      </c>
      <c r="M20" s="225">
        <f t="shared" si="3"/>
        <v>67.223181777767707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62'!K16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3081926.94</v>
      </c>
      <c r="D22" s="3">
        <v>3963892.73</v>
      </c>
      <c r="E22" s="28">
        <f t="shared" si="0"/>
        <v>881965.79</v>
      </c>
      <c r="F22" s="28">
        <v>2329615.1</v>
      </c>
      <c r="G22" s="177">
        <v>2331496.5699999998</v>
      </c>
      <c r="H22" s="52">
        <v>1</v>
      </c>
      <c r="I22" s="29">
        <f t="shared" si="1"/>
        <v>2972919.5474999999</v>
      </c>
      <c r="J22" s="30">
        <f>'ผลการดำเนินงาน Planfin 62'!K17</f>
        <v>1439918.19</v>
      </c>
      <c r="K22" s="225">
        <f>J22-I22</f>
        <v>-1533001.3574999999</v>
      </c>
      <c r="L22" s="225">
        <f t="shared" si="2"/>
        <v>-51.565517768186425</v>
      </c>
      <c r="M22" s="225">
        <f t="shared" si="3"/>
        <v>36.325861673860182</v>
      </c>
    </row>
    <row r="23" spans="1:13">
      <c r="A23" s="123" t="s">
        <v>28</v>
      </c>
      <c r="B23" s="65" t="s">
        <v>29</v>
      </c>
      <c r="C23" s="5">
        <f>SUM(C11:C22)</f>
        <v>56328801.760000005</v>
      </c>
      <c r="D23" s="5">
        <f>SUM(D11:D22)</f>
        <v>54964456.809999995</v>
      </c>
      <c r="E23" s="31">
        <f>D23-C23</f>
        <v>-1364344.9500000104</v>
      </c>
      <c r="F23" s="31">
        <v>41988268.07</v>
      </c>
      <c r="G23" s="178">
        <v>13743618.469999999</v>
      </c>
      <c r="H23" s="53">
        <v>1</v>
      </c>
      <c r="I23" s="32">
        <f>(D23/12)*9</f>
        <v>41223342.607499994</v>
      </c>
      <c r="J23" s="35">
        <f>'ผลการดำเนินงาน Planfin 62'!K18</f>
        <v>39537848.309999987</v>
      </c>
      <c r="K23" s="33">
        <f>I23-J23</f>
        <v>1685494.2975000069</v>
      </c>
      <c r="L23" s="33">
        <f>(J23*100)/I23-100</f>
        <v>-4.0886890554900219</v>
      </c>
      <c r="M23" s="33">
        <f t="shared" si="3"/>
        <v>71.933483208382484</v>
      </c>
    </row>
    <row r="24" spans="1:13" s="9" customFormat="1">
      <c r="A24" s="102" t="s">
        <v>1664</v>
      </c>
      <c r="B24" s="94" t="s">
        <v>159</v>
      </c>
      <c r="C24" s="95">
        <f>C23-C22</f>
        <v>53246874.820000008</v>
      </c>
      <c r="D24" s="95">
        <f>D23-D22</f>
        <v>51000564.079999998</v>
      </c>
      <c r="E24" s="96">
        <f>D24-C24</f>
        <v>-2246310.7400000095</v>
      </c>
      <c r="F24" s="97"/>
      <c r="G24" s="98"/>
      <c r="H24" s="99"/>
      <c r="I24" s="100">
        <f>(D24/12)*9</f>
        <v>38250423.060000002</v>
      </c>
      <c r="J24" s="101">
        <f>'ผลการดำเนินงาน Planfin 62'!K19</f>
        <v>38097930.11999999</v>
      </c>
      <c r="K24" s="226">
        <f>I24-J24</f>
        <v>152492.94000001252</v>
      </c>
      <c r="L24" s="226">
        <f>(J24*100)/I24-100</f>
        <v>-0.3986699434952925</v>
      </c>
      <c r="M24" s="226">
        <f>(J24*100)/D24</f>
        <v>74.700997542378545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3023794.37</v>
      </c>
      <c r="D26" s="3">
        <v>3975867</v>
      </c>
      <c r="E26" s="28">
        <f t="shared" ref="E26:E41" si="5">D26-C26</f>
        <v>952072.62999999989</v>
      </c>
      <c r="F26" s="28">
        <v>3093283.91</v>
      </c>
      <c r="G26" s="177">
        <v>1121491.5099999998</v>
      </c>
      <c r="H26" s="52">
        <v>1</v>
      </c>
      <c r="I26" s="29">
        <f>(D26/12)*9</f>
        <v>2981900.25</v>
      </c>
      <c r="J26" s="30">
        <f>'ผลการดำเนินงาน Planfin 62'!K21</f>
        <v>3612990.32</v>
      </c>
      <c r="K26" s="225">
        <f t="shared" ref="K26:K40" si="6">J26-I26</f>
        <v>631090.06999999983</v>
      </c>
      <c r="L26" s="225">
        <f t="shared" ref="L26:L42" si="7">(J26*100)/I26-100</f>
        <v>21.164023511517527</v>
      </c>
      <c r="M26" s="225">
        <f t="shared" ref="M26:M42" si="8">(J26*100)/D26</f>
        <v>90.873017633638142</v>
      </c>
    </row>
    <row r="27" spans="1:13">
      <c r="A27" s="2" t="s">
        <v>33</v>
      </c>
      <c r="B27" s="103" t="s">
        <v>34</v>
      </c>
      <c r="C27" s="3">
        <v>556578.47</v>
      </c>
      <c r="D27" s="3">
        <v>1040218.6</v>
      </c>
      <c r="E27" s="28">
        <f t="shared" si="5"/>
        <v>483640.13</v>
      </c>
      <c r="F27" s="28">
        <v>881707.98</v>
      </c>
      <c r="G27" s="177">
        <v>439770.69999999995</v>
      </c>
      <c r="H27" s="52">
        <v>1</v>
      </c>
      <c r="I27" s="29">
        <f t="shared" ref="I27:I40" si="9">(D27/12)*9</f>
        <v>780163.95</v>
      </c>
      <c r="J27" s="30">
        <f>'ผลการดำเนินงาน Planfin 62'!K22</f>
        <v>1004177.15</v>
      </c>
      <c r="K27" s="225">
        <f t="shared" si="6"/>
        <v>224013.20000000007</v>
      </c>
      <c r="L27" s="225">
        <f t="shared" si="7"/>
        <v>28.713605646608016</v>
      </c>
      <c r="M27" s="225">
        <f t="shared" si="8"/>
        <v>96.535204234955998</v>
      </c>
    </row>
    <row r="28" spans="1:13">
      <c r="A28" s="2" t="s">
        <v>35</v>
      </c>
      <c r="B28" s="103" t="s">
        <v>36</v>
      </c>
      <c r="C28" s="3">
        <v>172710.15</v>
      </c>
      <c r="D28" s="3">
        <v>269499</v>
      </c>
      <c r="E28" s="28">
        <f t="shared" si="5"/>
        <v>96788.85</v>
      </c>
      <c r="F28" s="28">
        <v>278801.28000000003</v>
      </c>
      <c r="G28" s="177">
        <v>169597.13999999996</v>
      </c>
      <c r="H28" s="52">
        <v>0</v>
      </c>
      <c r="I28" s="29">
        <f t="shared" si="9"/>
        <v>202124.25</v>
      </c>
      <c r="J28" s="30">
        <f>'ผลการดำเนินงาน Planfin 62'!K23</f>
        <v>155950.34</v>
      </c>
      <c r="K28" s="225">
        <f t="shared" si="6"/>
        <v>-46173.91</v>
      </c>
      <c r="L28" s="225">
        <f t="shared" si="7"/>
        <v>-22.844319768657144</v>
      </c>
      <c r="M28" s="225">
        <f t="shared" si="8"/>
        <v>57.866760173507139</v>
      </c>
    </row>
    <row r="29" spans="1:13">
      <c r="A29" s="2" t="s">
        <v>37</v>
      </c>
      <c r="B29" s="103" t="s">
        <v>38</v>
      </c>
      <c r="C29" s="3">
        <v>2256180.75</v>
      </c>
      <c r="D29" s="3">
        <v>1780255.4</v>
      </c>
      <c r="E29" s="28">
        <f t="shared" si="5"/>
        <v>-475925.35000000009</v>
      </c>
      <c r="F29" s="28">
        <v>1395507.45</v>
      </c>
      <c r="G29" s="177">
        <v>649264.04</v>
      </c>
      <c r="H29" s="52">
        <v>1</v>
      </c>
      <c r="I29" s="29">
        <f t="shared" si="9"/>
        <v>1335191.55</v>
      </c>
      <c r="J29" s="30">
        <f>'ผลการดำเนินงาน Planfin 62'!K24</f>
        <v>792434.7</v>
      </c>
      <c r="K29" s="225">
        <f t="shared" si="6"/>
        <v>-542756.85000000009</v>
      </c>
      <c r="L29" s="225">
        <f t="shared" si="7"/>
        <v>-40.650111214379692</v>
      </c>
      <c r="M29" s="225">
        <f t="shared" si="8"/>
        <v>44.512416589215235</v>
      </c>
    </row>
    <row r="30" spans="1:13">
      <c r="A30" s="2" t="s">
        <v>39</v>
      </c>
      <c r="B30" s="103" t="s">
        <v>40</v>
      </c>
      <c r="C30" s="3">
        <v>7815150.7699999996</v>
      </c>
      <c r="D30" s="3">
        <v>10319921.939999999</v>
      </c>
      <c r="E30" s="28">
        <f t="shared" si="5"/>
        <v>2504771.17</v>
      </c>
      <c r="F30" s="28">
        <v>9131342.8399999999</v>
      </c>
      <c r="G30" s="177">
        <v>8462007.3999999985</v>
      </c>
      <c r="H30" s="52">
        <v>1</v>
      </c>
      <c r="I30" s="29">
        <f t="shared" si="9"/>
        <v>7739941.4550000001</v>
      </c>
      <c r="J30" s="30">
        <f>'ผลการดำเนินงาน Planfin 62'!K25</f>
        <v>7474487.6399999997</v>
      </c>
      <c r="K30" s="225">
        <f t="shared" si="6"/>
        <v>-265453.81500000041</v>
      </c>
      <c r="L30" s="225">
        <f t="shared" si="7"/>
        <v>-3.4296617945154679</v>
      </c>
      <c r="M30" s="225">
        <f t="shared" si="8"/>
        <v>72.427753654113403</v>
      </c>
    </row>
    <row r="31" spans="1:13">
      <c r="A31" s="2" t="s">
        <v>41</v>
      </c>
      <c r="B31" s="103" t="s">
        <v>42</v>
      </c>
      <c r="C31" s="3">
        <v>5469260</v>
      </c>
      <c r="D31" s="3">
        <v>6166020</v>
      </c>
      <c r="E31" s="28">
        <f t="shared" si="5"/>
        <v>696760</v>
      </c>
      <c r="F31" s="28">
        <v>4377187.96</v>
      </c>
      <c r="G31" s="177">
        <v>1791416.8899999997</v>
      </c>
      <c r="H31" s="52">
        <v>1</v>
      </c>
      <c r="I31" s="29">
        <f t="shared" si="9"/>
        <v>4624515</v>
      </c>
      <c r="J31" s="30">
        <f>'ผลการดำเนินงาน Planfin 62'!K26</f>
        <v>4550331</v>
      </c>
      <c r="K31" s="225">
        <f t="shared" si="6"/>
        <v>-74184</v>
      </c>
      <c r="L31" s="225">
        <f t="shared" si="7"/>
        <v>-1.6041465969944966</v>
      </c>
      <c r="M31" s="225">
        <f t="shared" si="8"/>
        <v>73.796890052254128</v>
      </c>
    </row>
    <row r="32" spans="1:13">
      <c r="A32" s="2" t="s">
        <v>43</v>
      </c>
      <c r="B32" s="103" t="s">
        <v>44</v>
      </c>
      <c r="C32" s="3">
        <v>7202170</v>
      </c>
      <c r="D32" s="3">
        <v>8094765</v>
      </c>
      <c r="E32" s="28">
        <f t="shared" si="5"/>
        <v>892595</v>
      </c>
      <c r="F32" s="28">
        <v>6595117.9900000002</v>
      </c>
      <c r="G32" s="177">
        <v>2989107.4399999995</v>
      </c>
      <c r="H32" s="52">
        <v>1</v>
      </c>
      <c r="I32" s="29">
        <f t="shared" si="9"/>
        <v>6071073.75</v>
      </c>
      <c r="J32" s="30">
        <f>'ผลการดำเนินงาน Planfin 62'!K27</f>
        <v>6001587</v>
      </c>
      <c r="K32" s="225">
        <f t="shared" si="6"/>
        <v>-69486.75</v>
      </c>
      <c r="L32" s="225">
        <f t="shared" si="7"/>
        <v>-1.1445545361724498</v>
      </c>
      <c r="M32" s="225">
        <f t="shared" si="8"/>
        <v>74.141584097870663</v>
      </c>
    </row>
    <row r="33" spans="1:13">
      <c r="A33" s="2" t="s">
        <v>45</v>
      </c>
      <c r="B33" s="103" t="s">
        <v>46</v>
      </c>
      <c r="C33" s="3">
        <v>957674.02</v>
      </c>
      <c r="D33" s="3">
        <v>769565.08</v>
      </c>
      <c r="E33" s="28">
        <f t="shared" si="5"/>
        <v>-188108.94000000006</v>
      </c>
      <c r="F33" s="28">
        <v>766710.15</v>
      </c>
      <c r="G33" s="177">
        <v>453043.88</v>
      </c>
      <c r="H33" s="52">
        <v>1</v>
      </c>
      <c r="I33" s="29">
        <f t="shared" si="9"/>
        <v>577173.80999999994</v>
      </c>
      <c r="J33" s="30">
        <f>'ผลการดำเนินงาน Planfin 62'!K28</f>
        <v>794705.37</v>
      </c>
      <c r="K33" s="225">
        <f t="shared" si="6"/>
        <v>217531.56000000006</v>
      </c>
      <c r="L33" s="225">
        <f t="shared" si="7"/>
        <v>37.68909057048171</v>
      </c>
      <c r="M33" s="225">
        <f t="shared" si="8"/>
        <v>103.26681792786128</v>
      </c>
    </row>
    <row r="34" spans="1:13">
      <c r="A34" s="2" t="s">
        <v>47</v>
      </c>
      <c r="B34" s="103" t="s">
        <v>48</v>
      </c>
      <c r="C34" s="3">
        <v>1334596.08</v>
      </c>
      <c r="D34" s="3">
        <v>2458497.7599999998</v>
      </c>
      <c r="E34" s="28">
        <f t="shared" si="5"/>
        <v>1123901.6799999997</v>
      </c>
      <c r="F34" s="28">
        <v>2102030.0299999998</v>
      </c>
      <c r="G34" s="177">
        <v>1543552.33</v>
      </c>
      <c r="H34" s="52">
        <v>1</v>
      </c>
      <c r="I34" s="29">
        <f t="shared" si="9"/>
        <v>1843873.3199999998</v>
      </c>
      <c r="J34" s="30">
        <f>'ผลการดำเนินงาน Planfin 62'!K29</f>
        <v>1085442.7</v>
      </c>
      <c r="K34" s="225">
        <f t="shared" si="6"/>
        <v>-758430.61999999988</v>
      </c>
      <c r="L34" s="225">
        <f t="shared" si="7"/>
        <v>-41.132468905184872</v>
      </c>
      <c r="M34" s="225">
        <f t="shared" si="8"/>
        <v>44.150648321111348</v>
      </c>
    </row>
    <row r="35" spans="1:13">
      <c r="A35" s="2" t="s">
        <v>49</v>
      </c>
      <c r="B35" s="103" t="s">
        <v>50</v>
      </c>
      <c r="C35" s="3">
        <v>709687.48</v>
      </c>
      <c r="D35" s="3">
        <v>1120506.98</v>
      </c>
      <c r="E35" s="28">
        <f t="shared" si="5"/>
        <v>410819.5</v>
      </c>
      <c r="F35" s="28">
        <v>893286.84</v>
      </c>
      <c r="G35" s="177">
        <v>526128.03999999992</v>
      </c>
      <c r="H35" s="52">
        <v>1</v>
      </c>
      <c r="I35" s="29">
        <f t="shared" si="9"/>
        <v>840380.23499999999</v>
      </c>
      <c r="J35" s="30">
        <f>'ผลการดำเนินงาน Planfin 62'!K30</f>
        <v>684330.84000000008</v>
      </c>
      <c r="K35" s="225">
        <f t="shared" si="6"/>
        <v>-156049.3949999999</v>
      </c>
      <c r="L35" s="225">
        <f t="shared" si="7"/>
        <v>-18.568903515442614</v>
      </c>
      <c r="M35" s="225">
        <f t="shared" si="8"/>
        <v>61.073322363418043</v>
      </c>
    </row>
    <row r="36" spans="1:13">
      <c r="A36" s="2" t="s">
        <v>51</v>
      </c>
      <c r="B36" s="103" t="s">
        <v>52</v>
      </c>
      <c r="C36" s="3">
        <v>1330832.23</v>
      </c>
      <c r="D36" s="3">
        <v>2601384</v>
      </c>
      <c r="E36" s="28">
        <f t="shared" si="5"/>
        <v>1270551.77</v>
      </c>
      <c r="F36" s="28">
        <v>1326142.19</v>
      </c>
      <c r="G36" s="177">
        <v>637888.07000000007</v>
      </c>
      <c r="H36" s="52">
        <v>2</v>
      </c>
      <c r="I36" s="29">
        <f t="shared" si="9"/>
        <v>1951038</v>
      </c>
      <c r="J36" s="30">
        <f>'ผลการดำเนินงาน Planfin 62'!K31</f>
        <v>1691334.0100000002</v>
      </c>
      <c r="K36" s="225">
        <f t="shared" si="6"/>
        <v>-259703.98999999976</v>
      </c>
      <c r="L36" s="225">
        <f t="shared" si="7"/>
        <v>-13.31106774957739</v>
      </c>
      <c r="M36" s="225">
        <f t="shared" si="8"/>
        <v>65.016699187816954</v>
      </c>
    </row>
    <row r="37" spans="1:13">
      <c r="A37" s="2" t="s">
        <v>53</v>
      </c>
      <c r="B37" s="103" t="s">
        <v>54</v>
      </c>
      <c r="C37" s="3">
        <v>2419530.0499999998</v>
      </c>
      <c r="D37" s="3">
        <v>4191659.26</v>
      </c>
      <c r="E37" s="28">
        <f t="shared" si="5"/>
        <v>1772129.21</v>
      </c>
      <c r="F37" s="28">
        <v>4635044.71</v>
      </c>
      <c r="G37" s="177">
        <v>2058630.0599999996</v>
      </c>
      <c r="H37" s="52">
        <v>0</v>
      </c>
      <c r="I37" s="29">
        <f t="shared" si="9"/>
        <v>3143744.4449999998</v>
      </c>
      <c r="J37" s="30">
        <f>'ผลการดำเนินงาน Planfin 62'!K32</f>
        <v>6997675.7300000004</v>
      </c>
      <c r="K37" s="225">
        <f t="shared" si="6"/>
        <v>3853931.2850000006</v>
      </c>
      <c r="L37" s="225">
        <f t="shared" si="7"/>
        <v>122.59047617975196</v>
      </c>
      <c r="M37" s="225">
        <f t="shared" si="8"/>
        <v>166.94285713481398</v>
      </c>
    </row>
    <row r="38" spans="1:13">
      <c r="A38" s="2" t="s">
        <v>55</v>
      </c>
      <c r="B38" s="103" t="s">
        <v>56</v>
      </c>
      <c r="C38" s="3">
        <v>320017.2</v>
      </c>
      <c r="D38" s="3">
        <v>160768.73000000001</v>
      </c>
      <c r="E38" s="28">
        <f t="shared" si="5"/>
        <v>-159248.47</v>
      </c>
      <c r="F38" s="28">
        <v>185232.48</v>
      </c>
      <c r="G38" s="177">
        <v>413009.82000000007</v>
      </c>
      <c r="H38" s="52">
        <v>0</v>
      </c>
      <c r="I38" s="29">
        <f t="shared" si="9"/>
        <v>120576.5475</v>
      </c>
      <c r="J38" s="30">
        <f>'ผลการดำเนินงาน Planfin 62'!K33</f>
        <v>166625.60000000001</v>
      </c>
      <c r="K38" s="225">
        <f t="shared" si="6"/>
        <v>46049.052500000005</v>
      </c>
      <c r="L38" s="225">
        <f t="shared" si="7"/>
        <v>38.190720712085408</v>
      </c>
      <c r="M38" s="225">
        <f t="shared" si="8"/>
        <v>103.64304053406406</v>
      </c>
    </row>
    <row r="39" spans="1:13" s="9" customFormat="1">
      <c r="A39" s="246" t="s">
        <v>57</v>
      </c>
      <c r="B39" s="247" t="s">
        <v>58</v>
      </c>
      <c r="C39" s="3">
        <v>5210670</v>
      </c>
      <c r="D39" s="3">
        <v>3934300.64</v>
      </c>
      <c r="E39" s="28">
        <f>D39-C39</f>
        <v>-1276369.3599999999</v>
      </c>
      <c r="F39" s="28">
        <v>5220026.8</v>
      </c>
      <c r="G39" s="177">
        <v>2489338.6400000006</v>
      </c>
      <c r="H39" s="52">
        <v>0</v>
      </c>
      <c r="I39" s="29">
        <f t="shared" si="9"/>
        <v>2950725.48</v>
      </c>
      <c r="J39" s="30">
        <f>'ผลการดำเนินงาน Planfin 62'!K34</f>
        <v>2825702.9</v>
      </c>
      <c r="K39" s="225">
        <f>J39-I39</f>
        <v>-125022.58000000007</v>
      </c>
      <c r="L39" s="225">
        <f>(J39*100)/I39-100</f>
        <v>-4.2370115704562181</v>
      </c>
      <c r="M39" s="225">
        <f>(J39*100)/D39</f>
        <v>71.822241322157822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62'!K35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38778851.57</v>
      </c>
      <c r="D41" s="5">
        <f>SUM(D26:D40)</f>
        <v>46883229.389999986</v>
      </c>
      <c r="E41" s="31">
        <f t="shared" si="5"/>
        <v>8104377.8199999854</v>
      </c>
      <c r="F41" s="31">
        <v>40729465.689999998</v>
      </c>
      <c r="G41" s="178">
        <v>14852029.690000005</v>
      </c>
      <c r="H41" s="53">
        <v>1</v>
      </c>
      <c r="I41" s="32">
        <f>(D41/12)*9</f>
        <v>35162422.042499989</v>
      </c>
      <c r="J41" s="35">
        <f>'ผลการดำเนินงาน Planfin 62'!K36</f>
        <v>37837775.299999997</v>
      </c>
      <c r="K41" s="33">
        <f>J41-I41</f>
        <v>2675353.2575000077</v>
      </c>
      <c r="L41" s="33">
        <f t="shared" si="7"/>
        <v>7.6085579493539086</v>
      </c>
      <c r="M41" s="33">
        <f t="shared" si="8"/>
        <v>80.706418462015435</v>
      </c>
    </row>
    <row r="42" spans="1:13" s="9" customFormat="1" ht="25.5">
      <c r="A42" s="102" t="s">
        <v>1665</v>
      </c>
      <c r="B42" s="94" t="s">
        <v>160</v>
      </c>
      <c r="C42" s="95">
        <f>C41-C37</f>
        <v>36359321.520000003</v>
      </c>
      <c r="D42" s="95">
        <f>D41-D37</f>
        <v>42691570.129999988</v>
      </c>
      <c r="E42" s="96">
        <f>D42-C42</f>
        <v>6332248.6099999845</v>
      </c>
      <c r="F42" s="97"/>
      <c r="G42" s="98"/>
      <c r="H42" s="99"/>
      <c r="I42" s="100">
        <f>(D42/12)*9</f>
        <v>32018677.597499993</v>
      </c>
      <c r="J42" s="101">
        <f>'ผลการดำเนินงาน Planfin 62'!K37</f>
        <v>30840099.569999997</v>
      </c>
      <c r="K42" s="226">
        <f>J42-I42</f>
        <v>-1178578.0274999961</v>
      </c>
      <c r="L42" s="226">
        <f t="shared" si="7"/>
        <v>-3.6809078823168591</v>
      </c>
      <c r="M42" s="226">
        <f t="shared" si="8"/>
        <v>72.239319088262363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17549950.190000005</v>
      </c>
      <c r="D44" s="5">
        <f>D23-D41</f>
        <v>8081227.4200000092</v>
      </c>
      <c r="E44" s="31">
        <f>E27-E43</f>
        <v>483640.13</v>
      </c>
      <c r="F44" s="50"/>
      <c r="G44" s="126"/>
      <c r="H44" s="53">
        <v>2</v>
      </c>
      <c r="I44" s="32">
        <f>(D44/12)*9</f>
        <v>6060920.5650000069</v>
      </c>
      <c r="J44" s="33">
        <f>J23-J41</f>
        <v>1700073.0099999905</v>
      </c>
      <c r="K44" s="31">
        <f>J44-I44</f>
        <v>-4360847.5550000165</v>
      </c>
      <c r="L44" s="33">
        <f>(J44*100)/I44-100</f>
        <v>-71.950250926940029</v>
      </c>
      <c r="M44" s="33">
        <f t="shared" ref="M44:M45" si="10">(J44*100)/D44</f>
        <v>21.037311804794978</v>
      </c>
    </row>
    <row r="45" spans="1:13" s="36" customFormat="1">
      <c r="A45" s="34" t="s">
        <v>63</v>
      </c>
      <c r="B45" s="4" t="s">
        <v>64</v>
      </c>
      <c r="C45" s="5">
        <f>C44-C22+C37</f>
        <v>16887553.300000004</v>
      </c>
      <c r="D45" s="5">
        <f>D44-D22+D37</f>
        <v>8308993.9500000086</v>
      </c>
      <c r="E45" s="118">
        <f>E44-E26+E40</f>
        <v>-468432.49999999988</v>
      </c>
      <c r="F45" s="124"/>
      <c r="G45" s="120"/>
      <c r="H45" s="121">
        <v>1</v>
      </c>
      <c r="I45" s="32">
        <f>(D45/12)*9</f>
        <v>6231745.462500006</v>
      </c>
      <c r="J45" s="118">
        <f>J44-J22+J37</f>
        <v>7257830.5499999914</v>
      </c>
      <c r="K45" s="118">
        <f>J45-I45</f>
        <v>1026085.0874999855</v>
      </c>
      <c r="L45" s="33">
        <f>(J45*100)/I45-100</f>
        <v>16.465452475145682</v>
      </c>
      <c r="M45" s="33">
        <f t="shared" si="10"/>
        <v>87.349089356359258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8308993.9500000104</v>
      </c>
      <c r="E46" s="74"/>
    </row>
    <row r="47" spans="1:13">
      <c r="A47" s="2"/>
      <c r="B47" s="103" t="s">
        <v>67</v>
      </c>
      <c r="C47" s="173"/>
      <c r="D47" s="3">
        <v>1661798.79</v>
      </c>
      <c r="E47" s="58"/>
      <c r="F47" s="40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227568.79</v>
      </c>
      <c r="E48" s="58"/>
    </row>
    <row r="49" spans="1:13">
      <c r="A49" s="2" t="s">
        <v>69</v>
      </c>
      <c r="B49" s="170" t="s">
        <v>1680</v>
      </c>
      <c r="C49" s="3">
        <v>1679985</v>
      </c>
      <c r="D49" s="3">
        <f>C49</f>
        <v>1679985</v>
      </c>
      <c r="E49" s="58"/>
    </row>
    <row r="50" spans="1:13">
      <c r="A50" s="2" t="s">
        <v>70</v>
      </c>
      <c r="B50" s="170" t="s">
        <v>1681</v>
      </c>
      <c r="C50" s="3">
        <v>12240743.74</v>
      </c>
      <c r="D50" s="3">
        <f>C50</f>
        <v>12240743.74</v>
      </c>
      <c r="E50" s="58"/>
    </row>
    <row r="51" spans="1:13">
      <c r="A51" s="2" t="s">
        <v>71</v>
      </c>
      <c r="B51" s="170" t="s">
        <v>1682</v>
      </c>
      <c r="C51" s="7">
        <v>15095418.57</v>
      </c>
      <c r="D51" s="7">
        <f>C51</f>
        <v>15095418.57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1836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4875866.16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1175545.6000000001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1808605.4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7860017.1600000001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331917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38641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380000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64702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417706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840018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55000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412400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35000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17000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2601384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12239697.319999998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3702594.16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620876.82999999996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2300993.92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3586946.86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500554.85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188699.39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674420.19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664611.12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1802951.3599999996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483092.72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448205.96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741372.08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1782.8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32949.4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24426.720000000001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71121.679999999993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1434230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1481892.73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2482000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5398122.7300000004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4351200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3249060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1104556.1499999999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175000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8879816.1500000004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1689</v>
      </c>
      <c r="C132" s="171" t="s">
        <v>1685</v>
      </c>
      <c r="D132" s="346" t="s">
        <v>162</v>
      </c>
      <c r="E132" s="346"/>
      <c r="F132" s="346"/>
      <c r="K132" s="234"/>
      <c r="L132" s="234"/>
      <c r="M132" s="234"/>
    </row>
    <row r="133" spans="1:13" s="37" customFormat="1" ht="12.75" customHeight="1">
      <c r="B133" s="185" t="s">
        <v>176</v>
      </c>
      <c r="C133" s="172" t="s">
        <v>164</v>
      </c>
      <c r="D133" s="347" t="s">
        <v>165</v>
      </c>
      <c r="E133" s="347"/>
      <c r="F133" s="347"/>
      <c r="K133" s="234"/>
      <c r="L133" s="234"/>
      <c r="M133" s="234"/>
    </row>
    <row r="134" spans="1:13" s="37" customFormat="1" ht="14.25" customHeight="1">
      <c r="B134" s="162" t="s">
        <v>1824</v>
      </c>
      <c r="C134" s="248" t="s">
        <v>1815</v>
      </c>
      <c r="D134" s="346" t="s">
        <v>1814</v>
      </c>
      <c r="E134" s="346"/>
      <c r="F134" s="346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6" t="s">
        <v>111</v>
      </c>
      <c r="E135" s="346"/>
      <c r="F135" s="346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6" t="s">
        <v>114</v>
      </c>
      <c r="E136" s="346"/>
      <c r="F136" s="346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A54:C54"/>
    <mergeCell ref="D133:F133"/>
    <mergeCell ref="D132:F132"/>
    <mergeCell ref="D134:F134"/>
    <mergeCell ref="D136:F136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Planfin62</vt:lpstr>
      <vt:lpstr>ผลการดำเนินงาน Planfin 62</vt:lpstr>
      <vt:lpstr>Sheet10</vt:lpstr>
      <vt:lpstr>Sheet2</vt:lpstr>
      <vt:lpstr>'ผูกสูตร Planfin62'!Print_Titles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2019-07-31T02:45:56Z</cp:lastPrinted>
  <dcterms:created xsi:type="dcterms:W3CDTF">2016-12-18T03:50:18Z</dcterms:created>
  <dcterms:modified xsi:type="dcterms:W3CDTF">2019-08-09T09:27:09Z</dcterms:modified>
</cp:coreProperties>
</file>