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K19" i="1" l="1"/>
  <c r="K18" i="1"/>
  <c r="K17" i="1"/>
  <c r="J19" i="1"/>
  <c r="J18" i="1"/>
  <c r="J17" i="1"/>
  <c r="D28" i="1" l="1"/>
  <c r="D11" i="1" l="1"/>
  <c r="D21" i="1" l="1"/>
  <c r="D20" i="1"/>
  <c r="C31" i="1" l="1"/>
  <c r="D29" i="1"/>
  <c r="E29" i="1" s="1"/>
  <c r="E28" i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E21" i="1"/>
  <c r="E20" i="1"/>
  <c r="D19" i="1"/>
  <c r="E19" i="1" s="1"/>
  <c r="D18" i="1"/>
  <c r="E18" i="1" s="1"/>
  <c r="D17" i="1"/>
  <c r="E17" i="1" s="1"/>
  <c r="D16" i="1"/>
  <c r="E16" i="1" s="1"/>
  <c r="D14" i="1"/>
  <c r="E14" i="1" s="1"/>
  <c r="D13" i="1"/>
  <c r="E13" i="1" s="1"/>
  <c r="D12" i="1"/>
  <c r="E12" i="1" s="1"/>
  <c r="E11" i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15" i="1" l="1"/>
  <c r="D30" i="1"/>
  <c r="E30" i="1" s="1"/>
  <c r="C36" i="1"/>
  <c r="C35" i="1"/>
  <c r="D31" i="1" l="1"/>
  <c r="E15" i="1"/>
  <c r="D32" i="1" l="1"/>
  <c r="C32" i="1" s="1"/>
</calcChain>
</file>

<file path=xl/comments1.xml><?xml version="1.0" encoding="utf-8"?>
<comments xmlns="http://schemas.openxmlformats.org/spreadsheetml/2006/main">
  <authors>
    <author>Amornratana</author>
    <author>Administrator</author>
    <author>CasperX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3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  <comment ref="B11" authorId="2">
      <text>
        <r>
          <rPr>
            <b/>
            <sz val="8"/>
            <color indexed="81"/>
            <rFont val="Tahoma"/>
            <family val="2"/>
          </rPr>
          <t>CasperX:</t>
        </r>
        <r>
          <rPr>
            <sz val="8"/>
            <color indexed="81"/>
            <rFont val="Tahoma"/>
            <family val="2"/>
          </rPr>
          <t xml:space="preserve">
ลบเงินบริจาค4ลบ เนื่องจากใสผิดรหัสบัญชี</t>
        </r>
      </text>
    </comment>
    <comment ref="B13" authorId="2">
      <text>
        <r>
          <rPr>
            <b/>
            <sz val="8"/>
            <color indexed="81"/>
            <rFont val="Tahoma"/>
            <family val="2"/>
          </rPr>
          <t>CasperX:</t>
        </r>
        <r>
          <rPr>
            <sz val="8"/>
            <color indexed="81"/>
            <rFont val="Tahoma"/>
            <family val="2"/>
          </rPr>
          <t xml:space="preserve">
บวกรับบริจาค4ลบ.</t>
        </r>
      </text>
    </comment>
  </commentList>
</comments>
</file>

<file path=xl/sharedStrings.xml><?xml version="1.0" encoding="utf-8"?>
<sst xmlns="http://schemas.openxmlformats.org/spreadsheetml/2006/main" count="82" uniqueCount="82">
  <si>
    <t>แผนทางการเงินสำหรับหน่วยบริการ สำนักงานปลัดกระทรวงสาธารณสุขประจำปี 2561</t>
  </si>
  <si>
    <t>1. แผนประมาณการรายได้-ควบคุมค่าใช้จ่าย ปีงบประมาณ 2561</t>
  </si>
  <si>
    <t>รหัสรายการ</t>
  </si>
  <si>
    <t xml:space="preserve"> รายการ</t>
  </si>
  <si>
    <t xml:space="preserve">  ประมาณการปี 2561 ทั้งปีจากส่วนกลาง </t>
  </si>
  <si>
    <t xml:space="preserve">ประมาณการปี 2561 </t>
  </si>
  <si>
    <t>เป้าหมายการเพิ่ม-ลดรายได้และค่าใช้จ่าย  (%)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</si>
  <si>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</si>
  <si>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</si>
  <si>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</si>
  <si>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</si>
  <si>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</si>
  <si>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</si>
  <si>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</si>
  <si>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</si>
  <si>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</si>
  <si>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</si>
  <si>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</si>
  <si>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</si>
  <si>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</si>
  <si>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</si>
  <si>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</si>
  <si>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</si>
  <si>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</si>
  <si>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</si>
  <si>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</si>
  <si>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</si>
  <si>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</si>
  <si>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</si>
  <si>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</si>
  <si>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</si>
  <si>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</si>
  <si>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</si>
  <si>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</si>
  <si>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</si>
  <si>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</si>
  <si>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</si>
  <si>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</si>
  <si>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</si>
  <si>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</si>
  <si>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</si>
  <si>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</si>
  <si>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ค่าจ้างชั่วคราว/พกส./ค่าจ้างเหมาบุคลากรอื่น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</si>
  <si>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</si>
  <si>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</si>
  <si>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</si>
  <si>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</si>
  <si>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</si>
  <si>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</si>
  <si>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</si>
  <si>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</si>
  <si>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</si>
  <si>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</si>
  <si>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</si>
  <si>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</si>
  <si>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</si>
  <si>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</si>
  <si>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</si>
  <si>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</si>
  <si>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</si>
  <si>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</si>
  <si>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</si>
  <si>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 (NI)</t>
  </si>
  <si>
    <t>P28</t>
  </si>
  <si>
    <t>สรุปแผนประมาณการ</t>
  </si>
  <si>
    <t xml:space="preserve">ข้อมูลคาดการณ์เพิ่มเติมเพื่อประกอบการจัดทำแผน </t>
  </si>
  <si>
    <t>P29</t>
  </si>
  <si>
    <t>EBITDA - รายได้หักค่าใช้จ่าย(ไม่รวมค่าเสื่อม)</t>
  </si>
  <si>
    <t>งบลงทุน (เงินบำรุง)  เปรียบเทียบกับ EBITDA &gt;20%</t>
  </si>
  <si>
    <t>P40</t>
  </si>
  <si>
    <t xml:space="preserve">ทุนสำรองสุทธิ (Net working Capital) </t>
  </si>
  <si>
    <t>P50</t>
  </si>
  <si>
    <t xml:space="preserve">เงินบำรุงคงเหลือ </t>
  </si>
  <si>
    <t>P60</t>
  </si>
  <si>
    <t xml:space="preserve">หนี้สินและภาระผูกพัน </t>
  </si>
  <si>
    <t>เพิ่ม 1.5 ลบ.</t>
  </si>
  <si>
    <t>เพิ่ม P4P 4.5ลบ.</t>
  </si>
  <si>
    <t>ลดไตลง 11.82ลบ.(23,640,000/2)</t>
  </si>
  <si>
    <t>ใช้ข้อมูล ณ กพ.61</t>
  </si>
  <si>
    <t>เพิ่ม1.4ลบปรับฐานเงินเดือนลจ.ช.</t>
  </si>
  <si>
    <t>เพิ่ม5ลบ.จากคนไข้ต่างด้าวชำระเงินเอง</t>
  </si>
  <si>
    <t>เพิ่ม4.5 ลบ(UC 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</si>
</sst>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[Red]\-#,##0.00\ 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187" fontId="5" fillId="0" borderId="2" xfId="1" applyNumberFormat="1" applyFont="1" applyFill="1" applyBorder="1"/>
    <xf numFmtId="43" fontId="5" fillId="0" borderId="2" xfId="1" applyFont="1" applyFill="1" applyBorder="1"/>
    <xf numFmtId="187" fontId="5" fillId="0" borderId="3" xfId="1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87" fontId="6" fillId="0" borderId="2" xfId="1" applyNumberFormat="1" applyFont="1" applyFill="1" applyBorder="1"/>
    <xf numFmtId="43" fontId="6" fillId="0" borderId="2" xfId="1" applyFont="1" applyFill="1" applyBorder="1"/>
    <xf numFmtId="43" fontId="5" fillId="2" borderId="2" xfId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87" fontId="2" fillId="3" borderId="2" xfId="1" applyNumberFormat="1" applyFont="1" applyFill="1" applyBorder="1"/>
    <xf numFmtId="187" fontId="7" fillId="3" borderId="3" xfId="1" applyNumberFormat="1" applyFont="1" applyFill="1" applyBorder="1"/>
    <xf numFmtId="0" fontId="7" fillId="0" borderId="2" xfId="0" applyFont="1" applyFill="1" applyBorder="1" applyAlignment="1">
      <alignment horizontal="center"/>
    </xf>
    <xf numFmtId="187" fontId="5" fillId="0" borderId="4" xfId="1" applyNumberFormat="1" applyFont="1" applyBorder="1"/>
    <xf numFmtId="187" fontId="5" fillId="0" borderId="2" xfId="1" applyNumberFormat="1" applyFont="1" applyBorder="1"/>
    <xf numFmtId="0" fontId="3" fillId="3" borderId="2" xfId="0" applyFont="1" applyFill="1" applyBorder="1" applyAlignment="1">
      <alignment horizontal="center"/>
    </xf>
    <xf numFmtId="187" fontId="3" fillId="3" borderId="2" xfId="1" applyNumberFormat="1" applyFont="1" applyFill="1" applyBorder="1"/>
    <xf numFmtId="187" fontId="5" fillId="3" borderId="3" xfId="1" applyNumberFormat="1" applyFont="1" applyFill="1" applyBorder="1"/>
    <xf numFmtId="187" fontId="3" fillId="3" borderId="5" xfId="0" applyNumberFormat="1" applyFont="1" applyFill="1" applyBorder="1"/>
    <xf numFmtId="187" fontId="3" fillId="3" borderId="5" xfId="1" applyNumberFormat="1" applyFont="1" applyFill="1" applyBorder="1"/>
    <xf numFmtId="187" fontId="3" fillId="0" borderId="0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/>
    <xf numFmtId="187" fontId="8" fillId="4" borderId="5" xfId="0" applyNumberFormat="1" applyFont="1" applyFill="1" applyBorder="1" applyAlignment="1">
      <alignment horizontal="right"/>
    </xf>
    <xf numFmtId="187" fontId="3" fillId="0" borderId="5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6" xfId="0" applyFont="1" applyFill="1" applyBorder="1"/>
    <xf numFmtId="187" fontId="8" fillId="0" borderId="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187" fontId="9" fillId="0" borderId="9" xfId="0" applyNumberFormat="1" applyFont="1" applyFill="1" applyBorder="1" applyAlignment="1"/>
    <xf numFmtId="187" fontId="3" fillId="0" borderId="10" xfId="0" applyNumberFormat="1" applyFont="1" applyFill="1" applyBorder="1" applyAlignment="1"/>
    <xf numFmtId="187" fontId="3" fillId="0" borderId="0" xfId="0" applyNumberFormat="1" applyFont="1" applyFill="1" applyBorder="1" applyAlignment="1"/>
    <xf numFmtId="0" fontId="5" fillId="5" borderId="3" xfId="0" applyFont="1" applyFill="1" applyBorder="1" applyAlignment="1">
      <alignment horizontal="center"/>
    </xf>
    <xf numFmtId="187" fontId="3" fillId="5" borderId="3" xfId="0" applyNumberFormat="1" applyFont="1" applyFill="1" applyBorder="1" applyAlignment="1"/>
    <xf numFmtId="187" fontId="3" fillId="5" borderId="11" xfId="0" applyNumberFormat="1" applyFont="1" applyFill="1" applyBorder="1" applyAlignment="1"/>
    <xf numFmtId="187" fontId="3" fillId="5" borderId="6" xfId="0" applyNumberFormat="1" applyFont="1" applyFill="1" applyBorder="1" applyAlignment="1"/>
    <xf numFmtId="187" fontId="10" fillId="5" borderId="7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/>
    <xf numFmtId="187" fontId="5" fillId="5" borderId="4" xfId="1" applyNumberFormat="1" applyFont="1" applyFill="1" applyBorder="1"/>
    <xf numFmtId="187" fontId="5" fillId="0" borderId="0" xfId="1" applyNumberFormat="1" applyFont="1" applyFill="1" applyBorder="1"/>
    <xf numFmtId="0" fontId="5" fillId="5" borderId="3" xfId="0" applyFont="1" applyFill="1" applyBorder="1"/>
    <xf numFmtId="187" fontId="5" fillId="5" borderId="2" xfId="1" applyNumberFormat="1" applyFont="1" applyFill="1" applyBorder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43" fontId="0" fillId="0" borderId="0" xfId="1" applyFont="1"/>
    <xf numFmtId="43" fontId="0" fillId="0" borderId="0" xfId="0" applyNumberForma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3"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36</xdr:row>
      <xdr:rowOff>66675</xdr:rowOff>
    </xdr:from>
    <xdr:to>
      <xdr:col>3</xdr:col>
      <xdr:colOff>485775</xdr:colOff>
      <xdr:row>38</xdr:row>
      <xdr:rowOff>238125</xdr:rowOff>
    </xdr:to>
    <xdr:sp macro="" textlink="">
      <xdr:nvSpPr>
        <xdr:cNvPr id="2" name="วงเล็บปีกกาขวา 1"/>
        <xdr:cNvSpPr/>
      </xdr:nvSpPr>
      <xdr:spPr>
        <a:xfrm>
          <a:off x="4533900" y="11677650"/>
          <a:ext cx="152400" cy="7048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&#3591;&#3634;&#3609;&#3610;&#3633;&#3597;&#3594;&#3637;\&#3591;&#3610;&#3611;&#3619;&#3632;&#3617;&#3634;&#3603;%202561\Planfin61\&#3626;&#3619;&#3640;&#3611;&#3649;&#3612;&#3609;&#3611;&#3637;2561&#3651;&#3594;&#3657;&#3626;&#3656;&#3591;&#3586;&#3638;&#3657;&#3609;&#3648;&#3623;&#3611;\WorkSheetPlanfinPlus2561%20V.2&#3603;21&#3585;&#3618;60&#3626;&#3635;&#3627;&#3619;&#3633;&#3610;&#3651;&#3594;&#3657;&#3591;&#3634;&#3609;&#3651;&#3609;&#3650;&#3619;&#3591;&#3614;&#3618;&#3634;&#3610;&#3634;&#362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Desktop\&#3591;&#3634;&#3609;&#3610;&#3633;&#3597;&#3594;&#3637;\&#3591;&#3610;&#3611;&#3619;&#3632;&#3617;&#3634;&#3603;%202561\Planfin61\&#3611;&#3619;&#3633;&#3610;&#3649;&#3612;&#3609;&#3619;&#3629;&#3610;6&#3648;&#3604;&#3639;&#3629;&#3609;&#3611;&#3637;61\&#3626;&#3619;&#3640;&#3611;&#3649;&#3612;&#3609;&#3611;&#3637;2561&#3651;&#3594;&#3657;&#3626;&#3656;&#3591;&#3586;&#3638;&#3657;&#3609;&#3648;&#3623;&#3611;\WorkSheetPlanfinPlus2561%20V.2&#3603;21&#3585;&#3618;60&#3626;&#3635;&#3627;&#3619;&#3633;&#3610;&#3651;&#3594;&#3657;&#3591;&#3634;&#3609;&#3651;&#3609;&#3650;&#3619;&#3591;&#3614;&#3618;&#3634;&#3610;&#3634;&#36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1"/>
      <sheetName val="Revenue"/>
      <sheetName val="Expense"/>
      <sheetName val="HGR2559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7.WS-แผน รพ.สต."/>
      <sheetName val="7.1"/>
      <sheetName val="PlanFin Analysis"/>
      <sheetName val="WS2-9"/>
      <sheetName val="Sheet3"/>
    </sheetNames>
    <sheetDataSet>
      <sheetData sheetId="0"/>
      <sheetData sheetId="1">
        <row r="4">
          <cell r="A4" t="str">
            <v>P04</v>
          </cell>
        </row>
        <row r="5">
          <cell r="A5" t="str">
            <v>P05</v>
          </cell>
        </row>
        <row r="6">
          <cell r="A6" t="str">
            <v>P06</v>
          </cell>
        </row>
        <row r="7">
          <cell r="A7" t="str">
            <v>P61</v>
          </cell>
        </row>
        <row r="8">
          <cell r="A8" t="str">
            <v>P07</v>
          </cell>
        </row>
        <row r="9">
          <cell r="A9" t="str">
            <v>P08</v>
          </cell>
        </row>
        <row r="10">
          <cell r="A10" t="str">
            <v>P09</v>
          </cell>
        </row>
        <row r="12">
          <cell r="A12" t="str">
            <v>P11</v>
          </cell>
        </row>
        <row r="13">
          <cell r="A13" t="str">
            <v>P12</v>
          </cell>
        </row>
        <row r="14">
          <cell r="A14" t="str">
            <v>P13</v>
          </cell>
        </row>
        <row r="16">
          <cell r="A16" t="str">
            <v>P14</v>
          </cell>
        </row>
        <row r="17">
          <cell r="A17" t="str">
            <v>P15</v>
          </cell>
        </row>
        <row r="18">
          <cell r="A18" t="str">
            <v>P151</v>
          </cell>
        </row>
        <row r="19">
          <cell r="A19" t="str">
            <v>P16</v>
          </cell>
        </row>
        <row r="22">
          <cell r="A22" t="str">
            <v>P19</v>
          </cell>
        </row>
        <row r="23">
          <cell r="A23" t="str">
            <v>P20</v>
          </cell>
        </row>
        <row r="24">
          <cell r="A24" t="str">
            <v>P21</v>
          </cell>
        </row>
        <row r="25">
          <cell r="A25" t="str">
            <v>P22</v>
          </cell>
        </row>
        <row r="26">
          <cell r="A26" t="str">
            <v>P23</v>
          </cell>
        </row>
        <row r="27">
          <cell r="A27" t="str">
            <v>P24</v>
          </cell>
        </row>
        <row r="29">
          <cell r="A29" t="str">
            <v>P25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C3">
            <v>0</v>
          </cell>
          <cell r="F3" t="str">
            <v>P12</v>
          </cell>
        </row>
        <row r="4">
          <cell r="C4">
            <v>0</v>
          </cell>
          <cell r="F4" t="str">
            <v>P12</v>
          </cell>
        </row>
        <row r="5">
          <cell r="C5">
            <v>50000</v>
          </cell>
          <cell r="F5" t="str">
            <v>P12</v>
          </cell>
        </row>
        <row r="6">
          <cell r="C6">
            <v>0</v>
          </cell>
          <cell r="F6" t="str">
            <v>P12</v>
          </cell>
        </row>
        <row r="7">
          <cell r="C7">
            <v>0</v>
          </cell>
          <cell r="F7" t="str">
            <v>P12</v>
          </cell>
        </row>
        <row r="8">
          <cell r="C8">
            <v>3000</v>
          </cell>
          <cell r="F8" t="str">
            <v>P12</v>
          </cell>
        </row>
        <row r="9">
          <cell r="C9">
            <v>0</v>
          </cell>
          <cell r="F9" t="str">
            <v>P12</v>
          </cell>
        </row>
        <row r="10">
          <cell r="C10">
            <v>0</v>
          </cell>
          <cell r="F10" t="str">
            <v>P12</v>
          </cell>
        </row>
        <row r="11">
          <cell r="C11">
            <v>0</v>
          </cell>
          <cell r="F11" t="str">
            <v>P12</v>
          </cell>
        </row>
        <row r="12">
          <cell r="C12">
            <v>0</v>
          </cell>
          <cell r="F12" t="str">
            <v>P12</v>
          </cell>
        </row>
        <row r="13">
          <cell r="C13">
            <v>0</v>
          </cell>
          <cell r="F13" t="str">
            <v>P10</v>
          </cell>
        </row>
        <row r="14">
          <cell r="C14">
            <v>0</v>
          </cell>
          <cell r="F14" t="str">
            <v>P10</v>
          </cell>
        </row>
        <row r="15">
          <cell r="C15">
            <v>0</v>
          </cell>
          <cell r="F15" t="str">
            <v>P10</v>
          </cell>
        </row>
        <row r="16">
          <cell r="C16">
            <v>0</v>
          </cell>
          <cell r="F16" t="str">
            <v>P10</v>
          </cell>
        </row>
        <row r="17">
          <cell r="C17">
            <v>0</v>
          </cell>
          <cell r="F17" t="str">
            <v>P10</v>
          </cell>
        </row>
        <row r="18">
          <cell r="C18">
            <v>0</v>
          </cell>
          <cell r="F18" t="str">
            <v>P10</v>
          </cell>
        </row>
        <row r="19">
          <cell r="C19">
            <v>500000</v>
          </cell>
          <cell r="F19" t="str">
            <v>P10</v>
          </cell>
        </row>
        <row r="20">
          <cell r="C20">
            <v>700000</v>
          </cell>
          <cell r="F20" t="str">
            <v>P10</v>
          </cell>
        </row>
        <row r="21">
          <cell r="C21">
            <v>500000</v>
          </cell>
          <cell r="F21" t="str">
            <v>P07</v>
          </cell>
        </row>
        <row r="22">
          <cell r="C22">
            <v>430000</v>
          </cell>
          <cell r="F22" t="str">
            <v>P05</v>
          </cell>
        </row>
        <row r="23">
          <cell r="C23">
            <v>0</v>
          </cell>
          <cell r="F23" t="str">
            <v>P10</v>
          </cell>
        </row>
        <row r="24">
          <cell r="C24">
            <v>0</v>
          </cell>
          <cell r="F24" t="str">
            <v>P06</v>
          </cell>
        </row>
        <row r="25">
          <cell r="C25">
            <v>2080000</v>
          </cell>
          <cell r="F25" t="str">
            <v>P06</v>
          </cell>
        </row>
        <row r="26">
          <cell r="C26">
            <v>23000000</v>
          </cell>
          <cell r="F26" t="str">
            <v>P10</v>
          </cell>
        </row>
        <row r="27">
          <cell r="C27">
            <v>46800000</v>
          </cell>
          <cell r="F27" t="str">
            <v>P10</v>
          </cell>
        </row>
        <row r="28">
          <cell r="C28">
            <v>48800000</v>
          </cell>
          <cell r="F28" t="str">
            <v>P07</v>
          </cell>
        </row>
        <row r="29">
          <cell r="C29">
            <v>37210000</v>
          </cell>
          <cell r="F29" t="str">
            <v>P07</v>
          </cell>
        </row>
        <row r="30">
          <cell r="C30">
            <v>-7290000</v>
          </cell>
          <cell r="F30" t="str">
            <v>P07</v>
          </cell>
        </row>
        <row r="31">
          <cell r="C31">
            <v>6480000</v>
          </cell>
          <cell r="F31" t="str">
            <v>P07</v>
          </cell>
        </row>
        <row r="32">
          <cell r="C32">
            <v>500000</v>
          </cell>
          <cell r="F32" t="str">
            <v>P10</v>
          </cell>
        </row>
        <row r="33">
          <cell r="C33">
            <v>11500000</v>
          </cell>
          <cell r="F33" t="str">
            <v>P10</v>
          </cell>
        </row>
        <row r="34">
          <cell r="C34">
            <v>6000000</v>
          </cell>
          <cell r="F34" t="str">
            <v>P61</v>
          </cell>
        </row>
        <row r="35">
          <cell r="C35">
            <v>4603000</v>
          </cell>
          <cell r="F35" t="str">
            <v>P61</v>
          </cell>
        </row>
        <row r="36">
          <cell r="C36">
            <v>-882000</v>
          </cell>
          <cell r="F36" t="str">
            <v>P61</v>
          </cell>
        </row>
        <row r="37">
          <cell r="C37">
            <v>729000</v>
          </cell>
          <cell r="F37" t="str">
            <v>P61</v>
          </cell>
        </row>
        <row r="38">
          <cell r="C38">
            <v>0</v>
          </cell>
          <cell r="F38" t="str">
            <v>P61</v>
          </cell>
        </row>
        <row r="39">
          <cell r="C39">
            <v>0</v>
          </cell>
          <cell r="F39" t="str">
            <v>P61</v>
          </cell>
        </row>
        <row r="40">
          <cell r="C40">
            <v>0</v>
          </cell>
          <cell r="F40" t="str">
            <v>P61</v>
          </cell>
        </row>
        <row r="41">
          <cell r="C41">
            <v>0</v>
          </cell>
          <cell r="F41" t="str">
            <v>P61</v>
          </cell>
        </row>
        <row r="42">
          <cell r="C42">
            <v>0</v>
          </cell>
          <cell r="F42" t="str">
            <v>P61</v>
          </cell>
        </row>
        <row r="43">
          <cell r="C43">
            <v>0</v>
          </cell>
          <cell r="F43" t="str">
            <v>P61</v>
          </cell>
        </row>
        <row r="44">
          <cell r="C44">
            <v>0</v>
          </cell>
          <cell r="F44" t="str">
            <v>P61</v>
          </cell>
        </row>
        <row r="45">
          <cell r="C45">
            <v>0</v>
          </cell>
          <cell r="F45" t="str">
            <v>P61</v>
          </cell>
        </row>
        <row r="46">
          <cell r="C46">
            <v>74600000</v>
          </cell>
          <cell r="F46" t="str">
            <v>P04</v>
          </cell>
        </row>
        <row r="47">
          <cell r="C47">
            <v>230000000</v>
          </cell>
          <cell r="F47" t="str">
            <v>P04</v>
          </cell>
        </row>
        <row r="48">
          <cell r="C48">
            <v>49000000</v>
          </cell>
          <cell r="F48" t="str">
            <v>P04</v>
          </cell>
        </row>
        <row r="49">
          <cell r="C49">
            <v>300000</v>
          </cell>
          <cell r="F49" t="str">
            <v>P04</v>
          </cell>
        </row>
        <row r="50">
          <cell r="C50">
            <v>80000</v>
          </cell>
          <cell r="F50" t="str">
            <v>P04</v>
          </cell>
        </row>
        <row r="51">
          <cell r="C51">
            <v>12690200</v>
          </cell>
          <cell r="F51" t="str">
            <v>P13</v>
          </cell>
        </row>
        <row r="52">
          <cell r="C52">
            <v>0</v>
          </cell>
          <cell r="F52" t="str">
            <v>P04</v>
          </cell>
        </row>
        <row r="53">
          <cell r="C53">
            <v>40000</v>
          </cell>
          <cell r="F53" t="str">
            <v>P04</v>
          </cell>
        </row>
        <row r="54">
          <cell r="C54">
            <v>13900000</v>
          </cell>
          <cell r="F54" t="str">
            <v>P04</v>
          </cell>
        </row>
        <row r="55">
          <cell r="C55">
            <v>20200000</v>
          </cell>
          <cell r="F55" t="str">
            <v>P04</v>
          </cell>
        </row>
        <row r="56">
          <cell r="C56">
            <v>280000</v>
          </cell>
          <cell r="F56" t="str">
            <v>P04</v>
          </cell>
        </row>
        <row r="57">
          <cell r="C57">
            <v>2000000</v>
          </cell>
          <cell r="F57" t="str">
            <v>P04</v>
          </cell>
        </row>
        <row r="58">
          <cell r="C58">
            <v>0</v>
          </cell>
          <cell r="F58" t="str">
            <v>P04</v>
          </cell>
        </row>
        <row r="59">
          <cell r="C59">
            <v>-47000000</v>
          </cell>
          <cell r="F59" t="str">
            <v>P04</v>
          </cell>
        </row>
        <row r="60">
          <cell r="C60">
            <v>0</v>
          </cell>
          <cell r="F60" t="str">
            <v>P04</v>
          </cell>
        </row>
        <row r="61">
          <cell r="C61">
            <v>-30000000</v>
          </cell>
          <cell r="F61" t="str">
            <v>P04</v>
          </cell>
        </row>
        <row r="62">
          <cell r="C62">
            <v>40000</v>
          </cell>
          <cell r="F62" t="str">
            <v>P04</v>
          </cell>
        </row>
        <row r="63">
          <cell r="C63">
            <v>1400000</v>
          </cell>
          <cell r="F63" t="str">
            <v>P04</v>
          </cell>
        </row>
        <row r="64">
          <cell r="C64">
            <v>0</v>
          </cell>
          <cell r="F64" t="str">
            <v>P04</v>
          </cell>
        </row>
        <row r="65">
          <cell r="C65">
            <v>0</v>
          </cell>
          <cell r="F65" t="str">
            <v>P04</v>
          </cell>
        </row>
        <row r="66">
          <cell r="C66">
            <v>1500000</v>
          </cell>
          <cell r="F66" t="str">
            <v>P04</v>
          </cell>
        </row>
        <row r="67">
          <cell r="C67">
            <v>30500000</v>
          </cell>
          <cell r="F67" t="str">
            <v>P04</v>
          </cell>
        </row>
        <row r="68">
          <cell r="C68">
            <v>1500000</v>
          </cell>
          <cell r="F68" t="str">
            <v>P04</v>
          </cell>
        </row>
        <row r="69">
          <cell r="C69">
            <v>10000000</v>
          </cell>
          <cell r="F69" t="str">
            <v>P04</v>
          </cell>
        </row>
        <row r="70">
          <cell r="C70">
            <v>12000000</v>
          </cell>
          <cell r="F70" t="str">
            <v>P04</v>
          </cell>
        </row>
        <row r="71">
          <cell r="C71">
            <v>3500000</v>
          </cell>
          <cell r="F71" t="str">
            <v>P04</v>
          </cell>
        </row>
        <row r="72">
          <cell r="C72">
            <v>-13542000</v>
          </cell>
          <cell r="F72" t="str">
            <v>P04</v>
          </cell>
        </row>
        <row r="73">
          <cell r="C73">
            <v>0</v>
          </cell>
          <cell r="F73" t="str">
            <v>P04</v>
          </cell>
        </row>
        <row r="74">
          <cell r="C74">
            <v>-32000</v>
          </cell>
          <cell r="F74" t="str">
            <v>P04</v>
          </cell>
        </row>
        <row r="75">
          <cell r="C75">
            <v>0</v>
          </cell>
          <cell r="F75" t="str">
            <v>P04</v>
          </cell>
        </row>
        <row r="76">
          <cell r="C76">
            <v>0</v>
          </cell>
          <cell r="F76" t="str">
            <v>P04</v>
          </cell>
        </row>
        <row r="77">
          <cell r="C77">
            <v>0</v>
          </cell>
          <cell r="F77" t="str">
            <v>P04</v>
          </cell>
        </row>
        <row r="78">
          <cell r="C78">
            <v>0</v>
          </cell>
          <cell r="F78" t="str">
            <v>P04</v>
          </cell>
        </row>
        <row r="79">
          <cell r="C79">
            <v>-30000</v>
          </cell>
          <cell r="F79" t="str">
            <v>P04</v>
          </cell>
        </row>
        <row r="80">
          <cell r="C80">
            <v>0</v>
          </cell>
          <cell r="F80" t="str">
            <v>P04</v>
          </cell>
        </row>
        <row r="81">
          <cell r="C81">
            <v>0</v>
          </cell>
          <cell r="F81" t="str">
            <v>P04</v>
          </cell>
        </row>
        <row r="82">
          <cell r="C82">
            <v>0</v>
          </cell>
          <cell r="F82" t="str">
            <v>P04</v>
          </cell>
        </row>
        <row r="83">
          <cell r="C83">
            <v>0</v>
          </cell>
          <cell r="F83" t="str">
            <v>P04</v>
          </cell>
        </row>
        <row r="84">
          <cell r="C84">
            <v>500000</v>
          </cell>
          <cell r="F84" t="str">
            <v>P04</v>
          </cell>
        </row>
        <row r="85">
          <cell r="C85">
            <v>-37000000</v>
          </cell>
          <cell r="F85" t="str">
            <v>P04</v>
          </cell>
        </row>
        <row r="86">
          <cell r="C86">
            <v>-59344000</v>
          </cell>
          <cell r="F86" t="str">
            <v>P04</v>
          </cell>
        </row>
        <row r="87">
          <cell r="C87">
            <v>-7312000</v>
          </cell>
          <cell r="F87" t="str">
            <v>P04</v>
          </cell>
        </row>
        <row r="88">
          <cell r="C88">
            <v>6000000</v>
          </cell>
          <cell r="F88" t="str">
            <v>P08</v>
          </cell>
        </row>
        <row r="89">
          <cell r="C89">
            <v>24000000</v>
          </cell>
          <cell r="F89" t="str">
            <v>P08</v>
          </cell>
        </row>
        <row r="90">
          <cell r="C90">
            <v>12000000</v>
          </cell>
          <cell r="F90" t="str">
            <v>P08</v>
          </cell>
        </row>
        <row r="91">
          <cell r="C91">
            <v>200000</v>
          </cell>
          <cell r="F91" t="str">
            <v>P08</v>
          </cell>
        </row>
        <row r="92">
          <cell r="C92">
            <v>1000000</v>
          </cell>
          <cell r="F92" t="str">
            <v>P08</v>
          </cell>
        </row>
        <row r="93">
          <cell r="C93">
            <v>500000</v>
          </cell>
          <cell r="F93" t="str">
            <v>P08</v>
          </cell>
        </row>
        <row r="94">
          <cell r="C94">
            <v>2000000</v>
          </cell>
          <cell r="F94" t="str">
            <v>P08</v>
          </cell>
        </row>
        <row r="95">
          <cell r="C95">
            <v>4741000</v>
          </cell>
          <cell r="F95" t="str">
            <v>P08</v>
          </cell>
        </row>
        <row r="96">
          <cell r="C96">
            <v>10500000</v>
          </cell>
          <cell r="F96" t="str">
            <v>P08</v>
          </cell>
        </row>
        <row r="97">
          <cell r="C97">
            <v>-19870000</v>
          </cell>
          <cell r="F97" t="str">
            <v>P08</v>
          </cell>
        </row>
        <row r="98">
          <cell r="C98">
            <v>-8070000</v>
          </cell>
          <cell r="F98" t="str">
            <v>P08</v>
          </cell>
        </row>
        <row r="99">
          <cell r="C99">
            <v>-1000</v>
          </cell>
          <cell r="F99" t="str">
            <v>P08</v>
          </cell>
        </row>
        <row r="100">
          <cell r="C100">
            <v>0</v>
          </cell>
          <cell r="F100" t="str">
            <v>P08</v>
          </cell>
        </row>
        <row r="101">
          <cell r="C101">
            <v>10500000</v>
          </cell>
          <cell r="F101" t="str">
            <v>P08</v>
          </cell>
        </row>
        <row r="102">
          <cell r="C102">
            <v>12000000</v>
          </cell>
          <cell r="F102" t="str">
            <v>P08</v>
          </cell>
        </row>
        <row r="103">
          <cell r="C103">
            <v>600000</v>
          </cell>
          <cell r="F103" t="str">
            <v>P09</v>
          </cell>
        </row>
        <row r="104">
          <cell r="C104">
            <v>1620000</v>
          </cell>
          <cell r="F104" t="str">
            <v>P09</v>
          </cell>
        </row>
        <row r="105">
          <cell r="C105">
            <v>0</v>
          </cell>
          <cell r="F105" t="str">
            <v>P09</v>
          </cell>
        </row>
        <row r="106">
          <cell r="C106">
            <v>0</v>
          </cell>
          <cell r="F106" t="str">
            <v>P09</v>
          </cell>
        </row>
        <row r="107">
          <cell r="C107">
            <v>0</v>
          </cell>
          <cell r="F107" t="str">
            <v>P09</v>
          </cell>
        </row>
        <row r="108">
          <cell r="C108">
            <v>0</v>
          </cell>
          <cell r="F108" t="str">
            <v>P09</v>
          </cell>
        </row>
        <row r="109">
          <cell r="C109">
            <v>0</v>
          </cell>
          <cell r="F109" t="str">
            <v>P09</v>
          </cell>
        </row>
        <row r="110">
          <cell r="C110">
            <v>80000</v>
          </cell>
          <cell r="F110" t="str">
            <v>P09</v>
          </cell>
        </row>
        <row r="111">
          <cell r="C111">
            <v>1500000</v>
          </cell>
          <cell r="F111" t="str">
            <v>P09</v>
          </cell>
        </row>
        <row r="112">
          <cell r="C112">
            <v>1200000</v>
          </cell>
          <cell r="F112" t="str">
            <v>P09</v>
          </cell>
        </row>
        <row r="113">
          <cell r="C113">
            <v>0</v>
          </cell>
          <cell r="F113" t="str">
            <v>P09</v>
          </cell>
        </row>
        <row r="114">
          <cell r="C114">
            <v>0</v>
          </cell>
          <cell r="F114" t="str">
            <v>P09</v>
          </cell>
        </row>
        <row r="115">
          <cell r="C115">
            <v>0</v>
          </cell>
          <cell r="F115" t="str">
            <v>P09</v>
          </cell>
        </row>
        <row r="116">
          <cell r="C116">
            <v>0</v>
          </cell>
          <cell r="F116" t="str">
            <v>P09</v>
          </cell>
        </row>
        <row r="117">
          <cell r="C117">
            <v>250000</v>
          </cell>
          <cell r="F117" t="str">
            <v>P10</v>
          </cell>
        </row>
        <row r="118">
          <cell r="C118">
            <v>0</v>
          </cell>
          <cell r="F118" t="str">
            <v>P10</v>
          </cell>
        </row>
        <row r="119">
          <cell r="C119">
            <v>0</v>
          </cell>
          <cell r="F119" t="str">
            <v>P10</v>
          </cell>
        </row>
        <row r="120">
          <cell r="C120">
            <v>0</v>
          </cell>
          <cell r="F120" t="str">
            <v>P10</v>
          </cell>
        </row>
        <row r="121">
          <cell r="C121">
            <v>0</v>
          </cell>
          <cell r="F121" t="str">
            <v>P10</v>
          </cell>
        </row>
        <row r="122">
          <cell r="C122">
            <v>40000</v>
          </cell>
          <cell r="F122" t="str">
            <v>P10</v>
          </cell>
        </row>
        <row r="123">
          <cell r="C123">
            <v>60000</v>
          </cell>
          <cell r="F123" t="str">
            <v>P10</v>
          </cell>
        </row>
        <row r="124">
          <cell r="C124">
            <v>0</v>
          </cell>
          <cell r="F124" t="str">
            <v>P10</v>
          </cell>
        </row>
        <row r="125">
          <cell r="C125">
            <v>50000</v>
          </cell>
          <cell r="F125" t="str">
            <v>P10</v>
          </cell>
        </row>
        <row r="126">
          <cell r="C126">
            <v>0</v>
          </cell>
          <cell r="F126" t="str">
            <v>P12</v>
          </cell>
        </row>
        <row r="127">
          <cell r="C127">
            <v>0</v>
          </cell>
          <cell r="F127" t="str">
            <v>P12</v>
          </cell>
        </row>
        <row r="128">
          <cell r="C128">
            <v>0</v>
          </cell>
          <cell r="F128" t="str">
            <v>P12</v>
          </cell>
        </row>
        <row r="129">
          <cell r="C129">
            <v>0</v>
          </cell>
          <cell r="F129" t="str">
            <v>P12</v>
          </cell>
        </row>
        <row r="130">
          <cell r="C130">
            <v>50000</v>
          </cell>
          <cell r="F130" t="str">
            <v>P12</v>
          </cell>
        </row>
        <row r="131">
          <cell r="C131">
            <v>0</v>
          </cell>
          <cell r="F131" t="str">
            <v>P13</v>
          </cell>
        </row>
        <row r="132">
          <cell r="C132">
            <v>0</v>
          </cell>
          <cell r="F132" t="str">
            <v>P13</v>
          </cell>
        </row>
        <row r="133">
          <cell r="C133">
            <v>0</v>
          </cell>
          <cell r="F133" t="str">
            <v>P12</v>
          </cell>
        </row>
        <row r="134">
          <cell r="C134">
            <v>100000</v>
          </cell>
          <cell r="F134" t="str">
            <v>P12</v>
          </cell>
        </row>
        <row r="135">
          <cell r="C135">
            <v>4000000</v>
          </cell>
          <cell r="F135" t="str">
            <v>P12</v>
          </cell>
        </row>
        <row r="136">
          <cell r="C136">
            <v>0</v>
          </cell>
          <cell r="F136" t="str">
            <v>P12</v>
          </cell>
        </row>
        <row r="137">
          <cell r="C137">
            <v>630000</v>
          </cell>
          <cell r="F137" t="str">
            <v>P12</v>
          </cell>
        </row>
        <row r="138">
          <cell r="C138">
            <v>0</v>
          </cell>
          <cell r="F138" t="str">
            <v>P12</v>
          </cell>
        </row>
        <row r="139">
          <cell r="C139">
            <v>0</v>
          </cell>
          <cell r="F139" t="str">
            <v>P12</v>
          </cell>
        </row>
        <row r="140">
          <cell r="C140">
            <v>0</v>
          </cell>
          <cell r="F140" t="str">
            <v>P12</v>
          </cell>
        </row>
        <row r="141">
          <cell r="C141">
            <v>170710400</v>
          </cell>
          <cell r="F141" t="str">
            <v>P11</v>
          </cell>
        </row>
        <row r="142">
          <cell r="C142">
            <v>13283200</v>
          </cell>
          <cell r="F142" t="str">
            <v>P13</v>
          </cell>
        </row>
        <row r="143">
          <cell r="C143">
            <v>8490980</v>
          </cell>
          <cell r="F143" t="str">
            <v>P12</v>
          </cell>
        </row>
        <row r="144">
          <cell r="C144">
            <v>342000</v>
          </cell>
          <cell r="F144" t="str">
            <v>P12</v>
          </cell>
        </row>
        <row r="145">
          <cell r="C145">
            <v>0</v>
          </cell>
          <cell r="F145" t="str">
            <v>P12</v>
          </cell>
        </row>
        <row r="146">
          <cell r="C146">
            <v>16771309</v>
          </cell>
          <cell r="F146" t="str">
            <v>P12</v>
          </cell>
        </row>
        <row r="147">
          <cell r="C147">
            <v>0</v>
          </cell>
          <cell r="F147" t="str">
            <v>P12</v>
          </cell>
        </row>
        <row r="148">
          <cell r="C148">
            <v>0</v>
          </cell>
          <cell r="F148" t="str">
            <v>P12</v>
          </cell>
        </row>
        <row r="149">
          <cell r="C149">
            <v>0</v>
          </cell>
          <cell r="F149" t="str">
            <v>P12</v>
          </cell>
        </row>
        <row r="150">
          <cell r="C150">
            <v>0</v>
          </cell>
          <cell r="F150" t="str">
            <v>P12</v>
          </cell>
        </row>
        <row r="151">
          <cell r="C151">
            <v>0</v>
          </cell>
          <cell r="F151" t="str">
            <v>P12</v>
          </cell>
        </row>
        <row r="152">
          <cell r="C152">
            <v>0</v>
          </cell>
          <cell r="F152" t="str">
            <v>P12</v>
          </cell>
        </row>
        <row r="153">
          <cell r="C153">
            <v>0</v>
          </cell>
          <cell r="F153" t="str">
            <v>P12</v>
          </cell>
        </row>
        <row r="154">
          <cell r="C154">
            <v>0</v>
          </cell>
          <cell r="F154" t="str">
            <v>P12</v>
          </cell>
        </row>
        <row r="155">
          <cell r="C155">
            <v>0</v>
          </cell>
          <cell r="F155" t="str">
            <v>P12</v>
          </cell>
        </row>
        <row r="156">
          <cell r="C156">
            <v>1000000</v>
          </cell>
          <cell r="F156" t="str">
            <v>P10</v>
          </cell>
        </row>
        <row r="157">
          <cell r="C157">
            <v>0</v>
          </cell>
          <cell r="F157" t="str">
            <v>P10</v>
          </cell>
        </row>
        <row r="158">
          <cell r="C158">
            <v>200000</v>
          </cell>
          <cell r="F158" t="str">
            <v>P12</v>
          </cell>
        </row>
        <row r="159">
          <cell r="C159">
            <v>0</v>
          </cell>
          <cell r="F159" t="str">
            <v>P12</v>
          </cell>
        </row>
        <row r="160">
          <cell r="C160">
            <v>0</v>
          </cell>
          <cell r="F160" t="str">
            <v>P12</v>
          </cell>
        </row>
        <row r="161">
          <cell r="C161">
            <v>1717000</v>
          </cell>
          <cell r="F161" t="str">
            <v>P12</v>
          </cell>
        </row>
        <row r="162">
          <cell r="C162">
            <v>0</v>
          </cell>
          <cell r="F162" t="str">
            <v>P12</v>
          </cell>
        </row>
        <row r="163">
          <cell r="C163">
            <v>0</v>
          </cell>
          <cell r="F163" t="str">
            <v>P12</v>
          </cell>
        </row>
        <row r="164">
          <cell r="C164">
            <v>0</v>
          </cell>
          <cell r="F164" t="str">
            <v>P12</v>
          </cell>
        </row>
        <row r="165">
          <cell r="C165">
            <v>0</v>
          </cell>
          <cell r="F165" t="str">
            <v>P12</v>
          </cell>
        </row>
        <row r="166">
          <cell r="C166">
            <v>0</v>
          </cell>
          <cell r="F166" t="str">
            <v>P12</v>
          </cell>
        </row>
        <row r="167">
          <cell r="C167">
            <v>0</v>
          </cell>
          <cell r="F167" t="str">
            <v>P13</v>
          </cell>
        </row>
        <row r="168">
          <cell r="C168">
            <v>250000</v>
          </cell>
          <cell r="F168" t="str">
            <v>P12</v>
          </cell>
        </row>
        <row r="169">
          <cell r="C169">
            <v>0</v>
          </cell>
          <cell r="F169" t="str">
            <v>P12</v>
          </cell>
        </row>
        <row r="170">
          <cell r="C170">
            <v>0</v>
          </cell>
          <cell r="F170" t="str">
            <v>P12</v>
          </cell>
        </row>
        <row r="171">
          <cell r="C171">
            <v>0</v>
          </cell>
          <cell r="F171" t="str">
            <v>P12</v>
          </cell>
        </row>
        <row r="172">
          <cell r="C172">
            <v>1000000</v>
          </cell>
          <cell r="F172" t="str">
            <v>P12</v>
          </cell>
        </row>
        <row r="173">
          <cell r="C173">
            <v>137424600</v>
          </cell>
          <cell r="F173" t="str">
            <v>P17</v>
          </cell>
        </row>
        <row r="174">
          <cell r="C174">
            <v>7900000</v>
          </cell>
          <cell r="F174" t="str">
            <v>P17</v>
          </cell>
        </row>
        <row r="175">
          <cell r="C175">
            <v>120000</v>
          </cell>
          <cell r="F175" t="str">
            <v>P17</v>
          </cell>
        </row>
        <row r="176">
          <cell r="C176">
            <v>0</v>
          </cell>
          <cell r="F176" t="str">
            <v>P17</v>
          </cell>
        </row>
        <row r="177">
          <cell r="C177">
            <v>6200000</v>
          </cell>
          <cell r="F177" t="str">
            <v>P17</v>
          </cell>
        </row>
        <row r="178">
          <cell r="C178">
            <v>0</v>
          </cell>
          <cell r="F178" t="str">
            <v>P19</v>
          </cell>
        </row>
        <row r="179">
          <cell r="C179">
            <v>0</v>
          </cell>
          <cell r="F179" t="str">
            <v>P17</v>
          </cell>
        </row>
        <row r="180">
          <cell r="C180">
            <v>4400</v>
          </cell>
          <cell r="F180" t="str">
            <v>P17</v>
          </cell>
        </row>
        <row r="181">
          <cell r="C181">
            <v>0</v>
          </cell>
          <cell r="F181" t="str">
            <v>P17</v>
          </cell>
        </row>
        <row r="182">
          <cell r="C182">
            <v>0</v>
          </cell>
          <cell r="F182" t="str">
            <v>P17</v>
          </cell>
        </row>
        <row r="183">
          <cell r="C183">
            <v>3610360</v>
          </cell>
          <cell r="F183" t="str">
            <v>P17</v>
          </cell>
        </row>
        <row r="184">
          <cell r="C184">
            <v>3246160</v>
          </cell>
          <cell r="F184" t="str">
            <v>P17</v>
          </cell>
        </row>
        <row r="185">
          <cell r="C185">
            <v>2415037</v>
          </cell>
          <cell r="F185" t="str">
            <v>P18</v>
          </cell>
        </row>
        <row r="186">
          <cell r="C186">
            <v>7602963</v>
          </cell>
          <cell r="F186" t="str">
            <v>P18</v>
          </cell>
        </row>
        <row r="187">
          <cell r="C187">
            <v>51823690</v>
          </cell>
          <cell r="F187" t="str">
            <v>P18</v>
          </cell>
        </row>
        <row r="188">
          <cell r="C188">
            <v>13176310</v>
          </cell>
          <cell r="F188" t="str">
            <v>P18</v>
          </cell>
        </row>
        <row r="189">
          <cell r="C189">
            <v>750000</v>
          </cell>
          <cell r="F189" t="str">
            <v>P18</v>
          </cell>
        </row>
        <row r="190">
          <cell r="C190">
            <v>0</v>
          </cell>
          <cell r="F190" t="str">
            <v>P18</v>
          </cell>
        </row>
        <row r="191">
          <cell r="C191">
            <v>1785220</v>
          </cell>
          <cell r="F191" t="str">
            <v>P17</v>
          </cell>
        </row>
        <row r="192">
          <cell r="C192">
            <v>5355660</v>
          </cell>
          <cell r="F192" t="str">
            <v>P17</v>
          </cell>
        </row>
        <row r="193">
          <cell r="C193">
            <v>2200000</v>
          </cell>
          <cell r="F193" t="str">
            <v>P17</v>
          </cell>
        </row>
        <row r="194">
          <cell r="C194">
            <v>0</v>
          </cell>
          <cell r="F194" t="str">
            <v>P17</v>
          </cell>
        </row>
        <row r="195">
          <cell r="C195">
            <v>0</v>
          </cell>
          <cell r="F195" t="str">
            <v>P17</v>
          </cell>
        </row>
        <row r="196">
          <cell r="C196">
            <v>0</v>
          </cell>
          <cell r="F196" t="str">
            <v>P17</v>
          </cell>
        </row>
        <row r="197">
          <cell r="C197">
            <v>0</v>
          </cell>
          <cell r="F197" t="str">
            <v>P17</v>
          </cell>
        </row>
        <row r="198">
          <cell r="C198">
            <v>0</v>
          </cell>
          <cell r="F198" t="str">
            <v>P17</v>
          </cell>
        </row>
        <row r="199">
          <cell r="C199">
            <v>2864000</v>
          </cell>
          <cell r="F199" t="str">
            <v>P17</v>
          </cell>
        </row>
        <row r="200">
          <cell r="C200">
            <v>0</v>
          </cell>
          <cell r="F200" t="str">
            <v>P17</v>
          </cell>
        </row>
        <row r="201">
          <cell r="C201">
            <v>90000000</v>
          </cell>
          <cell r="F201" t="str">
            <v>P19</v>
          </cell>
        </row>
        <row r="202">
          <cell r="C202">
            <v>0</v>
          </cell>
          <cell r="F202" t="str">
            <v>P20</v>
          </cell>
        </row>
        <row r="203">
          <cell r="C203">
            <v>0</v>
          </cell>
          <cell r="F203" t="str">
            <v>P20</v>
          </cell>
        </row>
        <row r="204">
          <cell r="C204">
            <v>2000000</v>
          </cell>
          <cell r="F204" t="str">
            <v>P20</v>
          </cell>
        </row>
        <row r="205">
          <cell r="C205">
            <v>3000000</v>
          </cell>
          <cell r="F205" t="str">
            <v>P20</v>
          </cell>
        </row>
        <row r="206">
          <cell r="C206">
            <v>210000</v>
          </cell>
          <cell r="F206" t="str">
            <v>P20</v>
          </cell>
        </row>
        <row r="207">
          <cell r="C207">
            <v>3506500</v>
          </cell>
          <cell r="F207" t="str">
            <v>P20</v>
          </cell>
        </row>
        <row r="208">
          <cell r="C208">
            <v>342000</v>
          </cell>
          <cell r="F208" t="str">
            <v>P20</v>
          </cell>
        </row>
        <row r="209">
          <cell r="C209">
            <v>541000</v>
          </cell>
          <cell r="F209" t="str">
            <v>P20</v>
          </cell>
        </row>
        <row r="210">
          <cell r="C210">
            <v>8234980</v>
          </cell>
          <cell r="F210" t="str">
            <v>P19</v>
          </cell>
        </row>
        <row r="211">
          <cell r="C211">
            <v>1180512</v>
          </cell>
          <cell r="F211" t="str">
            <v>P19</v>
          </cell>
        </row>
        <row r="212">
          <cell r="C212">
            <v>26500000</v>
          </cell>
          <cell r="F212" t="str">
            <v>P19</v>
          </cell>
        </row>
        <row r="213">
          <cell r="C213">
            <v>3000000</v>
          </cell>
          <cell r="F213" t="str">
            <v>P19</v>
          </cell>
        </row>
        <row r="214">
          <cell r="C214">
            <v>0</v>
          </cell>
          <cell r="F214" t="str">
            <v>P19</v>
          </cell>
        </row>
        <row r="215">
          <cell r="C215">
            <v>0</v>
          </cell>
          <cell r="F215" t="str">
            <v>P19</v>
          </cell>
        </row>
        <row r="216">
          <cell r="C216">
            <v>0</v>
          </cell>
          <cell r="F216" t="str">
            <v>P19</v>
          </cell>
        </row>
        <row r="217">
          <cell r="C217">
            <v>0</v>
          </cell>
          <cell r="F217" t="str">
            <v>P19</v>
          </cell>
        </row>
        <row r="218">
          <cell r="C218">
            <v>0</v>
          </cell>
          <cell r="F218" t="str">
            <v>P19</v>
          </cell>
        </row>
        <row r="219">
          <cell r="C219">
            <v>0</v>
          </cell>
          <cell r="F219" t="str">
            <v>P19</v>
          </cell>
        </row>
        <row r="220">
          <cell r="C220">
            <v>0</v>
          </cell>
          <cell r="F220" t="str">
            <v>P19</v>
          </cell>
        </row>
        <row r="221">
          <cell r="C221">
            <v>400000</v>
          </cell>
          <cell r="F221" t="str">
            <v>P20</v>
          </cell>
        </row>
        <row r="222">
          <cell r="C222">
            <v>730059</v>
          </cell>
          <cell r="F222" t="str">
            <v>P20</v>
          </cell>
        </row>
        <row r="223">
          <cell r="C223">
            <v>9941</v>
          </cell>
          <cell r="F223" t="str">
            <v>P20</v>
          </cell>
        </row>
        <row r="224">
          <cell r="C224">
            <v>0</v>
          </cell>
          <cell r="F224" t="str">
            <v>P20</v>
          </cell>
        </row>
        <row r="225">
          <cell r="C225">
            <v>0</v>
          </cell>
          <cell r="F225" t="str">
            <v>P20</v>
          </cell>
        </row>
        <row r="226">
          <cell r="C226">
            <v>0</v>
          </cell>
          <cell r="F226" t="str">
            <v>P20</v>
          </cell>
        </row>
        <row r="227">
          <cell r="C227">
            <v>0</v>
          </cell>
          <cell r="F227" t="str">
            <v>P20</v>
          </cell>
        </row>
        <row r="228">
          <cell r="C228">
            <v>0</v>
          </cell>
          <cell r="F228" t="str">
            <v>P20</v>
          </cell>
        </row>
        <row r="229">
          <cell r="C229">
            <v>0</v>
          </cell>
          <cell r="F229" t="str">
            <v>P20</v>
          </cell>
        </row>
        <row r="230">
          <cell r="C230">
            <v>0</v>
          </cell>
          <cell r="F230" t="str">
            <v>P20</v>
          </cell>
        </row>
        <row r="231">
          <cell r="C231">
            <v>0</v>
          </cell>
          <cell r="F231" t="str">
            <v>P20</v>
          </cell>
        </row>
        <row r="232">
          <cell r="C232">
            <v>0</v>
          </cell>
          <cell r="F232" t="str">
            <v>P20</v>
          </cell>
        </row>
        <row r="233">
          <cell r="C233">
            <v>0</v>
          </cell>
          <cell r="F233" t="str">
            <v>P20</v>
          </cell>
        </row>
        <row r="234">
          <cell r="C234">
            <v>0</v>
          </cell>
          <cell r="F234" t="str">
            <v>P20</v>
          </cell>
        </row>
        <row r="235">
          <cell r="C235">
            <v>0</v>
          </cell>
          <cell r="F235" t="str">
            <v>P20</v>
          </cell>
        </row>
        <row r="236">
          <cell r="C236">
            <v>4700000</v>
          </cell>
          <cell r="F236" t="str">
            <v>P20</v>
          </cell>
        </row>
        <row r="237">
          <cell r="C237">
            <v>7000</v>
          </cell>
          <cell r="F237" t="str">
            <v>P20</v>
          </cell>
        </row>
        <row r="238">
          <cell r="C238">
            <v>90000</v>
          </cell>
          <cell r="F238" t="str">
            <v>P21</v>
          </cell>
        </row>
        <row r="239">
          <cell r="C239">
            <v>95000</v>
          </cell>
          <cell r="F239" t="str">
            <v>P21</v>
          </cell>
        </row>
        <row r="240">
          <cell r="C240">
            <v>108000</v>
          </cell>
          <cell r="F240" t="str">
            <v>P21</v>
          </cell>
        </row>
        <row r="241">
          <cell r="C241">
            <v>4000000</v>
          </cell>
          <cell r="F241" t="str">
            <v>P23</v>
          </cell>
        </row>
        <row r="242">
          <cell r="C242">
            <v>200000</v>
          </cell>
          <cell r="F242" t="str">
            <v>P23</v>
          </cell>
        </row>
        <row r="243">
          <cell r="C243">
            <v>500000</v>
          </cell>
          <cell r="F243" t="str">
            <v>P23</v>
          </cell>
        </row>
        <row r="244">
          <cell r="C244">
            <v>20000</v>
          </cell>
          <cell r="F244" t="str">
            <v>P23</v>
          </cell>
        </row>
        <row r="245">
          <cell r="C245">
            <v>700000</v>
          </cell>
          <cell r="F245" t="str">
            <v>P23</v>
          </cell>
        </row>
        <row r="246">
          <cell r="C246">
            <v>4442600</v>
          </cell>
          <cell r="F246" t="str">
            <v>P23</v>
          </cell>
        </row>
        <row r="247">
          <cell r="C247">
            <v>0</v>
          </cell>
          <cell r="F247" t="str">
            <v>P23</v>
          </cell>
        </row>
        <row r="248">
          <cell r="C248">
            <v>1000000</v>
          </cell>
          <cell r="F248" t="str">
            <v>P23</v>
          </cell>
        </row>
        <row r="249">
          <cell r="C249">
            <v>0</v>
          </cell>
          <cell r="F249" t="str">
            <v>P23</v>
          </cell>
        </row>
        <row r="250">
          <cell r="C250">
            <v>2000000</v>
          </cell>
          <cell r="F250" t="str">
            <v>P21</v>
          </cell>
        </row>
        <row r="251">
          <cell r="C251">
            <v>230000</v>
          </cell>
          <cell r="F251" t="str">
            <v>P21</v>
          </cell>
        </row>
        <row r="252">
          <cell r="C252">
            <v>430000</v>
          </cell>
          <cell r="F252" t="str">
            <v>P21</v>
          </cell>
        </row>
        <row r="253">
          <cell r="C253">
            <v>20000</v>
          </cell>
          <cell r="F253" t="str">
            <v>P21</v>
          </cell>
        </row>
        <row r="254">
          <cell r="C254">
            <v>700000</v>
          </cell>
          <cell r="F254" t="str">
            <v>P21</v>
          </cell>
        </row>
        <row r="255">
          <cell r="C255">
            <v>4500000</v>
          </cell>
          <cell r="F255" t="str">
            <v>P21</v>
          </cell>
        </row>
        <row r="256">
          <cell r="C256">
            <v>120000</v>
          </cell>
          <cell r="F256" t="str">
            <v>P21</v>
          </cell>
        </row>
        <row r="257">
          <cell r="C257">
            <v>0</v>
          </cell>
          <cell r="F257" t="str">
            <v>P21</v>
          </cell>
        </row>
        <row r="258">
          <cell r="C258">
            <v>1000000</v>
          </cell>
          <cell r="F258" t="str">
            <v>P21</v>
          </cell>
        </row>
        <row r="259">
          <cell r="C259">
            <v>0</v>
          </cell>
          <cell r="F259" t="str">
            <v>P21</v>
          </cell>
        </row>
        <row r="260">
          <cell r="C260">
            <v>1700000</v>
          </cell>
          <cell r="F260" t="str">
            <v>P21</v>
          </cell>
        </row>
        <row r="261">
          <cell r="C261">
            <v>700000</v>
          </cell>
          <cell r="F261" t="str">
            <v>P21</v>
          </cell>
        </row>
        <row r="262">
          <cell r="C262">
            <v>0</v>
          </cell>
          <cell r="F262" t="str">
            <v>P21</v>
          </cell>
        </row>
        <row r="263">
          <cell r="C263">
            <v>2900000</v>
          </cell>
          <cell r="F263" t="str">
            <v>P23</v>
          </cell>
        </row>
        <row r="264">
          <cell r="C264">
            <v>0</v>
          </cell>
          <cell r="F264" t="str">
            <v>P21</v>
          </cell>
        </row>
        <row r="265">
          <cell r="C265">
            <v>0</v>
          </cell>
          <cell r="F265" t="str">
            <v>P21</v>
          </cell>
        </row>
        <row r="266">
          <cell r="C266">
            <v>0</v>
          </cell>
          <cell r="F266" t="str">
            <v>P21</v>
          </cell>
        </row>
        <row r="267">
          <cell r="C267">
            <v>0</v>
          </cell>
          <cell r="F267" t="str">
            <v>P21</v>
          </cell>
        </row>
        <row r="268">
          <cell r="C268">
            <v>0</v>
          </cell>
          <cell r="F268" t="str">
            <v>P21</v>
          </cell>
        </row>
        <row r="269">
          <cell r="C269">
            <v>1000000</v>
          </cell>
          <cell r="F269" t="str">
            <v>P21</v>
          </cell>
        </row>
        <row r="270">
          <cell r="C270">
            <v>11820000</v>
          </cell>
          <cell r="F270" t="str">
            <v>P21</v>
          </cell>
        </row>
        <row r="271">
          <cell r="C271">
            <v>3000000</v>
          </cell>
          <cell r="F271" t="str">
            <v>P21</v>
          </cell>
        </row>
        <row r="272">
          <cell r="C272">
            <v>4000000</v>
          </cell>
          <cell r="F272" t="str">
            <v>P21</v>
          </cell>
        </row>
        <row r="273">
          <cell r="C273">
            <v>7000000</v>
          </cell>
          <cell r="F273" t="str">
            <v>P21</v>
          </cell>
        </row>
        <row r="274">
          <cell r="C274">
            <v>0</v>
          </cell>
          <cell r="F274" t="str">
            <v>P21</v>
          </cell>
        </row>
        <row r="275">
          <cell r="C275">
            <v>0</v>
          </cell>
          <cell r="F275" t="str">
            <v>P21</v>
          </cell>
        </row>
        <row r="276">
          <cell r="C276">
            <v>22000000</v>
          </cell>
          <cell r="F276" t="str">
            <v>P22</v>
          </cell>
        </row>
        <row r="277">
          <cell r="C277">
            <v>3900000</v>
          </cell>
          <cell r="F277" t="str">
            <v>P22</v>
          </cell>
        </row>
        <row r="278">
          <cell r="C278">
            <v>850000</v>
          </cell>
          <cell r="F278" t="str">
            <v>P22</v>
          </cell>
        </row>
        <row r="279">
          <cell r="C279">
            <v>100000</v>
          </cell>
          <cell r="F279" t="str">
            <v>P22</v>
          </cell>
        </row>
        <row r="280">
          <cell r="C280">
            <v>180000</v>
          </cell>
          <cell r="F280" t="str">
            <v>P22</v>
          </cell>
        </row>
        <row r="281">
          <cell r="C281">
            <v>0</v>
          </cell>
          <cell r="F281" t="str">
            <v>P21</v>
          </cell>
        </row>
        <row r="282">
          <cell r="C282">
            <v>0</v>
          </cell>
          <cell r="F282" t="str">
            <v>P21</v>
          </cell>
        </row>
        <row r="283">
          <cell r="C283">
            <v>115457000</v>
          </cell>
          <cell r="F283" t="str">
            <v>P14</v>
          </cell>
        </row>
        <row r="284">
          <cell r="C284">
            <v>2043000</v>
          </cell>
          <cell r="F284" t="str">
            <v>P15</v>
          </cell>
        </row>
        <row r="285">
          <cell r="C285">
            <v>36592565</v>
          </cell>
          <cell r="F285" t="str">
            <v>P15</v>
          </cell>
        </row>
        <row r="286">
          <cell r="C286">
            <v>28000000</v>
          </cell>
          <cell r="F286" t="str">
            <v>P16</v>
          </cell>
        </row>
        <row r="287">
          <cell r="C287">
            <v>8700000</v>
          </cell>
          <cell r="F287" t="str">
            <v>P23</v>
          </cell>
        </row>
        <row r="288">
          <cell r="C288">
            <v>2000000</v>
          </cell>
          <cell r="F288" t="str">
            <v>P23</v>
          </cell>
        </row>
        <row r="289">
          <cell r="C289">
            <v>1995465</v>
          </cell>
          <cell r="F289" t="str">
            <v>P151</v>
          </cell>
        </row>
        <row r="290">
          <cell r="C290">
            <v>0</v>
          </cell>
          <cell r="F290" t="str">
            <v>P15</v>
          </cell>
        </row>
        <row r="291">
          <cell r="C291">
            <v>1500000</v>
          </cell>
          <cell r="F291" t="str">
            <v>P23</v>
          </cell>
        </row>
        <row r="292">
          <cell r="C292">
            <v>0</v>
          </cell>
          <cell r="F292" t="str">
            <v>P21</v>
          </cell>
        </row>
        <row r="293">
          <cell r="C293">
            <v>0</v>
          </cell>
          <cell r="F293" t="str">
            <v>P21</v>
          </cell>
        </row>
        <row r="294">
          <cell r="C294">
            <v>0</v>
          </cell>
          <cell r="F294" t="str">
            <v>P21</v>
          </cell>
        </row>
        <row r="295">
          <cell r="C295">
            <v>0</v>
          </cell>
          <cell r="F295" t="str">
            <v>P21</v>
          </cell>
        </row>
        <row r="296">
          <cell r="C296">
            <v>0</v>
          </cell>
          <cell r="F296" t="str">
            <v>P21</v>
          </cell>
        </row>
        <row r="297">
          <cell r="C297">
            <v>0</v>
          </cell>
          <cell r="F297" t="str">
            <v>P25</v>
          </cell>
        </row>
        <row r="298">
          <cell r="C298">
            <v>0</v>
          </cell>
          <cell r="F298" t="str">
            <v>P21</v>
          </cell>
        </row>
        <row r="299">
          <cell r="C299">
            <v>0</v>
          </cell>
          <cell r="F299" t="str">
            <v>P21</v>
          </cell>
        </row>
        <row r="300">
          <cell r="C300">
            <v>0</v>
          </cell>
          <cell r="F300" t="str">
            <v>P21</v>
          </cell>
        </row>
        <row r="301">
          <cell r="C301">
            <v>4214400</v>
          </cell>
          <cell r="F301" t="str">
            <v>P25</v>
          </cell>
        </row>
        <row r="302">
          <cell r="C302">
            <v>2000000</v>
          </cell>
          <cell r="F302" t="str">
            <v>P25</v>
          </cell>
        </row>
        <row r="303">
          <cell r="C303">
            <v>0</v>
          </cell>
          <cell r="F303" t="str">
            <v>P21</v>
          </cell>
        </row>
        <row r="304">
          <cell r="C304">
            <v>1859240</v>
          </cell>
          <cell r="F304" t="str">
            <v>P25</v>
          </cell>
        </row>
        <row r="305">
          <cell r="C305">
            <v>1917632</v>
          </cell>
          <cell r="F305" t="str">
            <v>P25</v>
          </cell>
        </row>
        <row r="306">
          <cell r="C306">
            <v>0</v>
          </cell>
          <cell r="F306" t="str">
            <v>P25</v>
          </cell>
        </row>
        <row r="307">
          <cell r="C307">
            <v>0</v>
          </cell>
          <cell r="F307" t="str">
            <v>P25</v>
          </cell>
        </row>
        <row r="308">
          <cell r="C308">
            <v>0</v>
          </cell>
          <cell r="F308" t="str">
            <v>P25</v>
          </cell>
        </row>
        <row r="309">
          <cell r="C309">
            <v>0</v>
          </cell>
          <cell r="F309" t="str">
            <v>P19</v>
          </cell>
        </row>
        <row r="310">
          <cell r="C310">
            <v>0</v>
          </cell>
          <cell r="F310" t="str">
            <v>P19</v>
          </cell>
        </row>
        <row r="311">
          <cell r="C311">
            <v>0</v>
          </cell>
          <cell r="F311" t="str">
            <v>P19</v>
          </cell>
        </row>
        <row r="312">
          <cell r="C312">
            <v>50000</v>
          </cell>
          <cell r="F312" t="str">
            <v>P19</v>
          </cell>
        </row>
        <row r="313">
          <cell r="C313">
            <v>0</v>
          </cell>
          <cell r="F313" t="str">
            <v>P19</v>
          </cell>
        </row>
        <row r="314">
          <cell r="C314">
            <v>2130000</v>
          </cell>
          <cell r="F314" t="str">
            <v>P19</v>
          </cell>
        </row>
        <row r="315">
          <cell r="C315">
            <v>430000</v>
          </cell>
          <cell r="F315" t="str">
            <v>P19</v>
          </cell>
        </row>
        <row r="316">
          <cell r="C316">
            <v>555000</v>
          </cell>
          <cell r="F316" t="str">
            <v>P19</v>
          </cell>
        </row>
        <row r="317">
          <cell r="C317">
            <v>1110000</v>
          </cell>
          <cell r="F317" t="str">
            <v>P19</v>
          </cell>
        </row>
        <row r="318">
          <cell r="C318">
            <v>40000</v>
          </cell>
          <cell r="F318" t="str">
            <v>P19</v>
          </cell>
        </row>
        <row r="319">
          <cell r="C319">
            <v>3800000</v>
          </cell>
          <cell r="F319" t="str">
            <v>P24</v>
          </cell>
        </row>
        <row r="320">
          <cell r="C320">
            <v>0</v>
          </cell>
          <cell r="F320" t="str">
            <v>P24</v>
          </cell>
        </row>
        <row r="321">
          <cell r="C321">
            <v>12000000</v>
          </cell>
          <cell r="F321" t="str">
            <v>P24</v>
          </cell>
        </row>
        <row r="322">
          <cell r="C322">
            <v>90000</v>
          </cell>
          <cell r="F322" t="str">
            <v>P24</v>
          </cell>
        </row>
        <row r="323">
          <cell r="C323">
            <v>0</v>
          </cell>
          <cell r="F323" t="str">
            <v>P24</v>
          </cell>
        </row>
        <row r="324">
          <cell r="C324">
            <v>0</v>
          </cell>
          <cell r="F324" t="str">
            <v>P24</v>
          </cell>
        </row>
        <row r="325">
          <cell r="C325">
            <v>0</v>
          </cell>
          <cell r="F325" t="str">
            <v>P24</v>
          </cell>
        </row>
        <row r="326">
          <cell r="C326">
            <v>0</v>
          </cell>
          <cell r="F326" t="str">
            <v>P24</v>
          </cell>
        </row>
        <row r="327">
          <cell r="C327">
            <v>0</v>
          </cell>
          <cell r="F327" t="str">
            <v>P24</v>
          </cell>
        </row>
        <row r="328">
          <cell r="C328">
            <v>0</v>
          </cell>
          <cell r="F328" t="str">
            <v>P24</v>
          </cell>
        </row>
        <row r="329">
          <cell r="C329">
            <v>272000</v>
          </cell>
          <cell r="F329" t="str">
            <v>P24</v>
          </cell>
        </row>
        <row r="330">
          <cell r="C330">
            <v>865540</v>
          </cell>
          <cell r="F330" t="str">
            <v>P24</v>
          </cell>
        </row>
        <row r="331">
          <cell r="C331">
            <v>3160</v>
          </cell>
          <cell r="F331" t="str">
            <v>P24</v>
          </cell>
        </row>
        <row r="332">
          <cell r="C332">
            <v>0</v>
          </cell>
          <cell r="F332" t="str">
            <v>P24</v>
          </cell>
        </row>
        <row r="333">
          <cell r="C333">
            <v>0</v>
          </cell>
          <cell r="F333" t="str">
            <v>P24</v>
          </cell>
        </row>
        <row r="334">
          <cell r="C334">
            <v>19124100</v>
          </cell>
          <cell r="F334" t="str">
            <v>P24</v>
          </cell>
        </row>
        <row r="335">
          <cell r="C335">
            <v>0</v>
          </cell>
          <cell r="F335" t="str">
            <v>P24</v>
          </cell>
        </row>
        <row r="336">
          <cell r="C336">
            <v>0</v>
          </cell>
          <cell r="F336" t="str">
            <v>P24</v>
          </cell>
        </row>
        <row r="337">
          <cell r="C337">
            <v>371450</v>
          </cell>
          <cell r="F337" t="str">
            <v>P24</v>
          </cell>
        </row>
        <row r="338">
          <cell r="C338">
            <v>0</v>
          </cell>
          <cell r="F338" t="str">
            <v>P24</v>
          </cell>
        </row>
        <row r="339">
          <cell r="C339">
            <v>0</v>
          </cell>
          <cell r="F339" t="str">
            <v>P24</v>
          </cell>
        </row>
        <row r="340">
          <cell r="C340">
            <v>0</v>
          </cell>
          <cell r="F340" t="str">
            <v>P24</v>
          </cell>
        </row>
        <row r="341">
          <cell r="C341">
            <v>0</v>
          </cell>
          <cell r="F341" t="str">
            <v>P24</v>
          </cell>
        </row>
        <row r="342">
          <cell r="C342">
            <v>0</v>
          </cell>
          <cell r="F342" t="str">
            <v>P24</v>
          </cell>
        </row>
        <row r="343">
          <cell r="C343">
            <v>0</v>
          </cell>
          <cell r="F343" t="str">
            <v>P24</v>
          </cell>
        </row>
        <row r="344">
          <cell r="C344">
            <v>0</v>
          </cell>
          <cell r="F344" t="str">
            <v>P24</v>
          </cell>
        </row>
        <row r="345">
          <cell r="C345">
            <v>0</v>
          </cell>
          <cell r="F345" t="str">
            <v>P24</v>
          </cell>
        </row>
        <row r="346">
          <cell r="C346">
            <v>0</v>
          </cell>
          <cell r="F346" t="str">
            <v>P24</v>
          </cell>
        </row>
        <row r="347">
          <cell r="C347">
            <v>6097240</v>
          </cell>
          <cell r="F347" t="str">
            <v>P24</v>
          </cell>
        </row>
        <row r="348">
          <cell r="C348">
            <v>635600</v>
          </cell>
          <cell r="F348" t="str">
            <v>P24</v>
          </cell>
        </row>
        <row r="349">
          <cell r="C349">
            <v>0</v>
          </cell>
          <cell r="F349" t="str">
            <v>P24</v>
          </cell>
        </row>
        <row r="350">
          <cell r="C350">
            <v>0</v>
          </cell>
          <cell r="F350" t="str">
            <v>P24</v>
          </cell>
        </row>
        <row r="351">
          <cell r="C351">
            <v>0</v>
          </cell>
          <cell r="F351" t="str">
            <v>P24</v>
          </cell>
        </row>
        <row r="352">
          <cell r="C352">
            <v>0</v>
          </cell>
          <cell r="F352" t="str">
            <v>P24</v>
          </cell>
        </row>
        <row r="353">
          <cell r="C353">
            <v>0</v>
          </cell>
          <cell r="F353" t="str">
            <v>P24</v>
          </cell>
        </row>
        <row r="354">
          <cell r="C354">
            <v>2624900</v>
          </cell>
          <cell r="F354" t="str">
            <v>P24</v>
          </cell>
        </row>
        <row r="355">
          <cell r="C355">
            <v>568000</v>
          </cell>
          <cell r="F355" t="str">
            <v>P24</v>
          </cell>
        </row>
        <row r="356">
          <cell r="C356">
            <v>173000</v>
          </cell>
          <cell r="F356" t="str">
            <v>P24</v>
          </cell>
        </row>
        <row r="357">
          <cell r="C357">
            <v>449600</v>
          </cell>
          <cell r="F357" t="str">
            <v>P24</v>
          </cell>
        </row>
        <row r="358">
          <cell r="C358">
            <v>148500</v>
          </cell>
          <cell r="F358" t="str">
            <v>P24</v>
          </cell>
        </row>
        <row r="359">
          <cell r="C359">
            <v>2450</v>
          </cell>
          <cell r="F359" t="str">
            <v>P24</v>
          </cell>
        </row>
        <row r="360">
          <cell r="C360">
            <v>27533900</v>
          </cell>
          <cell r="F360" t="str">
            <v>P24</v>
          </cell>
        </row>
        <row r="361">
          <cell r="C361">
            <v>1487100</v>
          </cell>
          <cell r="F361" t="str">
            <v>P24</v>
          </cell>
        </row>
        <row r="362">
          <cell r="C362">
            <v>125700</v>
          </cell>
          <cell r="F362" t="str">
            <v>P24</v>
          </cell>
        </row>
        <row r="363">
          <cell r="C363">
            <v>95400</v>
          </cell>
          <cell r="F363" t="str">
            <v>P24</v>
          </cell>
        </row>
        <row r="364">
          <cell r="C364">
            <v>72750</v>
          </cell>
          <cell r="F364" t="str">
            <v>P24</v>
          </cell>
        </row>
        <row r="365">
          <cell r="C365">
            <v>64950</v>
          </cell>
          <cell r="F365" t="str">
            <v>P24</v>
          </cell>
        </row>
        <row r="366">
          <cell r="C366">
            <v>0</v>
          </cell>
          <cell r="F366" t="str">
            <v>P24</v>
          </cell>
        </row>
        <row r="367">
          <cell r="C367">
            <v>0</v>
          </cell>
          <cell r="F367" t="str">
            <v>P24</v>
          </cell>
        </row>
        <row r="368">
          <cell r="C368">
            <v>0</v>
          </cell>
          <cell r="F368" t="str">
            <v>P25</v>
          </cell>
        </row>
        <row r="369">
          <cell r="C369">
            <v>0</v>
          </cell>
          <cell r="F369" t="str">
            <v>P25</v>
          </cell>
        </row>
        <row r="370">
          <cell r="C370">
            <v>0</v>
          </cell>
          <cell r="F370" t="str">
            <v>P25</v>
          </cell>
        </row>
        <row r="371">
          <cell r="C371">
            <v>0</v>
          </cell>
          <cell r="F371" t="str">
            <v>P241</v>
          </cell>
        </row>
        <row r="372">
          <cell r="C372">
            <v>0</v>
          </cell>
          <cell r="F372" t="str">
            <v>P241</v>
          </cell>
        </row>
        <row r="373">
          <cell r="C373">
            <v>0</v>
          </cell>
          <cell r="F373" t="str">
            <v>P241</v>
          </cell>
        </row>
        <row r="374">
          <cell r="C374">
            <v>0</v>
          </cell>
          <cell r="F374" t="str">
            <v>P241</v>
          </cell>
        </row>
        <row r="375">
          <cell r="C375">
            <v>0</v>
          </cell>
          <cell r="F375" t="str">
            <v>P241</v>
          </cell>
        </row>
        <row r="376">
          <cell r="C376">
            <v>0</v>
          </cell>
          <cell r="F376" t="str">
            <v>P241</v>
          </cell>
        </row>
        <row r="377">
          <cell r="C377">
            <v>0</v>
          </cell>
          <cell r="F377" t="str">
            <v>P241</v>
          </cell>
        </row>
        <row r="378">
          <cell r="C378">
            <v>0</v>
          </cell>
          <cell r="F378" t="str">
            <v>P241</v>
          </cell>
        </row>
        <row r="379">
          <cell r="C379">
            <v>0</v>
          </cell>
          <cell r="F379" t="str">
            <v>P241</v>
          </cell>
        </row>
        <row r="380">
          <cell r="C380">
            <v>0</v>
          </cell>
          <cell r="F380" t="str">
            <v>P241</v>
          </cell>
        </row>
        <row r="381">
          <cell r="C381">
            <v>0</v>
          </cell>
          <cell r="F381" t="str">
            <v>P241</v>
          </cell>
        </row>
        <row r="382">
          <cell r="C382">
            <v>0</v>
          </cell>
          <cell r="F382" t="str">
            <v>P241</v>
          </cell>
        </row>
        <row r="383">
          <cell r="C383">
            <v>0</v>
          </cell>
          <cell r="F383" t="str">
            <v>P241</v>
          </cell>
        </row>
        <row r="384">
          <cell r="C384">
            <v>0</v>
          </cell>
          <cell r="F384" t="str">
            <v>P241</v>
          </cell>
        </row>
        <row r="385">
          <cell r="C385">
            <v>0</v>
          </cell>
          <cell r="F385" t="str">
            <v>P241</v>
          </cell>
        </row>
        <row r="386">
          <cell r="C386">
            <v>0</v>
          </cell>
          <cell r="F386" t="str">
            <v>P241</v>
          </cell>
        </row>
        <row r="387">
          <cell r="C387">
            <v>0</v>
          </cell>
          <cell r="F387" t="str">
            <v>P241</v>
          </cell>
        </row>
        <row r="388">
          <cell r="C388">
            <v>40000</v>
          </cell>
          <cell r="F388" t="str">
            <v>P241</v>
          </cell>
        </row>
        <row r="389">
          <cell r="C389">
            <v>2000000</v>
          </cell>
          <cell r="F389" t="str">
            <v>P241</v>
          </cell>
        </row>
        <row r="390">
          <cell r="C390">
            <v>3500000</v>
          </cell>
          <cell r="F390" t="str">
            <v>P241</v>
          </cell>
        </row>
        <row r="391">
          <cell r="C391">
            <v>12000000</v>
          </cell>
          <cell r="F391" t="str">
            <v>P241</v>
          </cell>
        </row>
        <row r="392">
          <cell r="C392">
            <v>1500</v>
          </cell>
          <cell r="F392" t="str">
            <v>P241</v>
          </cell>
        </row>
        <row r="393">
          <cell r="C393">
            <v>120000</v>
          </cell>
          <cell r="F393" t="str">
            <v>P241</v>
          </cell>
        </row>
        <row r="394">
          <cell r="C394">
            <v>0</v>
          </cell>
          <cell r="F394" t="str">
            <v>P241</v>
          </cell>
        </row>
        <row r="395">
          <cell r="C395">
            <v>72000</v>
          </cell>
          <cell r="F395" t="str">
            <v>P241</v>
          </cell>
        </row>
        <row r="396">
          <cell r="C396">
            <v>11000</v>
          </cell>
          <cell r="F396" t="str">
            <v>P241</v>
          </cell>
        </row>
        <row r="397">
          <cell r="C397">
            <v>1100</v>
          </cell>
          <cell r="F397" t="str">
            <v>P241</v>
          </cell>
        </row>
        <row r="398">
          <cell r="C398">
            <v>0</v>
          </cell>
          <cell r="F398" t="str">
            <v>P25</v>
          </cell>
        </row>
        <row r="399">
          <cell r="C399">
            <v>0</v>
          </cell>
          <cell r="F399" t="str">
            <v>P25</v>
          </cell>
        </row>
        <row r="400">
          <cell r="C400">
            <v>0</v>
          </cell>
          <cell r="F400" t="str">
            <v>P25</v>
          </cell>
        </row>
        <row r="401">
          <cell r="C401">
            <v>0</v>
          </cell>
          <cell r="F401" t="str">
            <v>P25</v>
          </cell>
        </row>
        <row r="402">
          <cell r="C402">
            <v>0</v>
          </cell>
          <cell r="F402" t="str">
            <v>P25</v>
          </cell>
        </row>
        <row r="403">
          <cell r="C403">
            <v>0</v>
          </cell>
          <cell r="F403" t="str">
            <v>P25</v>
          </cell>
        </row>
        <row r="404">
          <cell r="C404">
            <v>0</v>
          </cell>
          <cell r="F404" t="str">
            <v>P25</v>
          </cell>
        </row>
        <row r="405">
          <cell r="C405">
            <v>0</v>
          </cell>
          <cell r="F405" t="str">
            <v>P25</v>
          </cell>
        </row>
        <row r="406">
          <cell r="C406">
            <v>0</v>
          </cell>
          <cell r="F406" t="str">
            <v>P25</v>
          </cell>
        </row>
        <row r="407">
          <cell r="C407">
            <v>0</v>
          </cell>
          <cell r="F407" t="str">
            <v>P25</v>
          </cell>
        </row>
        <row r="408">
          <cell r="C408">
            <v>0</v>
          </cell>
          <cell r="F408" t="str">
            <v>P25</v>
          </cell>
        </row>
        <row r="409">
          <cell r="C409">
            <v>0</v>
          </cell>
          <cell r="F409" t="str">
            <v>P25</v>
          </cell>
        </row>
        <row r="410">
          <cell r="C410">
            <v>0</v>
          </cell>
          <cell r="F410" t="str">
            <v>P25</v>
          </cell>
        </row>
        <row r="411">
          <cell r="C411">
            <v>0</v>
          </cell>
          <cell r="F411" t="str">
            <v>P25</v>
          </cell>
        </row>
        <row r="412">
          <cell r="C412">
            <v>0</v>
          </cell>
          <cell r="F412" t="str">
            <v>P25</v>
          </cell>
        </row>
        <row r="413">
          <cell r="C413">
            <v>0</v>
          </cell>
          <cell r="F413" t="str">
            <v>P25</v>
          </cell>
        </row>
        <row r="414">
          <cell r="C414">
            <v>0</v>
          </cell>
          <cell r="F414" t="str">
            <v>P25</v>
          </cell>
        </row>
        <row r="415">
          <cell r="C415">
            <v>0</v>
          </cell>
          <cell r="F415" t="str">
            <v>P25</v>
          </cell>
        </row>
        <row r="416">
          <cell r="C416">
            <v>0</v>
          </cell>
          <cell r="F416" t="str">
            <v>P25</v>
          </cell>
        </row>
        <row r="417">
          <cell r="C417">
            <v>0</v>
          </cell>
          <cell r="F417" t="str">
            <v>P25</v>
          </cell>
        </row>
        <row r="418">
          <cell r="C418">
            <v>0</v>
          </cell>
          <cell r="F418" t="str">
            <v>P25</v>
          </cell>
        </row>
        <row r="419">
          <cell r="C419">
            <v>0</v>
          </cell>
          <cell r="F419" t="str">
            <v>P25</v>
          </cell>
        </row>
        <row r="420">
          <cell r="C420">
            <v>0</v>
          </cell>
          <cell r="F420" t="str">
            <v>P25</v>
          </cell>
        </row>
        <row r="421">
          <cell r="C421">
            <v>0</v>
          </cell>
          <cell r="F421" t="str">
            <v>P25</v>
          </cell>
        </row>
        <row r="422">
          <cell r="C422">
            <v>0</v>
          </cell>
          <cell r="F422" t="str">
            <v>P25</v>
          </cell>
        </row>
        <row r="423">
          <cell r="C423">
            <v>0</v>
          </cell>
          <cell r="F423" t="str">
            <v>P25</v>
          </cell>
        </row>
        <row r="424">
          <cell r="C424">
            <v>0</v>
          </cell>
          <cell r="F424" t="str">
            <v>P25</v>
          </cell>
        </row>
        <row r="425">
          <cell r="C425">
            <v>0</v>
          </cell>
          <cell r="F425" t="str">
            <v>P25</v>
          </cell>
        </row>
        <row r="426">
          <cell r="C426">
            <v>0</v>
          </cell>
          <cell r="F426" t="str">
            <v>P25</v>
          </cell>
        </row>
        <row r="427">
          <cell r="C427">
            <v>2310000</v>
          </cell>
          <cell r="F427" t="str">
            <v>P25</v>
          </cell>
        </row>
        <row r="428">
          <cell r="C428">
            <v>0</v>
          </cell>
          <cell r="F428" t="str">
            <v>P25</v>
          </cell>
        </row>
        <row r="429">
          <cell r="C429">
            <v>1900000</v>
          </cell>
          <cell r="F429" t="str">
            <v>P25</v>
          </cell>
        </row>
        <row r="430">
          <cell r="C430">
            <v>0</v>
          </cell>
          <cell r="F430" t="str">
            <v>P25</v>
          </cell>
        </row>
        <row r="431">
          <cell r="C431">
            <v>0</v>
          </cell>
          <cell r="F431" t="str">
            <v>P25</v>
          </cell>
        </row>
        <row r="432">
          <cell r="C432">
            <v>0</v>
          </cell>
          <cell r="F432" t="str">
            <v>P25</v>
          </cell>
        </row>
        <row r="433">
          <cell r="C433">
            <v>0</v>
          </cell>
          <cell r="F433" t="str">
            <v>P25</v>
          </cell>
        </row>
        <row r="434">
          <cell r="C434">
            <v>0</v>
          </cell>
          <cell r="F434" t="str">
            <v>P25</v>
          </cell>
        </row>
        <row r="435">
          <cell r="C435">
            <v>0</v>
          </cell>
          <cell r="F435" t="str">
            <v>P25</v>
          </cell>
        </row>
        <row r="436">
          <cell r="C436">
            <v>0</v>
          </cell>
          <cell r="F436" t="str">
            <v>P25</v>
          </cell>
        </row>
        <row r="437">
          <cell r="C437">
            <v>0</v>
          </cell>
          <cell r="F437" t="str">
            <v>P25</v>
          </cell>
        </row>
        <row r="438">
          <cell r="C438">
            <v>0</v>
          </cell>
          <cell r="F438" t="str">
            <v>P25</v>
          </cell>
        </row>
        <row r="439">
          <cell r="C439">
            <v>0</v>
          </cell>
          <cell r="F439" t="str">
            <v>P25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1"/>
      <sheetName val="Revenue"/>
      <sheetName val="Expense"/>
      <sheetName val="HGR2559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7.WS-แผน รพ.สต."/>
      <sheetName val="7.1"/>
      <sheetName val="PlanFin Analysis"/>
      <sheetName val="WS2-9"/>
      <sheetName val="Sheet3"/>
    </sheetNames>
    <sheetDataSet>
      <sheetData sheetId="0"/>
      <sheetData sheetId="1">
        <row r="4">
          <cell r="A4" t="str">
            <v>P04</v>
          </cell>
        </row>
      </sheetData>
      <sheetData sheetId="2"/>
      <sheetData sheetId="3">
        <row r="39">
          <cell r="E39">
            <v>4910295</v>
          </cell>
        </row>
      </sheetData>
      <sheetData sheetId="4"/>
      <sheetData sheetId="5"/>
      <sheetData sheetId="6"/>
      <sheetData sheetId="7">
        <row r="3">
          <cell r="C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topLeftCell="C28" workbookViewId="0">
      <selection activeCell="I26" sqref="I26"/>
    </sheetView>
  </sheetViews>
  <sheetFormatPr defaultRowHeight="14.25" x14ac:dyDescent="0.2"/>
  <cols>
    <col min="2" max="2" width="30.375" customWidth="1"/>
    <col min="3" max="4" width="15.75" bestFit="1" customWidth="1"/>
    <col min="6" max="7" width="9" customWidth="1"/>
    <col min="8" max="8" width="4.375" customWidth="1"/>
    <col min="9" max="9" width="9" style="51" customWidth="1"/>
    <col min="10" max="10" width="15.125" hidden="1" customWidth="1"/>
    <col min="11" max="13" width="9" hidden="1" customWidth="1"/>
  </cols>
  <sheetData>
    <row r="1" spans="1:9" ht="23.25" x14ac:dyDescent="0.35">
      <c r="A1" s="55" t="s">
        <v>0</v>
      </c>
      <c r="B1" s="55"/>
      <c r="C1" s="55"/>
      <c r="D1" s="55"/>
      <c r="E1" s="55"/>
    </row>
    <row r="2" spans="1:9" ht="23.25" x14ac:dyDescent="0.35">
      <c r="A2" s="56" t="s">
        <v>1</v>
      </c>
      <c r="B2" s="56"/>
      <c r="C2" s="56"/>
      <c r="D2" s="56"/>
      <c r="E2" s="56"/>
    </row>
    <row r="3" spans="1:9" ht="112.5" x14ac:dyDescent="0.2">
      <c r="A3" s="1" t="s">
        <v>2</v>
      </c>
      <c r="B3" s="2" t="s">
        <v>3</v>
      </c>
      <c r="C3" s="1" t="s">
        <v>4</v>
      </c>
      <c r="D3" s="3" t="s">
        <v>5</v>
      </c>
      <c r="E3" s="4" t="s">
        <v>6</v>
      </c>
    </row>
    <row r="4" spans="1:9" s="50" customFormat="1" ht="21" x14ac:dyDescent="0.35">
      <c r="A4" s="5" t="s">
        <v>7</v>
      </c>
      <c r="B4" s="6" t="s">
        <v>8</v>
      </c>
      <c r="C4" s="7">
        <v>266715237.69</v>
      </c>
      <c r="D4" s="8">
        <f>SUMIF('[1]1.WS-Re-Exp'!$F$3:$F$439,[1]Planfin2561!A4,'[1]1.WS-Re-Exp'!$C$3:$C$439)</f>
        <v>257080000</v>
      </c>
      <c r="E4" s="9">
        <f>((D4-C4)/D4)*100</f>
        <v>-3.7479530457445143</v>
      </c>
      <c r="I4" s="52"/>
    </row>
    <row r="5" spans="1:9" s="50" customFormat="1" ht="21" x14ac:dyDescent="0.35">
      <c r="A5" s="5" t="s">
        <v>9</v>
      </c>
      <c r="B5" s="6" t="s">
        <v>10</v>
      </c>
      <c r="C5" s="7">
        <v>469066.66</v>
      </c>
      <c r="D5" s="8">
        <f>SUMIF('[1]1.WS-Re-Exp'!$F$3:$F$439,[1]Planfin2561!A5,'[1]1.WS-Re-Exp'!$C$3:$C$439)</f>
        <v>430000</v>
      </c>
      <c r="E5" s="9">
        <f t="shared" ref="E5:E30" si="0">((D5-C5)/D5)*100</f>
        <v>-9.0852697674418543</v>
      </c>
      <c r="I5" s="52"/>
    </row>
    <row r="6" spans="1:9" s="50" customFormat="1" ht="21" x14ac:dyDescent="0.35">
      <c r="A6" s="5" t="s">
        <v>11</v>
      </c>
      <c r="B6" s="6" t="s">
        <v>12</v>
      </c>
      <c r="C6" s="7">
        <v>1490015.99</v>
      </c>
      <c r="D6" s="8">
        <f>SUMIF('[1]1.WS-Re-Exp'!$F$3:$F$439,[1]Planfin2561!A6,'[1]1.WS-Re-Exp'!$C$3:$C$439)</f>
        <v>2080000</v>
      </c>
      <c r="E6" s="9">
        <f t="shared" si="0"/>
        <v>28.364615865384618</v>
      </c>
      <c r="I6" s="52"/>
    </row>
    <row r="7" spans="1:9" s="50" customFormat="1" ht="21" x14ac:dyDescent="0.35">
      <c r="A7" s="5" t="s">
        <v>13</v>
      </c>
      <c r="B7" s="6" t="s">
        <v>14</v>
      </c>
      <c r="C7" s="7">
        <v>8425781.1899999995</v>
      </c>
      <c r="D7" s="8">
        <f>SUMIF('[1]1.WS-Re-Exp'!$F$3:$F$439,[1]Planfin2561!A7,'[1]1.WS-Re-Exp'!$C$3:$C$439)</f>
        <v>10450000</v>
      </c>
      <c r="E7" s="9">
        <f t="shared" si="0"/>
        <v>19.370514928229671</v>
      </c>
      <c r="I7" s="52"/>
    </row>
    <row r="8" spans="1:9" s="50" customFormat="1" ht="21" x14ac:dyDescent="0.35">
      <c r="A8" s="5" t="s">
        <v>15</v>
      </c>
      <c r="B8" s="6" t="s">
        <v>16</v>
      </c>
      <c r="C8" s="7">
        <v>85976830.010000005</v>
      </c>
      <c r="D8" s="8">
        <f>SUMIF('[1]1.WS-Re-Exp'!$F$3:$F$439,[1]Planfin2561!A8,'[1]1.WS-Re-Exp'!$C$3:$C$439)</f>
        <v>85700000</v>
      </c>
      <c r="E8" s="9">
        <f t="shared" si="0"/>
        <v>-0.32302218203034466</v>
      </c>
      <c r="I8" s="52"/>
    </row>
    <row r="9" spans="1:9" s="50" customFormat="1" ht="21" x14ac:dyDescent="0.35">
      <c r="A9" s="5" t="s">
        <v>17</v>
      </c>
      <c r="B9" s="6" t="s">
        <v>18</v>
      </c>
      <c r="C9" s="7">
        <v>52777747.780000001</v>
      </c>
      <c r="D9" s="8">
        <f>SUMIF('[1]1.WS-Re-Exp'!$F$3:$F$439,[1]Planfin2561!A9,'[1]1.WS-Re-Exp'!$C$3:$C$439)</f>
        <v>55500000</v>
      </c>
      <c r="E9" s="9">
        <f t="shared" si="0"/>
        <v>4.904958954954953</v>
      </c>
      <c r="I9" s="52"/>
    </row>
    <row r="10" spans="1:9" s="50" customFormat="1" ht="21" x14ac:dyDescent="0.35">
      <c r="A10" s="5" t="s">
        <v>19</v>
      </c>
      <c r="B10" s="6" t="s">
        <v>20</v>
      </c>
      <c r="C10" s="7">
        <v>4539685.29</v>
      </c>
      <c r="D10" s="8">
        <f>SUMIF('[1]1.WS-Re-Exp'!$F$3:$F$439,[1]Planfin2561!A10,'[1]1.WS-Re-Exp'!$C$3:$C$439)</f>
        <v>5000000</v>
      </c>
      <c r="E10" s="9">
        <f t="shared" si="0"/>
        <v>9.2062942000000003</v>
      </c>
      <c r="I10" s="52"/>
    </row>
    <row r="11" spans="1:9" s="50" customFormat="1" ht="21" x14ac:dyDescent="0.35">
      <c r="A11" s="10" t="s">
        <v>21</v>
      </c>
      <c r="B11" s="11" t="s">
        <v>22</v>
      </c>
      <c r="C11" s="12">
        <v>107519310.36</v>
      </c>
      <c r="D11" s="13">
        <f>77400000+5000000</f>
        <v>82400000</v>
      </c>
      <c r="E11" s="9">
        <f t="shared" si="0"/>
        <v>-30.48459995145631</v>
      </c>
      <c r="F11" s="50" t="s">
        <v>80</v>
      </c>
      <c r="I11" s="52"/>
    </row>
    <row r="12" spans="1:9" s="50" customFormat="1" ht="21" x14ac:dyDescent="0.35">
      <c r="A12" s="5" t="s">
        <v>23</v>
      </c>
      <c r="B12" s="6" t="s">
        <v>24</v>
      </c>
      <c r="C12" s="7">
        <v>158019074.12</v>
      </c>
      <c r="D12" s="8">
        <f>SUMIF('[1]1.WS-Re-Exp'!$F$3:$F$439,[1]Planfin2561!A12,'[1]1.WS-Re-Exp'!$C$3:$C$439)</f>
        <v>170710400</v>
      </c>
      <c r="E12" s="9">
        <f t="shared" si="0"/>
        <v>7.4344186880236922</v>
      </c>
      <c r="I12" s="52"/>
    </row>
    <row r="13" spans="1:9" s="50" customFormat="1" ht="21" x14ac:dyDescent="0.35">
      <c r="A13" s="5" t="s">
        <v>25</v>
      </c>
      <c r="B13" s="6" t="s">
        <v>26</v>
      </c>
      <c r="C13" s="7">
        <v>46577353.899999999</v>
      </c>
      <c r="D13" s="8">
        <f>SUMIF('[1]1.WS-Re-Exp'!$F$3:$F$439,[1]Planfin2561!A13,'[1]1.WS-Re-Exp'!$C$3:$C$439)</f>
        <v>33604289</v>
      </c>
      <c r="E13" s="9">
        <f t="shared" si="0"/>
        <v>-38.605384271037543</v>
      </c>
      <c r="I13" s="52"/>
    </row>
    <row r="14" spans="1:9" s="50" customFormat="1" ht="21" x14ac:dyDescent="0.35">
      <c r="A14" s="5" t="s">
        <v>27</v>
      </c>
      <c r="B14" s="6" t="s">
        <v>28</v>
      </c>
      <c r="C14" s="7">
        <v>48459243.719999999</v>
      </c>
      <c r="D14" s="8">
        <f>SUMIF('[1]1.WS-Re-Exp'!$F$3:$F$439,[1]Planfin2561!A14,'[1]1.WS-Re-Exp'!$C$3:$C$439)</f>
        <v>25973400</v>
      </c>
      <c r="E14" s="9">
        <f t="shared" si="0"/>
        <v>-86.572584721291776</v>
      </c>
      <c r="I14" s="52"/>
    </row>
    <row r="15" spans="1:9" ht="23.25" x14ac:dyDescent="0.35">
      <c r="A15" s="15" t="s">
        <v>29</v>
      </c>
      <c r="B15" s="16" t="s">
        <v>30</v>
      </c>
      <c r="C15" s="17">
        <v>780969346.71000004</v>
      </c>
      <c r="D15" s="17">
        <f>SUM(D4:D14)</f>
        <v>728928089</v>
      </c>
      <c r="E15" s="18">
        <f t="shared" si="0"/>
        <v>-7.1394227352926221</v>
      </c>
    </row>
    <row r="16" spans="1:9" ht="23.25" x14ac:dyDescent="0.35">
      <c r="A16" s="19" t="s">
        <v>31</v>
      </c>
      <c r="B16" s="6" t="s">
        <v>32</v>
      </c>
      <c r="C16" s="20">
        <v>119036903.48</v>
      </c>
      <c r="D16" s="8">
        <f>SUMIF('[1]1.WS-Re-Exp'!$F$3:$F$439,[1]Planfin2561!A16,'[1]1.WS-Re-Exp'!$C$3:$C$439)</f>
        <v>115457000</v>
      </c>
      <c r="E16" s="9">
        <f t="shared" si="0"/>
        <v>-3.1006378825017142</v>
      </c>
      <c r="F16" t="s">
        <v>75</v>
      </c>
    </row>
    <row r="17" spans="1:11" ht="23.25" x14ac:dyDescent="0.35">
      <c r="A17" s="19" t="s">
        <v>33</v>
      </c>
      <c r="B17" s="6" t="s">
        <v>34</v>
      </c>
      <c r="C17" s="21">
        <v>48826117.020000003</v>
      </c>
      <c r="D17" s="8">
        <f>SUMIF('[1]1.WS-Re-Exp'!$F$3:$F$439,[1]Planfin2561!A17,'[1]1.WS-Re-Exp'!$C$3:$C$439)</f>
        <v>38635565</v>
      </c>
      <c r="E17" s="9">
        <f t="shared" si="0"/>
        <v>-26.376091614034902</v>
      </c>
      <c r="J17" s="54">
        <f>+D20+D21+D22+D23</f>
        <v>396555392</v>
      </c>
      <c r="K17">
        <f>+J17*100/J21</f>
        <v>51.188170948492385</v>
      </c>
    </row>
    <row r="18" spans="1:11" ht="23.25" x14ac:dyDescent="0.35">
      <c r="A18" s="19" t="s">
        <v>35</v>
      </c>
      <c r="B18" s="6" t="s">
        <v>36</v>
      </c>
      <c r="C18" s="21">
        <v>3153209.12</v>
      </c>
      <c r="D18" s="8">
        <f>SUMIF('[1]1.WS-Re-Exp'!$F$3:$F$439,[1]Planfin2561!A18,'[1]1.WS-Re-Exp'!$C$3:$C$439)</f>
        <v>1995465</v>
      </c>
      <c r="E18" s="9">
        <f t="shared" si="0"/>
        <v>-58.018763546341333</v>
      </c>
      <c r="J18" s="54">
        <f>+D16+D17+D18+D19+D24+D25+D26</f>
        <v>275593630</v>
      </c>
      <c r="K18">
        <f>+J18*100/J21</f>
        <v>35.574182395067673</v>
      </c>
    </row>
    <row r="19" spans="1:11" ht="23.25" x14ac:dyDescent="0.35">
      <c r="A19" s="19" t="s">
        <v>37</v>
      </c>
      <c r="B19" s="6" t="s">
        <v>38</v>
      </c>
      <c r="C19" s="21">
        <v>25297091.68</v>
      </c>
      <c r="D19" s="8">
        <f>SUMIF('[1]1.WS-Re-Exp'!$F$3:$F$439,[1]Planfin2561!A19,'[1]1.WS-Re-Exp'!$C$3:$C$439)</f>
        <v>28000000</v>
      </c>
      <c r="E19" s="9">
        <f t="shared" si="0"/>
        <v>9.6532440000000008</v>
      </c>
      <c r="J19" s="54">
        <f>+D27+D28</f>
        <v>88350940</v>
      </c>
      <c r="K19">
        <f>+J19*100/J21</f>
        <v>11.404517783432368</v>
      </c>
    </row>
    <row r="20" spans="1:11" ht="23.25" x14ac:dyDescent="0.35">
      <c r="A20" s="19" t="s">
        <v>39</v>
      </c>
      <c r="B20" s="6" t="s">
        <v>40</v>
      </c>
      <c r="C20" s="21">
        <v>158018807.41999999</v>
      </c>
      <c r="D20" s="8">
        <f>170710400</f>
        <v>170710400</v>
      </c>
      <c r="E20" s="9">
        <f t="shared" si="0"/>
        <v>7.4345749175211431</v>
      </c>
    </row>
    <row r="21" spans="1:11" ht="23.25" x14ac:dyDescent="0.35">
      <c r="A21" s="19" t="s">
        <v>41</v>
      </c>
      <c r="B21" s="11" t="s">
        <v>42</v>
      </c>
      <c r="C21" s="21">
        <v>73895318.650000006</v>
      </c>
      <c r="D21" s="8">
        <f>75768000+1400000</f>
        <v>77168000</v>
      </c>
      <c r="E21" s="9">
        <f t="shared" si="0"/>
        <v>4.2409824668256189</v>
      </c>
      <c r="F21" t="s">
        <v>79</v>
      </c>
      <c r="J21">
        <v>774701234</v>
      </c>
    </row>
    <row r="22" spans="1:11" ht="23.25" x14ac:dyDescent="0.35">
      <c r="A22" s="19" t="s">
        <v>43</v>
      </c>
      <c r="B22" s="6" t="s">
        <v>44</v>
      </c>
      <c r="C22" s="21">
        <v>129499541.28</v>
      </c>
      <c r="D22" s="8">
        <f>SUMIF('[1]1.WS-Re-Exp'!$F$3:$F$439,[1]Planfin2561!A22,'[1]1.WS-Re-Exp'!$C$3:$C$439)</f>
        <v>133230492</v>
      </c>
      <c r="E22" s="9">
        <f t="shared" si="0"/>
        <v>2.8003729956953087</v>
      </c>
      <c r="F22" t="s">
        <v>76</v>
      </c>
    </row>
    <row r="23" spans="1:11" ht="23.25" x14ac:dyDescent="0.35">
      <c r="A23" s="19" t="s">
        <v>45</v>
      </c>
      <c r="B23" s="6" t="s">
        <v>46</v>
      </c>
      <c r="C23" s="12">
        <v>17598734.789999999</v>
      </c>
      <c r="D23" s="8">
        <f>SUMIF('[1]1.WS-Re-Exp'!$F$3:$F$439,[1]Planfin2561!A23,'[1]1.WS-Re-Exp'!$C$3:$C$439)</f>
        <v>15446500</v>
      </c>
      <c r="E23" s="9">
        <f t="shared" si="0"/>
        <v>-13.933478716861419</v>
      </c>
    </row>
    <row r="24" spans="1:11" ht="23.25" x14ac:dyDescent="0.35">
      <c r="A24" s="19" t="s">
        <v>47</v>
      </c>
      <c r="B24" s="6" t="s">
        <v>48</v>
      </c>
      <c r="C24" s="12">
        <v>31148533.460000001</v>
      </c>
      <c r="D24" s="14">
        <f>SUMIF('[1]1.WS-Re-Exp'!$F$3:$F$439,[1]Planfin2561!A24,'[1]1.WS-Re-Exp'!$C$3:$C$439)</f>
        <v>38513000</v>
      </c>
      <c r="E24" s="9">
        <f t="shared" si="0"/>
        <v>19.122027730896061</v>
      </c>
      <c r="F24" t="s">
        <v>77</v>
      </c>
    </row>
    <row r="25" spans="1:11" ht="23.25" x14ac:dyDescent="0.35">
      <c r="A25" s="19" t="s">
        <v>49</v>
      </c>
      <c r="B25" s="6" t="s">
        <v>50</v>
      </c>
      <c r="C25" s="21">
        <v>22785570.649999999</v>
      </c>
      <c r="D25" s="14">
        <f>SUMIF('[1]1.WS-Re-Exp'!$F$3:$F$439,[1]Planfin2561!A25,'[1]1.WS-Re-Exp'!$C$3:$C$439)</f>
        <v>27030000</v>
      </c>
      <c r="E25" s="9">
        <f t="shared" si="0"/>
        <v>15.702661302256757</v>
      </c>
    </row>
    <row r="26" spans="1:11" ht="23.25" x14ac:dyDescent="0.35">
      <c r="A26" s="19" t="s">
        <v>51</v>
      </c>
      <c r="B26" s="6" t="s">
        <v>52</v>
      </c>
      <c r="C26" s="21">
        <v>20454857.73</v>
      </c>
      <c r="D26" s="14">
        <f>SUMIF('[1]1.WS-Re-Exp'!$F$3:$F$439,[1]Planfin2561!A26,'[1]1.WS-Re-Exp'!$C$3:$C$439)</f>
        <v>25962600</v>
      </c>
      <c r="E26" s="9">
        <f t="shared" si="0"/>
        <v>21.214139839615445</v>
      </c>
    </row>
    <row r="27" spans="1:11" ht="23.25" x14ac:dyDescent="0.35">
      <c r="A27" s="19" t="s">
        <v>53</v>
      </c>
      <c r="B27" s="6" t="s">
        <v>54</v>
      </c>
      <c r="C27" s="21">
        <v>71313178.920000002</v>
      </c>
      <c r="D27" s="14">
        <f>SUMIF('[1]1.WS-Re-Exp'!$F$3:$F$439,[1]Planfin2561!A27,'[1]1.WS-Re-Exp'!$C$3:$C$439)</f>
        <v>76605340</v>
      </c>
      <c r="E27" s="9">
        <f t="shared" si="0"/>
        <v>6.908344875174496</v>
      </c>
    </row>
    <row r="28" spans="1:11" ht="23.25" x14ac:dyDescent="0.35">
      <c r="A28" s="19" t="s">
        <v>55</v>
      </c>
      <c r="B28" s="6" t="s">
        <v>56</v>
      </c>
      <c r="C28" s="21">
        <v>7836065.8799999999</v>
      </c>
      <c r="D28" s="8">
        <f>7155000+4590600</f>
        <v>11745600</v>
      </c>
      <c r="E28" s="9">
        <f t="shared" si="0"/>
        <v>33.285095014303231</v>
      </c>
      <c r="F28" t="s">
        <v>81</v>
      </c>
    </row>
    <row r="29" spans="1:11" ht="23.25" x14ac:dyDescent="0.35">
      <c r="A29" s="19" t="s">
        <v>57</v>
      </c>
      <c r="B29" s="6" t="s">
        <v>58</v>
      </c>
      <c r="C29" s="12">
        <v>17477895.07</v>
      </c>
      <c r="D29" s="8">
        <f>SUMIF('[1]1.WS-Re-Exp'!$F$3:$F$439,[1]Planfin2561!A29,'[1]1.WS-Re-Exp'!$C$3:$C$439)</f>
        <v>14201272</v>
      </c>
      <c r="E29" s="9">
        <f t="shared" si="0"/>
        <v>-23.07274355423937</v>
      </c>
    </row>
    <row r="30" spans="1:11" ht="21" x14ac:dyDescent="0.35">
      <c r="A30" s="22" t="s">
        <v>59</v>
      </c>
      <c r="B30" s="22" t="s">
        <v>60</v>
      </c>
      <c r="C30" s="23">
        <v>746341825.14999998</v>
      </c>
      <c r="D30" s="23">
        <f>SUM(D16:D29)</f>
        <v>774701234</v>
      </c>
      <c r="E30" s="24">
        <f t="shared" si="0"/>
        <v>3.6606897737302462</v>
      </c>
      <c r="H30" s="53"/>
    </row>
    <row r="31" spans="1:11" ht="23.25" x14ac:dyDescent="0.35">
      <c r="A31" s="15" t="s">
        <v>61</v>
      </c>
      <c r="B31" s="25" t="s">
        <v>62</v>
      </c>
      <c r="C31" s="26">
        <f>C15-C30</f>
        <v>34627521.560000062</v>
      </c>
      <c r="D31" s="26">
        <f>D15-D30</f>
        <v>-45773145</v>
      </c>
      <c r="E31" s="27"/>
      <c r="H31" s="53"/>
    </row>
    <row r="32" spans="1:11" ht="26.25" x14ac:dyDescent="0.4">
      <c r="A32" s="28" t="s">
        <v>63</v>
      </c>
      <c r="B32" s="29" t="s">
        <v>64</v>
      </c>
      <c r="C32" s="30" t="str">
        <f>IF(D32&gt;0,"เกินดุล",IF(D32=0,"สมดุล","ขาดดุล"))</f>
        <v>เกินดุล</v>
      </c>
      <c r="D32" s="31">
        <f>D31-D14+D27</f>
        <v>4858795</v>
      </c>
      <c r="E32" s="27"/>
      <c r="H32" s="53"/>
    </row>
    <row r="33" spans="1:5" ht="26.25" x14ac:dyDescent="0.4">
      <c r="A33" s="32"/>
      <c r="B33" s="33"/>
      <c r="C33" s="34"/>
      <c r="D33" s="27"/>
      <c r="E33" s="27"/>
    </row>
    <row r="34" spans="1:5" ht="23.25" x14ac:dyDescent="0.35">
      <c r="A34" s="35"/>
      <c r="B34" s="36" t="s">
        <v>65</v>
      </c>
      <c r="C34" s="37"/>
      <c r="D34" s="38"/>
      <c r="E34" s="38"/>
    </row>
    <row r="35" spans="1:5" ht="21" x14ac:dyDescent="0.35">
      <c r="A35" s="39" t="s">
        <v>66</v>
      </c>
      <c r="B35" s="40" t="s">
        <v>67</v>
      </c>
      <c r="C35" s="41">
        <f>+[2]Expense!E39</f>
        <v>4910295</v>
      </c>
      <c r="D35" s="38"/>
      <c r="E35" s="38"/>
    </row>
    <row r="36" spans="1:5" ht="21" x14ac:dyDescent="0.35">
      <c r="A36" s="39"/>
      <c r="B36" s="42" t="s">
        <v>68</v>
      </c>
      <c r="C36" s="43" t="str">
        <f>IF(D36&gt;=0,"ไม่เกิน","เกิน")</f>
        <v>ไม่เกิน</v>
      </c>
      <c r="D36" s="38"/>
      <c r="E36" s="38"/>
    </row>
    <row r="37" spans="1:5" ht="21" x14ac:dyDescent="0.35">
      <c r="A37" s="44" t="s">
        <v>69</v>
      </c>
      <c r="B37" s="45" t="s">
        <v>70</v>
      </c>
      <c r="C37" s="46">
        <v>153987654.59999999</v>
      </c>
      <c r="D37" s="38"/>
    </row>
    <row r="38" spans="1:5" ht="21" x14ac:dyDescent="0.35">
      <c r="A38" s="44" t="s">
        <v>71</v>
      </c>
      <c r="B38" s="48" t="s">
        <v>72</v>
      </c>
      <c r="C38" s="49">
        <v>-31489948.899999999</v>
      </c>
      <c r="D38" s="38"/>
      <c r="E38" s="47" t="s">
        <v>78</v>
      </c>
    </row>
    <row r="39" spans="1:5" ht="21" x14ac:dyDescent="0.35">
      <c r="A39" s="44" t="s">
        <v>73</v>
      </c>
      <c r="B39" s="48" t="s">
        <v>74</v>
      </c>
      <c r="C39" s="49">
        <v>227814647.90000001</v>
      </c>
      <c r="D39" s="38"/>
      <c r="E39" s="47"/>
    </row>
  </sheetData>
  <mergeCells count="2">
    <mergeCell ref="A1:E1"/>
    <mergeCell ref="A2:E2"/>
  </mergeCells>
  <conditionalFormatting sqref="C32">
    <cfRule type="containsText" dxfId="2" priority="1" operator="containsText" text="สมดุล">
      <formula>NOT(ISERROR(SEARCH("สมดุล",C32)))</formula>
    </cfRule>
    <cfRule type="containsText" dxfId="1" priority="2" operator="containsText" text="ขาดดุล">
      <formula>NOT(ISERROR(SEARCH("ขาดดุล",C32)))</formula>
    </cfRule>
    <cfRule type="containsText" dxfId="0" priority="3" operator="containsText" text="เกินดุล">
      <formula>NOT(ISERROR(SEARCH("เกินดุล",C32)))</formula>
    </cfRule>
  </conditionalFormatting>
  <pageMargins left="0.24" right="0.24" top="0.21" bottom="0.34" header="0.17" footer="0.17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iLLUSiON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CasperX</cp:lastModifiedBy>
  <cp:lastPrinted>2018-03-28T13:10:45Z</cp:lastPrinted>
  <dcterms:created xsi:type="dcterms:W3CDTF">2018-03-23T10:56:30Z</dcterms:created>
  <dcterms:modified xsi:type="dcterms:W3CDTF">2018-03-28T13:34:49Z</dcterms:modified>
</cp:coreProperties>
</file>