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อื่นๆ\สรุปวาระประชุม คปสจ\คปสจ ปี 2563\พ.ค. 63\"/>
    </mc:Choice>
  </mc:AlternateContent>
  <xr:revisionPtr revIDLastSave="0" documentId="13_ncr:1_{871FE692-1BD6-4AD9-B2A4-A4F61898A6E1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ต.ค.2562- พ.ค.2563" sheetId="4" r:id="rId1"/>
  </sheets>
  <definedNames>
    <definedName name="_xlnm.Print_Titles" localSheetId="0">'ต.ค.2562- พ.ค.2563'!$A:$A,'ต.ค.2562- พ.ค.2563'!$3:$6</definedName>
    <definedName name="SAPBEXsysID" hidden="1">"BWP"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4" l="1"/>
  <c r="C27" i="4"/>
  <c r="AX27" i="4"/>
  <c r="AV27" i="4"/>
  <c r="AS27" i="4"/>
  <c r="AQ27" i="4"/>
  <c r="AN27" i="4"/>
  <c r="AL27" i="4"/>
  <c r="AI27" i="4"/>
  <c r="AG27" i="4"/>
  <c r="AD27" i="4"/>
  <c r="AB27" i="4"/>
  <c r="Y27" i="4"/>
  <c r="W27" i="4"/>
  <c r="T27" i="4"/>
  <c r="R27" i="4"/>
  <c r="O27" i="4"/>
  <c r="M27" i="4"/>
  <c r="J27" i="4"/>
  <c r="H27" i="4"/>
  <c r="E27" i="4"/>
  <c r="AX15" i="4"/>
  <c r="AV15" i="4"/>
  <c r="AS15" i="4"/>
  <c r="AQ15" i="4"/>
  <c r="AN15" i="4"/>
  <c r="AL15" i="4"/>
  <c r="AI15" i="4"/>
  <c r="AG15" i="4"/>
  <c r="AD15" i="4"/>
  <c r="AB15" i="4"/>
  <c r="Y15" i="4"/>
  <c r="W15" i="4"/>
  <c r="T15" i="4"/>
  <c r="R15" i="4"/>
  <c r="O15" i="4"/>
  <c r="M15" i="4"/>
  <c r="J15" i="4"/>
  <c r="H15" i="4"/>
  <c r="E15" i="4"/>
  <c r="Q15" i="4"/>
  <c r="AS7" i="4"/>
  <c r="AQ7" i="4"/>
  <c r="AN7" i="4"/>
  <c r="AL7" i="4"/>
  <c r="AI7" i="4"/>
  <c r="AG7" i="4"/>
  <c r="AD7" i="4"/>
  <c r="AB7" i="4"/>
  <c r="Y7" i="4"/>
  <c r="W7" i="4"/>
  <c r="T7" i="4"/>
  <c r="R7" i="4"/>
  <c r="O7" i="4"/>
  <c r="M7" i="4"/>
  <c r="J7" i="4"/>
  <c r="H7" i="4"/>
  <c r="E7" i="4"/>
  <c r="B7" i="4"/>
  <c r="C7" i="4"/>
  <c r="AU26" i="4" l="1"/>
  <c r="AU25" i="4"/>
  <c r="AU24" i="4"/>
  <c r="AU23" i="4"/>
  <c r="AU22" i="4"/>
  <c r="AU21" i="4"/>
  <c r="AU20" i="4"/>
  <c r="AU19" i="4"/>
  <c r="AU18" i="4"/>
  <c r="AU17" i="4"/>
  <c r="AU16" i="4"/>
  <c r="AU14" i="4"/>
  <c r="AU13" i="4"/>
  <c r="AU12" i="4"/>
  <c r="AU11" i="4"/>
  <c r="AU10" i="4"/>
  <c r="AU9" i="4"/>
  <c r="AU8" i="4"/>
  <c r="AV22" i="4"/>
  <c r="AX26" i="4"/>
  <c r="AX25" i="4"/>
  <c r="AX24" i="4"/>
  <c r="AX23" i="4"/>
  <c r="AX22" i="4"/>
  <c r="AX21" i="4"/>
  <c r="AX20" i="4"/>
  <c r="AX19" i="4"/>
  <c r="AX18" i="4"/>
  <c r="AX17" i="4"/>
  <c r="AX16" i="4"/>
  <c r="AX14" i="4"/>
  <c r="AX13" i="4"/>
  <c r="AX12" i="4"/>
  <c r="AX11" i="4"/>
  <c r="AX10" i="4"/>
  <c r="AX9" i="4"/>
  <c r="AX8" i="4"/>
  <c r="AV26" i="4"/>
  <c r="AV25" i="4"/>
  <c r="AV24" i="4"/>
  <c r="AV23" i="4"/>
  <c r="AV21" i="4"/>
  <c r="AV20" i="4"/>
  <c r="AV19" i="4"/>
  <c r="AV18" i="4"/>
  <c r="AV17" i="4"/>
  <c r="AV16" i="4"/>
  <c r="AV9" i="4"/>
  <c r="AV10" i="4"/>
  <c r="AV11" i="4"/>
  <c r="AV12" i="4"/>
  <c r="AV13" i="4"/>
  <c r="AV14" i="4"/>
  <c r="AV8" i="4"/>
  <c r="AV7" i="4" l="1"/>
  <c r="AX7" i="4"/>
  <c r="F8" i="4"/>
  <c r="AT8" i="4" l="1"/>
  <c r="Z12" i="4" l="1"/>
  <c r="AT26" i="4" l="1"/>
  <c r="AT25" i="4"/>
  <c r="AT24" i="4"/>
  <c r="AT23" i="4"/>
  <c r="AT22" i="4"/>
  <c r="AT21" i="4"/>
  <c r="AT20" i="4"/>
  <c r="AT19" i="4"/>
  <c r="AT18" i="4"/>
  <c r="AT17" i="4"/>
  <c r="AT16" i="4"/>
  <c r="AT14" i="4"/>
  <c r="AT13" i="4"/>
  <c r="AT12" i="4"/>
  <c r="AT11" i="4"/>
  <c r="AT10" i="4"/>
  <c r="AT9" i="4"/>
  <c r="AO26" i="4"/>
  <c r="AO25" i="4"/>
  <c r="AO24" i="4"/>
  <c r="AO23" i="4"/>
  <c r="AO22" i="4"/>
  <c r="AO21" i="4"/>
  <c r="AO20" i="4"/>
  <c r="AO19" i="4"/>
  <c r="AO18" i="4"/>
  <c r="AO17" i="4"/>
  <c r="AO16" i="4"/>
  <c r="AO14" i="4"/>
  <c r="AO13" i="4"/>
  <c r="AO12" i="4"/>
  <c r="AO11" i="4"/>
  <c r="AO10" i="4"/>
  <c r="AO9" i="4"/>
  <c r="AO8" i="4"/>
  <c r="AJ26" i="4"/>
  <c r="AJ25" i="4"/>
  <c r="AJ24" i="4"/>
  <c r="AJ23" i="4"/>
  <c r="AJ22" i="4"/>
  <c r="AJ21" i="4"/>
  <c r="AJ20" i="4"/>
  <c r="AJ19" i="4"/>
  <c r="AJ18" i="4"/>
  <c r="AJ17" i="4"/>
  <c r="AJ16" i="4"/>
  <c r="AJ14" i="4"/>
  <c r="AJ13" i="4"/>
  <c r="AJ12" i="4"/>
  <c r="AJ11" i="4"/>
  <c r="AJ10" i="4"/>
  <c r="AJ9" i="4"/>
  <c r="AJ8" i="4"/>
  <c r="AE26" i="4"/>
  <c r="AE25" i="4"/>
  <c r="AE24" i="4"/>
  <c r="AE23" i="4"/>
  <c r="AE22" i="4"/>
  <c r="AE21" i="4"/>
  <c r="AE20" i="4"/>
  <c r="AE19" i="4"/>
  <c r="AE18" i="4"/>
  <c r="AE17" i="4"/>
  <c r="AE16" i="4"/>
  <c r="AE14" i="4"/>
  <c r="AE13" i="4"/>
  <c r="AE12" i="4"/>
  <c r="AE11" i="4"/>
  <c r="AE10" i="4"/>
  <c r="AE9" i="4"/>
  <c r="AE8" i="4"/>
  <c r="Z26" i="4"/>
  <c r="Z25" i="4"/>
  <c r="Z24" i="4"/>
  <c r="Z23" i="4"/>
  <c r="Z22" i="4"/>
  <c r="Z21" i="4"/>
  <c r="Z20" i="4"/>
  <c r="Z19" i="4"/>
  <c r="Z18" i="4"/>
  <c r="Z17" i="4"/>
  <c r="Z16" i="4"/>
  <c r="Z14" i="4"/>
  <c r="Z13" i="4"/>
  <c r="Z11" i="4"/>
  <c r="Z10" i="4"/>
  <c r="Z9" i="4"/>
  <c r="Z8" i="4"/>
  <c r="U26" i="4"/>
  <c r="U25" i="4"/>
  <c r="U24" i="4"/>
  <c r="U23" i="4"/>
  <c r="U22" i="4"/>
  <c r="U21" i="4"/>
  <c r="U20" i="4"/>
  <c r="U19" i="4"/>
  <c r="U18" i="4"/>
  <c r="U17" i="4"/>
  <c r="U16" i="4"/>
  <c r="U14" i="4"/>
  <c r="U13" i="4"/>
  <c r="U12" i="4"/>
  <c r="U11" i="4"/>
  <c r="U10" i="4"/>
  <c r="U9" i="4"/>
  <c r="U8" i="4"/>
  <c r="P26" i="4"/>
  <c r="P25" i="4"/>
  <c r="P24" i="4"/>
  <c r="P23" i="4"/>
  <c r="P22" i="4"/>
  <c r="P21" i="4"/>
  <c r="P20" i="4"/>
  <c r="P19" i="4"/>
  <c r="P18" i="4"/>
  <c r="P17" i="4"/>
  <c r="P16" i="4"/>
  <c r="P14" i="4"/>
  <c r="P13" i="4"/>
  <c r="P12" i="4"/>
  <c r="P11" i="4"/>
  <c r="P10" i="4"/>
  <c r="P9" i="4"/>
  <c r="P8" i="4"/>
  <c r="K26" i="4"/>
  <c r="K25" i="4"/>
  <c r="K24" i="4"/>
  <c r="K23" i="4"/>
  <c r="K22" i="4"/>
  <c r="K21" i="4"/>
  <c r="K20" i="4"/>
  <c r="K19" i="4"/>
  <c r="K18" i="4"/>
  <c r="K17" i="4"/>
  <c r="K16" i="4"/>
  <c r="K14" i="4"/>
  <c r="K13" i="4"/>
  <c r="K12" i="4"/>
  <c r="K11" i="4"/>
  <c r="K10" i="4"/>
  <c r="K9" i="4"/>
  <c r="K8" i="4"/>
  <c r="F9" i="4"/>
  <c r="F10" i="4"/>
  <c r="F11" i="4"/>
  <c r="F12" i="4"/>
  <c r="F13" i="4"/>
  <c r="F14" i="4"/>
  <c r="F16" i="4"/>
  <c r="F17" i="4"/>
  <c r="F18" i="4"/>
  <c r="F19" i="4"/>
  <c r="F20" i="4"/>
  <c r="F21" i="4"/>
  <c r="F22" i="4"/>
  <c r="F23" i="4"/>
  <c r="F24" i="4"/>
  <c r="F25" i="4"/>
  <c r="F26" i="4"/>
  <c r="AR26" i="4" l="1"/>
  <c r="AM26" i="4"/>
  <c r="AH26" i="4"/>
  <c r="AC26" i="4"/>
  <c r="X26" i="4"/>
  <c r="S26" i="4"/>
  <c r="N26" i="4"/>
  <c r="I26" i="4"/>
  <c r="D26" i="4"/>
  <c r="AR25" i="4"/>
  <c r="AM25" i="4"/>
  <c r="AH25" i="4"/>
  <c r="AC25" i="4"/>
  <c r="X25" i="4"/>
  <c r="S25" i="4"/>
  <c r="N25" i="4"/>
  <c r="I25" i="4"/>
  <c r="D25" i="4"/>
  <c r="AR24" i="4"/>
  <c r="AM24" i="4"/>
  <c r="AH24" i="4"/>
  <c r="AC24" i="4"/>
  <c r="X24" i="4"/>
  <c r="S24" i="4"/>
  <c r="N24" i="4"/>
  <c r="I24" i="4"/>
  <c r="D24" i="4"/>
  <c r="AR23" i="4"/>
  <c r="AM23" i="4"/>
  <c r="AH23" i="4"/>
  <c r="AC23" i="4"/>
  <c r="X23" i="4"/>
  <c r="S23" i="4"/>
  <c r="N23" i="4"/>
  <c r="I23" i="4"/>
  <c r="D23" i="4"/>
  <c r="AR22" i="4"/>
  <c r="AM22" i="4"/>
  <c r="AH22" i="4"/>
  <c r="AC22" i="4"/>
  <c r="X22" i="4"/>
  <c r="S22" i="4"/>
  <c r="N22" i="4"/>
  <c r="I22" i="4"/>
  <c r="D22" i="4"/>
  <c r="AR21" i="4"/>
  <c r="AM21" i="4"/>
  <c r="AH21" i="4"/>
  <c r="AC21" i="4"/>
  <c r="X21" i="4"/>
  <c r="S21" i="4"/>
  <c r="N21" i="4"/>
  <c r="I21" i="4"/>
  <c r="D21" i="4"/>
  <c r="AR20" i="4"/>
  <c r="AM20" i="4"/>
  <c r="AH20" i="4"/>
  <c r="AC20" i="4"/>
  <c r="X20" i="4"/>
  <c r="S20" i="4"/>
  <c r="N20" i="4"/>
  <c r="I20" i="4"/>
  <c r="D20" i="4"/>
  <c r="AR19" i="4"/>
  <c r="AM19" i="4"/>
  <c r="AH19" i="4"/>
  <c r="AC19" i="4"/>
  <c r="X19" i="4"/>
  <c r="S19" i="4"/>
  <c r="N19" i="4"/>
  <c r="I19" i="4"/>
  <c r="D19" i="4"/>
  <c r="AR18" i="4"/>
  <c r="AM18" i="4"/>
  <c r="AH18" i="4"/>
  <c r="AC18" i="4"/>
  <c r="X18" i="4"/>
  <c r="S18" i="4"/>
  <c r="N18" i="4"/>
  <c r="I18" i="4"/>
  <c r="D18" i="4"/>
  <c r="AR17" i="4"/>
  <c r="AM17" i="4"/>
  <c r="AH17" i="4"/>
  <c r="AC17" i="4"/>
  <c r="X17" i="4"/>
  <c r="S17" i="4"/>
  <c r="N17" i="4"/>
  <c r="I17" i="4"/>
  <c r="D17" i="4"/>
  <c r="AR16" i="4"/>
  <c r="AM16" i="4"/>
  <c r="AH16" i="4"/>
  <c r="AC16" i="4"/>
  <c r="X16" i="4"/>
  <c r="S16" i="4"/>
  <c r="N16" i="4"/>
  <c r="I16" i="4"/>
  <c r="D16" i="4"/>
  <c r="AP15" i="4"/>
  <c r="AK15" i="4"/>
  <c r="AF15" i="4"/>
  <c r="AA15" i="4"/>
  <c r="V15" i="4"/>
  <c r="L15" i="4"/>
  <c r="G15" i="4"/>
  <c r="B15" i="4"/>
  <c r="AR14" i="4"/>
  <c r="AM14" i="4"/>
  <c r="AH14" i="4"/>
  <c r="AC14" i="4"/>
  <c r="X14" i="4"/>
  <c r="S14" i="4"/>
  <c r="N14" i="4"/>
  <c r="I14" i="4"/>
  <c r="D14" i="4"/>
  <c r="AR13" i="4"/>
  <c r="AM13" i="4"/>
  <c r="AH13" i="4"/>
  <c r="AC13" i="4"/>
  <c r="X13" i="4"/>
  <c r="S13" i="4"/>
  <c r="N13" i="4"/>
  <c r="I13" i="4"/>
  <c r="D13" i="4"/>
  <c r="AR12" i="4"/>
  <c r="AM12" i="4"/>
  <c r="AH12" i="4"/>
  <c r="AC12" i="4"/>
  <c r="X12" i="4"/>
  <c r="S12" i="4"/>
  <c r="N12" i="4"/>
  <c r="I12" i="4"/>
  <c r="D12" i="4"/>
  <c r="AR11" i="4"/>
  <c r="AM11" i="4"/>
  <c r="AH11" i="4"/>
  <c r="AC11" i="4"/>
  <c r="X11" i="4"/>
  <c r="S11" i="4"/>
  <c r="N11" i="4"/>
  <c r="I11" i="4"/>
  <c r="D11" i="4"/>
  <c r="AR10" i="4"/>
  <c r="AM10" i="4"/>
  <c r="AH10" i="4"/>
  <c r="AC10" i="4"/>
  <c r="X10" i="4"/>
  <c r="S10" i="4"/>
  <c r="N10" i="4"/>
  <c r="I10" i="4"/>
  <c r="D10" i="4"/>
  <c r="AR9" i="4"/>
  <c r="AM9" i="4"/>
  <c r="AH9" i="4"/>
  <c r="AC9" i="4"/>
  <c r="X9" i="4"/>
  <c r="S9" i="4"/>
  <c r="N9" i="4"/>
  <c r="I9" i="4"/>
  <c r="AR8" i="4"/>
  <c r="AM8" i="4"/>
  <c r="AH8" i="4"/>
  <c r="AC8" i="4"/>
  <c r="X8" i="4"/>
  <c r="S8" i="4"/>
  <c r="N8" i="4"/>
  <c r="I8" i="4"/>
  <c r="D8" i="4"/>
  <c r="AP7" i="4"/>
  <c r="AK7" i="4"/>
  <c r="AF7" i="4"/>
  <c r="AA7" i="4"/>
  <c r="V7" i="4"/>
  <c r="Q7" i="4"/>
  <c r="L7" i="4"/>
  <c r="G7" i="4"/>
  <c r="F7" i="4"/>
  <c r="AY22" i="4" l="1"/>
  <c r="AY23" i="4"/>
  <c r="AY25" i="4"/>
  <c r="AY24" i="4"/>
  <c r="AY8" i="4"/>
  <c r="N15" i="4"/>
  <c r="Z15" i="4"/>
  <c r="K7" i="4"/>
  <c r="AM15" i="4"/>
  <c r="AE15" i="4"/>
  <c r="X15" i="4"/>
  <c r="P15" i="4"/>
  <c r="AJ7" i="4"/>
  <c r="AO15" i="4"/>
  <c r="F15" i="4"/>
  <c r="AO7" i="4"/>
  <c r="U15" i="4"/>
  <c r="P7" i="4"/>
  <c r="K15" i="4"/>
  <c r="Z7" i="4"/>
  <c r="U7" i="4"/>
  <c r="AJ15" i="4"/>
  <c r="AE7" i="4"/>
  <c r="AT15" i="4"/>
  <c r="AY16" i="4"/>
  <c r="AY17" i="4"/>
  <c r="AY18" i="4"/>
  <c r="AY19" i="4"/>
  <c r="AY20" i="4"/>
  <c r="AY21" i="4"/>
  <c r="AY26" i="4"/>
  <c r="AT7" i="4"/>
  <c r="AY9" i="4"/>
  <c r="AY10" i="4"/>
  <c r="AY11" i="4"/>
  <c r="AY12" i="4"/>
  <c r="AY13" i="4"/>
  <c r="AY14" i="4"/>
  <c r="V27" i="4"/>
  <c r="Q27" i="4"/>
  <c r="D15" i="4"/>
  <c r="AK27" i="4"/>
  <c r="N7" i="4"/>
  <c r="AC7" i="4"/>
  <c r="AH15" i="4"/>
  <c r="AW20" i="4"/>
  <c r="AW18" i="4"/>
  <c r="AW11" i="4"/>
  <c r="AW13" i="4"/>
  <c r="AW24" i="4"/>
  <c r="AW19" i="4"/>
  <c r="AW23" i="4"/>
  <c r="AW22" i="4"/>
  <c r="G27" i="4"/>
  <c r="AP27" i="4"/>
  <c r="S7" i="4"/>
  <c r="AW12" i="4"/>
  <c r="AW17" i="4"/>
  <c r="AW21" i="4"/>
  <c r="AW25" i="4"/>
  <c r="I7" i="4"/>
  <c r="S15" i="4"/>
  <c r="AW16" i="4"/>
  <c r="I15" i="4"/>
  <c r="AW14" i="4"/>
  <c r="D7" i="4"/>
  <c r="AW26" i="4"/>
  <c r="AA27" i="4"/>
  <c r="AW8" i="4"/>
  <c r="AR15" i="4"/>
  <c r="AM7" i="4"/>
  <c r="AW10" i="4"/>
  <c r="L27" i="4"/>
  <c r="AC15" i="4"/>
  <c r="AU15" i="4"/>
  <c r="AH7" i="4"/>
  <c r="D9" i="4"/>
  <c r="AF27" i="4"/>
  <c r="X7" i="4"/>
  <c r="AR7" i="4"/>
  <c r="AT27" i="4" l="1"/>
  <c r="AY7" i="4"/>
  <c r="X27" i="4"/>
  <c r="Z27" i="4"/>
  <c r="AH27" i="4"/>
  <c r="AJ27" i="4"/>
  <c r="K27" i="4"/>
  <c r="AM27" i="4"/>
  <c r="AO27" i="4"/>
  <c r="S27" i="4"/>
  <c r="AE27" i="4"/>
  <c r="P27" i="4"/>
  <c r="F27" i="4"/>
  <c r="U27" i="4"/>
  <c r="AY15" i="4"/>
  <c r="AR27" i="4"/>
  <c r="AW9" i="4"/>
  <c r="AC27" i="4"/>
  <c r="N27" i="4"/>
  <c r="I27" i="4"/>
  <c r="B27" i="4"/>
  <c r="AU7" i="4"/>
  <c r="AU27" i="4" s="1"/>
  <c r="AW15" i="4"/>
  <c r="AY27" i="4" l="1"/>
  <c r="D27" i="4"/>
  <c r="AW27" i="4"/>
  <c r="AW7" i="4"/>
</calcChain>
</file>

<file path=xl/sharedStrings.xml><?xml version="1.0" encoding="utf-8"?>
<sst xmlns="http://schemas.openxmlformats.org/spreadsheetml/2006/main" count="116" uniqueCount="42">
  <si>
    <t>แผนเงินบำรุง</t>
  </si>
  <si>
    <t>เบิก-จ่าย</t>
  </si>
  <si>
    <t>1.หมวดค่าวัสดุ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</si>
  <si>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</si>
  <si>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</si>
  <si>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</si>
  <si>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</si>
  <si>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</si>
  <si>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</si>
  <si>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</si>
  <si>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</si>
  <si>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</si>
  <si>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</si>
  <si>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</si>
  <si>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</si>
  <si>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ร้อยละ</t>
  </si>
  <si>
    <t xml:space="preserve">จำนวน 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</si>
  <si>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</si>
  <si>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</si>
  <si>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</si>
  <si>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</si>
  <si>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</si>
  <si>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</si>
  <si>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>1.7 ค่าวัสดุน้ำมันเชื้อเพลิง</t>
  </si>
  <si>
    <t>ก่อหนี้ผูกพัน</t>
  </si>
  <si>
    <t>รพร.สระแก้ว</t>
  </si>
  <si>
    <t>รายการ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</si>
  <si>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</si>
  <si>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</si>
  <si>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</si>
  <si>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</si>
  <si>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</si>
  <si>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</si>
  <si>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</si>
  <si>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</si>
  <si>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2.11 ค่าครุภัณฑ์ต่ำกว่าเกณฑ์</t>
  </si>
  <si>
    <t>จังหวัดสระแก้ว</t>
  </si>
  <si>
    <t xml:space="preserve">หมายเหตุ :  กลุ่มงานประกันสุขภาพ  สำนักงานสาธารณสุขจังหวัดสระแก้ว   </t>
  </si>
  <si>
    <t>ประจำเดือน ต.ค.62- ม.ค.2563</t>
  </si>
  <si>
    <t>การกำกับติดตามแผนเงินบำรุงโรงพยาบาล ปีงบประมาณ 2563</t>
  </si>
  <si>
    <t>ประจำเดือน 1 ตุลาคม 2562- 20 พฤษภาคม 2563</t>
  </si>
  <si>
    <t xml:space="preserve">      รายงาน      ณ  วันที่  26  พฤษภาคม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</si>
</sst>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D00041E]0.#"/>
    <numFmt numFmtId="189" formatCode="0.000"/>
  </numFmts>
  <fonts count="55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9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88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88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88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88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88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88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88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88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88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88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88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88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88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88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88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88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88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88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88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88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88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88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88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88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88" fontId="8" fillId="3" borderId="0" applyNumberFormat="0" applyBorder="0" applyAlignment="0" applyProtection="0"/>
    <xf numFmtId="0" fontId="9" fillId="20" borderId="6" applyNumberFormat="0" applyAlignment="0" applyProtection="0"/>
    <xf numFmtId="0" fontId="9" fillId="20" borderId="6" applyNumberFormat="0" applyAlignment="0" applyProtection="0"/>
    <xf numFmtId="188" fontId="10" fillId="20" borderId="6" applyNumberFormat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188" fontId="12" fillId="21" borderId="7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8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88" fontId="21" fillId="4" borderId="0" applyNumberFormat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188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188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188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8" fontId="27" fillId="0" borderId="0" applyNumberFormat="0" applyFill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188" fontId="29" fillId="7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188" fontId="31" fillId="0" borderId="11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88" fontId="33" fillId="22" borderId="0" applyNumberFormat="0" applyBorder="0" applyAlignment="0" applyProtection="0"/>
    <xf numFmtId="0" fontId="34" fillId="0" borderId="0"/>
    <xf numFmtId="0" fontId="34" fillId="0" borderId="0"/>
    <xf numFmtId="18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88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88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2" applyNumberFormat="0" applyFont="0" applyAlignment="0" applyProtection="0"/>
    <xf numFmtId="0" fontId="13" fillId="23" borderId="12" applyNumberFormat="0" applyFont="0" applyAlignment="0" applyProtection="0"/>
    <xf numFmtId="188" fontId="3" fillId="23" borderId="12" applyNumberFormat="0" applyFont="0" applyAlignment="0" applyProtection="0"/>
    <xf numFmtId="0" fontId="39" fillId="20" borderId="13" applyNumberFormat="0" applyAlignment="0" applyProtection="0"/>
    <xf numFmtId="0" fontId="39" fillId="20" borderId="13" applyNumberFormat="0" applyAlignment="0" applyProtection="0"/>
    <xf numFmtId="188" fontId="40" fillId="20" borderId="13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188" fontId="45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8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</cellStyleXfs>
  <cellXfs count="45">
    <xf numFmtId="0" fontId="0" fillId="0" borderId="0" xfId="0"/>
    <xf numFmtId="43" fontId="50" fillId="0" borderId="0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/>
    </xf>
    <xf numFmtId="43" fontId="50" fillId="0" borderId="0" xfId="1" applyNumberFormat="1" applyFont="1" applyBorder="1" applyAlignment="1">
      <alignment horizontal="center" vertical="center"/>
    </xf>
    <xf numFmtId="43" fontId="50" fillId="0" borderId="1" xfId="0" applyNumberFormat="1" applyFont="1" applyBorder="1" applyAlignment="1">
      <alignment vertical="center"/>
    </xf>
    <xf numFmtId="43" fontId="50" fillId="0" borderId="0" xfId="0" applyNumberFormat="1" applyFont="1" applyBorder="1" applyAlignment="1">
      <alignment horizontal="center" vertical="center" wrapText="1"/>
    </xf>
    <xf numFmtId="43" fontId="50" fillId="0" borderId="3" xfId="0" applyNumberFormat="1" applyFont="1" applyBorder="1" applyAlignment="1">
      <alignment horizontal="center" vertical="center"/>
    </xf>
    <xf numFmtId="43" fontId="50" fillId="0" borderId="3" xfId="1" applyNumberFormat="1" applyFont="1" applyBorder="1" applyAlignment="1">
      <alignment horizontal="center" vertical="center"/>
    </xf>
    <xf numFmtId="4" fontId="50" fillId="0" borderId="5" xfId="0" applyNumberFormat="1" applyFont="1" applyBorder="1" applyAlignment="1">
      <alignment horizontal="left" vertical="center"/>
    </xf>
    <xf numFmtId="4" fontId="51" fillId="24" borderId="3" xfId="1" applyNumberFormat="1" applyFont="1" applyFill="1" applyBorder="1" applyAlignment="1" applyProtection="1">
      <alignment vertical="center" wrapText="1"/>
    </xf>
    <xf numFmtId="4" fontId="51" fillId="0" borderId="3" xfId="1" applyNumberFormat="1" applyFont="1" applyFill="1" applyBorder="1" applyAlignment="1" applyProtection="1">
      <alignment vertical="center" wrapText="1"/>
    </xf>
    <xf numFmtId="4" fontId="50" fillId="0" borderId="3" xfId="1" applyNumberFormat="1" applyFont="1" applyFill="1" applyBorder="1" applyAlignment="1">
      <alignment vertical="center"/>
    </xf>
    <xf numFmtId="4" fontId="51" fillId="24" borderId="3" xfId="1" applyNumberFormat="1" applyFont="1" applyFill="1" applyBorder="1" applyAlignment="1" applyProtection="1">
      <alignment horizontal="right" vertical="center" wrapText="1"/>
    </xf>
    <xf numFmtId="4" fontId="50" fillId="0" borderId="0" xfId="0" applyNumberFormat="1" applyFont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/>
      <protection locked="0"/>
    </xf>
    <xf numFmtId="4" fontId="53" fillId="24" borderId="3" xfId="1" applyNumberFormat="1" applyFont="1" applyFill="1" applyBorder="1" applyAlignment="1">
      <alignment vertical="center"/>
    </xf>
    <xf numFmtId="4" fontId="53" fillId="0" borderId="3" xfId="1" applyNumberFormat="1" applyFont="1" applyFill="1" applyBorder="1" applyAlignment="1">
      <alignment vertical="center"/>
    </xf>
    <xf numFmtId="4" fontId="52" fillId="24" borderId="3" xfId="1" applyNumberFormat="1" applyFont="1" applyFill="1" applyBorder="1" applyAlignment="1" applyProtection="1">
      <alignment vertical="center" wrapText="1"/>
      <protection locked="0"/>
    </xf>
    <xf numFmtId="4" fontId="52" fillId="24" borderId="3" xfId="1" applyNumberFormat="1" applyFont="1" applyFill="1" applyBorder="1" applyAlignment="1" applyProtection="1">
      <alignment horizontal="right" vertical="center" wrapText="1"/>
      <protection locked="0"/>
    </xf>
    <xf numFmtId="4" fontId="52" fillId="24" borderId="3" xfId="1" applyNumberFormat="1" applyFont="1" applyFill="1" applyBorder="1" applyAlignment="1" applyProtection="1">
      <alignment vertical="center" wrapText="1"/>
    </xf>
    <xf numFmtId="4" fontId="53" fillId="0" borderId="0" xfId="0" applyNumberFormat="1" applyFont="1" applyBorder="1" applyAlignment="1">
      <alignment vertical="center"/>
    </xf>
    <xf numFmtId="4" fontId="52" fillId="0" borderId="3" xfId="1" applyNumberFormat="1" applyFont="1" applyFill="1" applyBorder="1" applyAlignment="1">
      <alignment vertical="center"/>
    </xf>
    <xf numFmtId="4" fontId="5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4" fillId="25" borderId="3" xfId="1" applyNumberFormat="1" applyFont="1" applyFill="1" applyBorder="1" applyAlignment="1">
      <alignment vertical="center"/>
    </xf>
    <xf numFmtId="4" fontId="51" fillId="0" borderId="3" xfId="0" applyNumberFormat="1" applyFont="1" applyFill="1" applyBorder="1" applyAlignment="1" applyProtection="1">
      <alignment horizontal="left" vertical="center"/>
      <protection locked="0"/>
    </xf>
    <xf numFmtId="4" fontId="50" fillId="24" borderId="3" xfId="1" applyNumberFormat="1" applyFont="1" applyFill="1" applyBorder="1" applyAlignment="1">
      <alignment vertical="center"/>
    </xf>
    <xf numFmtId="4" fontId="50" fillId="24" borderId="3" xfId="1" applyNumberFormat="1" applyFont="1" applyFill="1" applyBorder="1" applyAlignment="1">
      <alignment horizontal="right" vertical="center"/>
    </xf>
    <xf numFmtId="4" fontId="51" fillId="24" borderId="3" xfId="1" applyNumberFormat="1" applyFont="1" applyFill="1" applyBorder="1" applyAlignment="1" applyProtection="1">
      <alignment vertical="center" wrapText="1"/>
      <protection locked="0"/>
    </xf>
    <xf numFmtId="4" fontId="50" fillId="0" borderId="3" xfId="0" applyNumberFormat="1" applyFont="1" applyBorder="1" applyAlignment="1">
      <alignment horizontal="left" vertical="center"/>
    </xf>
    <xf numFmtId="43" fontId="52" fillId="0" borderId="0" xfId="0" applyNumberFormat="1" applyFont="1" applyFill="1" applyAlignment="1">
      <alignment horizontal="left"/>
    </xf>
    <xf numFmtId="43" fontId="53" fillId="0" borderId="0" xfId="1" applyNumberFormat="1" applyFont="1" applyBorder="1" applyAlignment="1">
      <alignment vertical="center"/>
    </xf>
    <xf numFmtId="43" fontId="53" fillId="0" borderId="0" xfId="0" applyNumberFormat="1" applyFont="1" applyBorder="1" applyAlignment="1">
      <alignment vertical="center"/>
    </xf>
    <xf numFmtId="43" fontId="52" fillId="0" borderId="0" xfId="0" applyNumberFormat="1" applyFont="1" applyFill="1" applyAlignment="1">
      <alignment horizontal="left" indent="6"/>
    </xf>
    <xf numFmtId="43" fontId="53" fillId="25" borderId="0" xfId="0" applyNumberFormat="1" applyFont="1" applyFill="1" applyBorder="1" applyAlignment="1">
      <alignment vertical="center"/>
    </xf>
    <xf numFmtId="43" fontId="50" fillId="0" borderId="15" xfId="0" applyNumberFormat="1" applyFont="1" applyBorder="1" applyAlignment="1">
      <alignment horizontal="center" vertical="center"/>
    </xf>
    <xf numFmtId="43" fontId="50" fillId="0" borderId="17" xfId="0" applyNumberFormat="1" applyFont="1" applyBorder="1" applyAlignment="1">
      <alignment horizontal="center" vertical="center"/>
    </xf>
    <xf numFmtId="43" fontId="50" fillId="0" borderId="16" xfId="0" applyNumberFormat="1" applyFont="1" applyBorder="1" applyAlignment="1">
      <alignment horizontal="center" vertical="center"/>
    </xf>
    <xf numFmtId="43" fontId="50" fillId="0" borderId="3" xfId="0" applyNumberFormat="1" applyFont="1" applyBorder="1" applyAlignment="1">
      <alignment horizontal="center" vertical="center" wrapText="1"/>
    </xf>
    <xf numFmtId="43" fontId="50" fillId="24" borderId="3" xfId="0" applyNumberFormat="1" applyFont="1" applyFill="1" applyBorder="1" applyAlignment="1">
      <alignment horizontal="center" vertical="center"/>
    </xf>
    <xf numFmtId="43" fontId="50" fillId="0" borderId="2" xfId="0" applyNumberFormat="1" applyFont="1" applyBorder="1" applyAlignment="1">
      <alignment horizontal="center" vertical="center"/>
    </xf>
    <xf numFmtId="43" fontId="50" fillId="0" borderId="4" xfId="0" applyNumberFormat="1" applyFont="1" applyBorder="1" applyAlignment="1">
      <alignment horizontal="center" vertical="center"/>
    </xf>
    <xf numFmtId="43" fontId="50" fillId="0" borderId="5" xfId="0" applyNumberFormat="1" applyFont="1" applyBorder="1" applyAlignment="1">
      <alignment horizontal="center" vertical="center"/>
    </xf>
    <xf numFmtId="43" fontId="50" fillId="0" borderId="15" xfId="0" applyNumberFormat="1" applyFont="1" applyBorder="1" applyAlignment="1">
      <alignment horizontal="center" vertical="center" wrapText="1"/>
    </xf>
    <xf numFmtId="43" fontId="50" fillId="0" borderId="16" xfId="0" applyNumberFormat="1" applyFont="1" applyBorder="1" applyAlignment="1">
      <alignment horizontal="center" vertical="center" wrapText="1"/>
    </xf>
    <xf numFmtId="43" fontId="53" fillId="0" borderId="0" xfId="1" applyNumberFormat="1" applyFont="1" applyBorder="1" applyAlignment="1">
      <alignment horizontal="left" vertical="center"/>
    </xf>
  </cellXfs>
  <cellStyles count="299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ลักษณะ 1" xfId="298" xr:uid="{00000000-0005-0000-0000-00002A01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E0A9-CB9A-4B2C-8B5D-35CAE81A080C}">
  <dimension ref="A1:AY35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ColWidth="9" defaultRowHeight="27.85"/>
  <cols>
    <col min="1" max="1" width="30" style="31" customWidth="1"/>
    <col min="2" max="2" width="21.44140625" style="31" customWidth="1"/>
    <col min="3" max="3" width="17.88671875" style="30" customWidth="1"/>
    <col min="4" max="4" width="9.5546875" style="30" customWidth="1"/>
    <col min="5" max="5" width="16.109375" style="31" customWidth="1"/>
    <col min="6" max="6" width="9.77734375" style="31" customWidth="1"/>
    <col min="7" max="7" width="20.77734375" style="31" customWidth="1"/>
    <col min="8" max="8" width="19.109375" style="30" customWidth="1"/>
    <col min="9" max="9" width="11.21875" style="30" customWidth="1"/>
    <col min="10" max="10" width="19.21875" style="31" customWidth="1"/>
    <col min="11" max="11" width="11.21875" style="31" customWidth="1"/>
    <col min="12" max="12" width="20.77734375" style="31" customWidth="1"/>
    <col min="13" max="13" width="19.109375" style="30" customWidth="1"/>
    <col min="14" max="14" width="11.21875" style="30" customWidth="1"/>
    <col min="15" max="15" width="19.109375" style="31" customWidth="1"/>
    <col min="16" max="16" width="11.21875" style="31" customWidth="1"/>
    <col min="17" max="17" width="20.77734375" style="31" customWidth="1"/>
    <col min="18" max="18" width="21" style="30" customWidth="1"/>
    <col min="19" max="19" width="11.21875" style="30" customWidth="1"/>
    <col min="20" max="20" width="19.109375" style="31" customWidth="1"/>
    <col min="21" max="21" width="11.21875" style="31" customWidth="1"/>
    <col min="22" max="22" width="20.77734375" style="31" customWidth="1"/>
    <col min="23" max="23" width="21" style="30" customWidth="1"/>
    <col min="24" max="24" width="11.21875" style="30" customWidth="1"/>
    <col min="25" max="25" width="20.77734375" style="31" customWidth="1"/>
    <col min="26" max="26" width="11.5546875" style="31" customWidth="1"/>
    <col min="27" max="27" width="22.6640625" style="31" bestFit="1" customWidth="1"/>
    <col min="28" max="28" width="20.77734375" style="30" customWidth="1"/>
    <col min="29" max="29" width="11.21875" style="30" customWidth="1"/>
    <col min="30" max="30" width="21" style="31" customWidth="1"/>
    <col min="31" max="31" width="11.21875" style="31" customWidth="1"/>
    <col min="32" max="32" width="20.77734375" style="31" customWidth="1"/>
    <col min="33" max="33" width="19.109375" style="30" customWidth="1"/>
    <col min="34" max="34" width="11.21875" style="30" customWidth="1"/>
    <col min="35" max="35" width="16.44140625" style="31" customWidth="1"/>
    <col min="36" max="36" width="11.21875" style="31" customWidth="1"/>
    <col min="37" max="37" width="20.77734375" style="31" customWidth="1"/>
    <col min="38" max="38" width="19.109375" style="30" customWidth="1"/>
    <col min="39" max="39" width="11.21875" style="30" customWidth="1"/>
    <col min="40" max="40" width="19.109375" style="31" customWidth="1"/>
    <col min="41" max="41" width="11.21875" style="31" customWidth="1"/>
    <col min="42" max="42" width="20.77734375" style="31" bestFit="1" customWidth="1"/>
    <col min="43" max="43" width="19.109375" style="30" bestFit="1" customWidth="1"/>
    <col min="44" max="44" width="11.21875" style="30" bestFit="1" customWidth="1"/>
    <col min="45" max="45" width="19.21875" style="31" bestFit="1" customWidth="1"/>
    <col min="46" max="46" width="7.88671875" style="31" bestFit="1" customWidth="1"/>
    <col min="47" max="47" width="17.6640625" style="31" customWidth="1"/>
    <col min="48" max="49" width="17.6640625" style="30" customWidth="1"/>
    <col min="50" max="51" width="17.6640625" style="31" customWidth="1"/>
    <col min="52" max="16384" width="9" style="31"/>
  </cols>
  <sheetData>
    <row r="1" spans="1:51" s="1" customFormat="1" ht="25.5" customHeight="1">
      <c r="A1" s="1" t="s">
        <v>39</v>
      </c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1" customFormat="1" ht="25.5" customHeight="1">
      <c r="A2" s="4" t="s">
        <v>40</v>
      </c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s="1" customFormat="1" ht="29.25" customHeight="1">
      <c r="A3" s="39" t="s">
        <v>26</v>
      </c>
      <c r="B3" s="34" t="s">
        <v>25</v>
      </c>
      <c r="C3" s="35"/>
      <c r="D3" s="35"/>
      <c r="E3" s="35"/>
      <c r="F3" s="36"/>
      <c r="G3" s="34" t="s">
        <v>27</v>
      </c>
      <c r="H3" s="35"/>
      <c r="I3" s="35"/>
      <c r="J3" s="35"/>
      <c r="K3" s="36"/>
      <c r="L3" s="34" t="s">
        <v>28</v>
      </c>
      <c r="M3" s="35"/>
      <c r="N3" s="35"/>
      <c r="O3" s="35"/>
      <c r="P3" s="36"/>
      <c r="Q3" s="34" t="s">
        <v>29</v>
      </c>
      <c r="R3" s="35"/>
      <c r="S3" s="35"/>
      <c r="T3" s="35"/>
      <c r="U3" s="36"/>
      <c r="V3" s="34" t="s">
        <v>30</v>
      </c>
      <c r="W3" s="35"/>
      <c r="X3" s="35"/>
      <c r="Y3" s="35"/>
      <c r="Z3" s="36"/>
      <c r="AA3" s="34" t="s">
        <v>31</v>
      </c>
      <c r="AB3" s="35"/>
      <c r="AC3" s="35"/>
      <c r="AD3" s="35"/>
      <c r="AE3" s="36"/>
      <c r="AF3" s="34" t="s">
        <v>32</v>
      </c>
      <c r="AG3" s="35"/>
      <c r="AH3" s="35"/>
      <c r="AI3" s="35"/>
      <c r="AJ3" s="36"/>
      <c r="AK3" s="34" t="s">
        <v>33</v>
      </c>
      <c r="AL3" s="35"/>
      <c r="AM3" s="35"/>
      <c r="AN3" s="35"/>
      <c r="AO3" s="36"/>
      <c r="AP3" s="34" t="s">
        <v>34</v>
      </c>
      <c r="AQ3" s="35"/>
      <c r="AR3" s="35"/>
      <c r="AS3" s="35"/>
      <c r="AT3" s="36"/>
      <c r="AU3" s="34" t="s">
        <v>36</v>
      </c>
      <c r="AV3" s="35"/>
      <c r="AW3" s="35"/>
      <c r="AX3" s="35"/>
      <c r="AY3" s="36"/>
    </row>
    <row r="4" spans="1:51" s="1" customFormat="1" ht="26.35" hidden="1" customHeight="1">
      <c r="A4" s="40"/>
      <c r="B4" s="34" t="s">
        <v>38</v>
      </c>
      <c r="C4" s="35"/>
      <c r="D4" s="35"/>
      <c r="E4" s="35"/>
      <c r="F4" s="36"/>
      <c r="G4" s="34" t="s">
        <v>38</v>
      </c>
      <c r="H4" s="35"/>
      <c r="I4" s="35"/>
      <c r="J4" s="35"/>
      <c r="K4" s="36"/>
      <c r="L4" s="34" t="s">
        <v>38</v>
      </c>
      <c r="M4" s="35"/>
      <c r="N4" s="35"/>
      <c r="O4" s="35"/>
      <c r="P4" s="36"/>
      <c r="Q4" s="34" t="s">
        <v>38</v>
      </c>
      <c r="R4" s="35"/>
      <c r="S4" s="35"/>
      <c r="T4" s="35"/>
      <c r="U4" s="36"/>
      <c r="V4" s="34" t="s">
        <v>38</v>
      </c>
      <c r="W4" s="35"/>
      <c r="X4" s="35"/>
      <c r="Y4" s="35"/>
      <c r="Z4" s="36"/>
      <c r="AA4" s="34" t="s">
        <v>38</v>
      </c>
      <c r="AB4" s="35"/>
      <c r="AC4" s="35"/>
      <c r="AD4" s="35"/>
      <c r="AE4" s="36"/>
      <c r="AF4" s="34" t="s">
        <v>38</v>
      </c>
      <c r="AG4" s="35"/>
      <c r="AH4" s="35"/>
      <c r="AI4" s="35"/>
      <c r="AJ4" s="36"/>
      <c r="AK4" s="34" t="s">
        <v>38</v>
      </c>
      <c r="AL4" s="35"/>
      <c r="AM4" s="35"/>
      <c r="AN4" s="35"/>
      <c r="AO4" s="36"/>
      <c r="AP4" s="34" t="s">
        <v>38</v>
      </c>
      <c r="AQ4" s="35"/>
      <c r="AR4" s="35"/>
      <c r="AS4" s="35"/>
      <c r="AT4" s="36"/>
      <c r="AU4" s="34" t="s">
        <v>38</v>
      </c>
      <c r="AV4" s="35"/>
      <c r="AW4" s="35"/>
      <c r="AX4" s="35"/>
      <c r="AY4" s="36"/>
    </row>
    <row r="5" spans="1:51" s="5" customFormat="1" ht="31.6" customHeight="1">
      <c r="A5" s="40"/>
      <c r="B5" s="38" t="s">
        <v>0</v>
      </c>
      <c r="C5" s="37" t="s">
        <v>24</v>
      </c>
      <c r="D5" s="37"/>
      <c r="E5" s="37" t="s">
        <v>1</v>
      </c>
      <c r="F5" s="37"/>
      <c r="G5" s="38" t="s">
        <v>0</v>
      </c>
      <c r="H5" s="37" t="s">
        <v>24</v>
      </c>
      <c r="I5" s="37"/>
      <c r="J5" s="37" t="s">
        <v>1</v>
      </c>
      <c r="K5" s="37"/>
      <c r="L5" s="38" t="s">
        <v>0</v>
      </c>
      <c r="M5" s="37" t="s">
        <v>24</v>
      </c>
      <c r="N5" s="37"/>
      <c r="O5" s="37" t="s">
        <v>1</v>
      </c>
      <c r="P5" s="37"/>
      <c r="Q5" s="38" t="s">
        <v>0</v>
      </c>
      <c r="R5" s="37" t="s">
        <v>24</v>
      </c>
      <c r="S5" s="37"/>
      <c r="T5" s="37" t="s">
        <v>1</v>
      </c>
      <c r="U5" s="37"/>
      <c r="V5" s="38" t="s">
        <v>0</v>
      </c>
      <c r="W5" s="37" t="s">
        <v>24</v>
      </c>
      <c r="X5" s="37"/>
      <c r="Y5" s="37" t="s">
        <v>1</v>
      </c>
      <c r="Z5" s="37"/>
      <c r="AA5" s="38" t="s">
        <v>0</v>
      </c>
      <c r="AB5" s="37" t="s">
        <v>24</v>
      </c>
      <c r="AC5" s="37"/>
      <c r="AD5" s="37" t="s">
        <v>1</v>
      </c>
      <c r="AE5" s="37"/>
      <c r="AF5" s="38" t="s">
        <v>0</v>
      </c>
      <c r="AG5" s="37" t="s">
        <v>24</v>
      </c>
      <c r="AH5" s="37"/>
      <c r="AI5" s="37" t="s">
        <v>1</v>
      </c>
      <c r="AJ5" s="37"/>
      <c r="AK5" s="38" t="s">
        <v>0</v>
      </c>
      <c r="AL5" s="37" t="s">
        <v>24</v>
      </c>
      <c r="AM5" s="37"/>
      <c r="AN5" s="37" t="s">
        <v>1</v>
      </c>
      <c r="AO5" s="37"/>
      <c r="AP5" s="38" t="s">
        <v>0</v>
      </c>
      <c r="AQ5" s="37" t="s">
        <v>24</v>
      </c>
      <c r="AR5" s="37"/>
      <c r="AS5" s="42" t="s">
        <v>1</v>
      </c>
      <c r="AT5" s="43"/>
      <c r="AU5" s="38" t="s">
        <v>0</v>
      </c>
      <c r="AV5" s="37" t="s">
        <v>24</v>
      </c>
      <c r="AW5" s="37"/>
      <c r="AX5" s="37" t="s">
        <v>1</v>
      </c>
      <c r="AY5" s="37"/>
    </row>
    <row r="6" spans="1:51" s="2" customFormat="1" ht="26.35" customHeight="1">
      <c r="A6" s="41"/>
      <c r="B6" s="38"/>
      <c r="C6" s="6" t="s">
        <v>16</v>
      </c>
      <c r="D6" s="6" t="s">
        <v>15</v>
      </c>
      <c r="E6" s="6" t="s">
        <v>16</v>
      </c>
      <c r="F6" s="6" t="s">
        <v>15</v>
      </c>
      <c r="G6" s="38"/>
      <c r="H6" s="6" t="s">
        <v>16</v>
      </c>
      <c r="I6" s="6" t="s">
        <v>15</v>
      </c>
      <c r="J6" s="6" t="s">
        <v>16</v>
      </c>
      <c r="K6" s="6" t="s">
        <v>15</v>
      </c>
      <c r="L6" s="38"/>
      <c r="M6" s="6" t="s">
        <v>16</v>
      </c>
      <c r="N6" s="7" t="s">
        <v>15</v>
      </c>
      <c r="O6" s="6" t="s">
        <v>16</v>
      </c>
      <c r="P6" s="6" t="s">
        <v>15</v>
      </c>
      <c r="Q6" s="38"/>
      <c r="R6" s="6" t="s">
        <v>16</v>
      </c>
      <c r="S6" s="6" t="s">
        <v>15</v>
      </c>
      <c r="T6" s="6" t="s">
        <v>16</v>
      </c>
      <c r="U6" s="6" t="s">
        <v>15</v>
      </c>
      <c r="V6" s="38"/>
      <c r="W6" s="6" t="s">
        <v>16</v>
      </c>
      <c r="X6" s="6" t="s">
        <v>15</v>
      </c>
      <c r="Y6" s="6" t="s">
        <v>16</v>
      </c>
      <c r="Z6" s="6" t="s">
        <v>15</v>
      </c>
      <c r="AA6" s="38"/>
      <c r="AB6" s="6" t="s">
        <v>16</v>
      </c>
      <c r="AC6" s="6" t="s">
        <v>15</v>
      </c>
      <c r="AD6" s="6" t="s">
        <v>16</v>
      </c>
      <c r="AE6" s="6" t="s">
        <v>15</v>
      </c>
      <c r="AF6" s="38"/>
      <c r="AG6" s="6" t="s">
        <v>16</v>
      </c>
      <c r="AH6" s="6" t="s">
        <v>15</v>
      </c>
      <c r="AI6" s="6" t="s">
        <v>16</v>
      </c>
      <c r="AJ6" s="6" t="s">
        <v>15</v>
      </c>
      <c r="AK6" s="38"/>
      <c r="AL6" s="6" t="s">
        <v>16</v>
      </c>
      <c r="AM6" s="6" t="s">
        <v>15</v>
      </c>
      <c r="AN6" s="6" t="s">
        <v>16</v>
      </c>
      <c r="AO6" s="6" t="s">
        <v>15</v>
      </c>
      <c r="AP6" s="38"/>
      <c r="AQ6" s="6" t="s">
        <v>16</v>
      </c>
      <c r="AR6" s="6" t="s">
        <v>15</v>
      </c>
      <c r="AS6" s="6" t="s">
        <v>16</v>
      </c>
      <c r="AT6" s="6" t="s">
        <v>15</v>
      </c>
      <c r="AU6" s="38"/>
      <c r="AV6" s="6" t="s">
        <v>16</v>
      </c>
      <c r="AW6" s="6" t="s">
        <v>15</v>
      </c>
      <c r="AX6" s="6" t="s">
        <v>16</v>
      </c>
      <c r="AY6" s="6" t="s">
        <v>15</v>
      </c>
    </row>
    <row r="7" spans="1:51" s="13" customFormat="1" ht="26.35" customHeight="1">
      <c r="A7" s="8" t="s">
        <v>2</v>
      </c>
      <c r="B7" s="9">
        <f>SUM(B8:B14)</f>
        <v>207699886.84999999</v>
      </c>
      <c r="C7" s="10">
        <f>SUM(C8:C14)</f>
        <v>122881872.22999997</v>
      </c>
      <c r="D7" s="11">
        <f>C7*100/B7</f>
        <v>59.163186891259485</v>
      </c>
      <c r="E7" s="10">
        <f>SUM(E8:E14)</f>
        <v>79489305.559999987</v>
      </c>
      <c r="F7" s="11">
        <f>E7*100/C7</f>
        <v>64.687576871565383</v>
      </c>
      <c r="G7" s="9">
        <f>SUM(G8:G14)</f>
        <v>11686078.82</v>
      </c>
      <c r="H7" s="10">
        <f>SUM(H8:H14)</f>
        <v>7273579.0499999998</v>
      </c>
      <c r="I7" s="11">
        <f t="shared" ref="I7:I27" si="0">H7*100/G7</f>
        <v>62.241399891567731</v>
      </c>
      <c r="J7" s="10">
        <f>SUM(J8:J14)</f>
        <v>3600049.7</v>
      </c>
      <c r="K7" s="11">
        <f>J7*100/H7</f>
        <v>49.494886564819836</v>
      </c>
      <c r="L7" s="9">
        <f>SUM(L8:L14)</f>
        <v>13664749.530000001</v>
      </c>
      <c r="M7" s="10">
        <f>SUM(M8:M14)</f>
        <v>7621688.3899999987</v>
      </c>
      <c r="N7" s="11">
        <f t="shared" ref="N7:N27" si="1">M7*100/L7</f>
        <v>55.776275834892658</v>
      </c>
      <c r="O7" s="10">
        <f>SUM(O8:O14)</f>
        <v>5162904.7699999996</v>
      </c>
      <c r="P7" s="11">
        <f>O7*100/M7</f>
        <v>67.739646464344631</v>
      </c>
      <c r="Q7" s="9">
        <f>SUM(Q8:Q14)</f>
        <v>18278254.27</v>
      </c>
      <c r="R7" s="10">
        <f>SUM(R8:R14)</f>
        <v>12186628.16</v>
      </c>
      <c r="S7" s="11">
        <f t="shared" ref="S7:S27" si="2">R7*100/Q7</f>
        <v>66.672823235651379</v>
      </c>
      <c r="T7" s="10">
        <f>SUM(T8:T14)</f>
        <v>1627372.4500000002</v>
      </c>
      <c r="U7" s="11">
        <f>T7*100/R7</f>
        <v>13.353754858472684</v>
      </c>
      <c r="V7" s="9">
        <f>SUM(V8:V14)</f>
        <v>24368584</v>
      </c>
      <c r="W7" s="10">
        <f>SUM(W8:W14)</f>
        <v>15400517.029999999</v>
      </c>
      <c r="X7" s="11">
        <f t="shared" ref="X7:X27" si="3">W7*100/V7</f>
        <v>63.198243402242824</v>
      </c>
      <c r="Y7" s="10">
        <f>SUM(Y8:Y14)</f>
        <v>3274360.5999999996</v>
      </c>
      <c r="Z7" s="11">
        <f>Y7*100/W7</f>
        <v>21.261368002266348</v>
      </c>
      <c r="AA7" s="9">
        <f>SUM(AA8:AA14)</f>
        <v>90069350.959999993</v>
      </c>
      <c r="AB7" s="10">
        <f>SUM(AB8:AB14)</f>
        <v>48339268.07</v>
      </c>
      <c r="AC7" s="11">
        <f t="shared" ref="AC7:AC27" si="4">AB7*100/AA7</f>
        <v>53.66894238137408</v>
      </c>
      <c r="AD7" s="10">
        <f>SUM(AD8:AD14)</f>
        <v>21512349.459999997</v>
      </c>
      <c r="AE7" s="11">
        <f>AD7*100/AB7</f>
        <v>44.50284482762131</v>
      </c>
      <c r="AF7" s="12">
        <f>SUM(AF8:AF14)</f>
        <v>17165257.48</v>
      </c>
      <c r="AG7" s="10">
        <f>SUM(AG8:AG14)</f>
        <v>10977354.140000001</v>
      </c>
      <c r="AH7" s="11">
        <f t="shared" ref="AH7:AH27" si="5">AG7*100/AF7</f>
        <v>63.951001916459454</v>
      </c>
      <c r="AI7" s="10">
        <f>SUM(AI8:AI14)</f>
        <v>4773896.0199999996</v>
      </c>
      <c r="AJ7" s="11">
        <f>AI7*100/AG7</f>
        <v>43.488585310412503</v>
      </c>
      <c r="AK7" s="9">
        <f>SUM(AK8:AK14)</f>
        <v>10209634.176666666</v>
      </c>
      <c r="AL7" s="10">
        <f>SUM(AL8:AL14)</f>
        <v>6400203.79</v>
      </c>
      <c r="AM7" s="11">
        <f t="shared" ref="AM7:AM27" si="6">AL7*100/AK7</f>
        <v>62.687885572111625</v>
      </c>
      <c r="AN7" s="10">
        <f>SUM(AN8:AN14)</f>
        <v>4342555.2799999993</v>
      </c>
      <c r="AO7" s="11">
        <f>AN7*100/AL7</f>
        <v>67.850265749116076</v>
      </c>
      <c r="AP7" s="9">
        <f>SUM(AP8:AP14)</f>
        <v>9305269.790000001</v>
      </c>
      <c r="AQ7" s="10">
        <f>SUM(AQ8:AQ14)</f>
        <v>5245163.91</v>
      </c>
      <c r="AR7" s="11">
        <f t="shared" ref="AR7:AR27" si="7">AQ7*100/AP7</f>
        <v>56.367671527769851</v>
      </c>
      <c r="AS7" s="10">
        <f>SUM(AS8:AS14)</f>
        <v>1628734.6</v>
      </c>
      <c r="AT7" s="11">
        <f>AS7*100/AQ7</f>
        <v>31.052120161484144</v>
      </c>
      <c r="AU7" s="9">
        <f>B7+G7+L7+Q7+V7+AA7+AF7+AK7+AP7</f>
        <v>402447065.87666672</v>
      </c>
      <c r="AV7" s="10">
        <f>SUM(AV8:AV14)</f>
        <v>236326274.76999998</v>
      </c>
      <c r="AW7" s="11">
        <f t="shared" ref="AW7:AW27" si="8">AV7*100/AU7</f>
        <v>58.722325197029555</v>
      </c>
      <c r="AX7" s="10">
        <f>SUM(AX8:AX14)</f>
        <v>125411528.43999998</v>
      </c>
      <c r="AY7" s="11">
        <f>AX7*100/AV7</f>
        <v>53.067111797896509</v>
      </c>
    </row>
    <row r="8" spans="1:51" s="20" customFormat="1" ht="26.35" customHeight="1">
      <c r="A8" s="14" t="s">
        <v>17</v>
      </c>
      <c r="B8" s="15">
        <v>118000000</v>
      </c>
      <c r="C8" s="16">
        <v>73354544.199999988</v>
      </c>
      <c r="D8" s="16">
        <f t="shared" ref="D8:D27" si="9">C8*100/B8</f>
        <v>62.164867966101689</v>
      </c>
      <c r="E8" s="16">
        <v>44938053.280000001</v>
      </c>
      <c r="F8" s="16">
        <f>E8*100/C8</f>
        <v>61.261444359162155</v>
      </c>
      <c r="G8" s="17">
        <v>6034125</v>
      </c>
      <c r="H8" s="16">
        <v>3683896.38</v>
      </c>
      <c r="I8" s="16">
        <f t="shared" si="0"/>
        <v>61.051045180535702</v>
      </c>
      <c r="J8" s="16">
        <v>2008205.2</v>
      </c>
      <c r="K8" s="16">
        <f t="shared" ref="K8:K27" si="10">J8*100/H8</f>
        <v>54.513075093605103</v>
      </c>
      <c r="L8" s="18">
        <v>7579449.2599999998</v>
      </c>
      <c r="M8" s="16">
        <v>3033766.57</v>
      </c>
      <c r="N8" s="16">
        <f t="shared" si="1"/>
        <v>40.026213857126606</v>
      </c>
      <c r="O8" s="16">
        <v>2132311.5199999996</v>
      </c>
      <c r="P8" s="16">
        <f t="shared" ref="P8:P27" si="11">O8*100/M8</f>
        <v>70.285945566339322</v>
      </c>
      <c r="Q8" s="17">
        <v>10871529.779999999</v>
      </c>
      <c r="R8" s="16">
        <v>6909530.7700000005</v>
      </c>
      <c r="S8" s="16">
        <f t="shared" si="2"/>
        <v>63.556195952397054</v>
      </c>
      <c r="T8" s="16">
        <v>493638.39</v>
      </c>
      <c r="U8" s="16">
        <f t="shared" ref="U8:U27" si="12">T8*100/R8</f>
        <v>7.1443113350517722</v>
      </c>
      <c r="V8" s="18">
        <v>12854330.960000001</v>
      </c>
      <c r="W8" s="16">
        <v>8679778.9499999993</v>
      </c>
      <c r="X8" s="16">
        <f t="shared" si="3"/>
        <v>67.524159577107994</v>
      </c>
      <c r="Y8" s="16">
        <v>895505.8</v>
      </c>
      <c r="Z8" s="16">
        <f t="shared" ref="Z8:Z27" si="13">Y8*100/W8</f>
        <v>10.317149839397697</v>
      </c>
      <c r="AA8" s="15">
        <v>49809842.950000003</v>
      </c>
      <c r="AB8" s="16">
        <v>29448533.539999999</v>
      </c>
      <c r="AC8" s="16">
        <f t="shared" si="4"/>
        <v>59.121916062977668</v>
      </c>
      <c r="AD8" s="16">
        <v>11627142.889999999</v>
      </c>
      <c r="AE8" s="16">
        <f t="shared" ref="AE8:AE27" si="14">AD8*100/AB8</f>
        <v>39.482926625894045</v>
      </c>
      <c r="AF8" s="18">
        <v>9500000</v>
      </c>
      <c r="AG8" s="16">
        <v>6739020.8399999999</v>
      </c>
      <c r="AH8" s="16">
        <f t="shared" si="5"/>
        <v>70.93706147368421</v>
      </c>
      <c r="AI8" s="16">
        <v>2479056.6799999997</v>
      </c>
      <c r="AJ8" s="16">
        <f>AI8*100/AG8</f>
        <v>36.786600588699173</v>
      </c>
      <c r="AK8" s="17">
        <v>5539565.1966666663</v>
      </c>
      <c r="AL8" s="16">
        <v>3143975.77</v>
      </c>
      <c r="AM8" s="16">
        <f t="shared" si="6"/>
        <v>56.754919535775677</v>
      </c>
      <c r="AN8" s="16">
        <v>2057057.5899999999</v>
      </c>
      <c r="AO8" s="16">
        <f t="shared" ref="AO8:AO27" si="15">AN8*100/AL8</f>
        <v>65.428544635380575</v>
      </c>
      <c r="AP8" s="17">
        <v>5394293.3300000001</v>
      </c>
      <c r="AQ8" s="16">
        <v>2829225.36</v>
      </c>
      <c r="AR8" s="16">
        <f t="shared" si="7"/>
        <v>52.448489300080389</v>
      </c>
      <c r="AS8" s="16">
        <v>491269.5</v>
      </c>
      <c r="AT8" s="16">
        <f>AS8*100/AQ8</f>
        <v>17.364099267087017</v>
      </c>
      <c r="AU8" s="19">
        <f>B8+G8+L8+Q8+V8+AA8+AF8+AK8+AP8</f>
        <v>225583136.47666666</v>
      </c>
      <c r="AV8" s="16">
        <f>C8+H8+M8+R8+W8+AB8+AG8+AL8+AQ8</f>
        <v>137822272.38</v>
      </c>
      <c r="AW8" s="16">
        <f t="shared" si="8"/>
        <v>61.095999697768072</v>
      </c>
      <c r="AX8" s="16">
        <f>E8+J8+O8+T8+Y8+AD8+AI8+AN8+AS8</f>
        <v>67122240.849999994</v>
      </c>
      <c r="AY8" s="16">
        <f t="shared" ref="AY8:AY27" si="16">AX8*100/AV8</f>
        <v>48.702027394333108</v>
      </c>
    </row>
    <row r="9" spans="1:51" s="20" customFormat="1" ht="26.35" customHeight="1">
      <c r="A9" s="14" t="s">
        <v>18</v>
      </c>
      <c r="B9" s="15">
        <v>9000000</v>
      </c>
      <c r="C9" s="16">
        <v>1477930.61</v>
      </c>
      <c r="D9" s="16">
        <f t="shared" si="9"/>
        <v>16.421451222222224</v>
      </c>
      <c r="E9" s="16">
        <v>700332.26</v>
      </c>
      <c r="F9" s="16">
        <f t="shared" ref="F9:F27" si="17">E9*100/C9</f>
        <v>47.386004137230771</v>
      </c>
      <c r="G9" s="17">
        <v>81710</v>
      </c>
      <c r="H9" s="16">
        <v>21500</v>
      </c>
      <c r="I9" s="16">
        <f t="shared" si="0"/>
        <v>26.312568841023129</v>
      </c>
      <c r="J9" s="16">
        <v>0</v>
      </c>
      <c r="K9" s="16">
        <f t="shared" si="10"/>
        <v>0</v>
      </c>
      <c r="L9" s="18">
        <v>109650</v>
      </c>
      <c r="M9" s="16">
        <v>48800</v>
      </c>
      <c r="N9" s="16">
        <f t="shared" si="1"/>
        <v>44.505243958048332</v>
      </c>
      <c r="O9" s="16">
        <v>0</v>
      </c>
      <c r="P9" s="16">
        <f t="shared" si="11"/>
        <v>0</v>
      </c>
      <c r="Q9" s="17">
        <v>23400</v>
      </c>
      <c r="R9" s="16">
        <v>12900</v>
      </c>
      <c r="S9" s="16">
        <f t="shared" si="2"/>
        <v>55.128205128205131</v>
      </c>
      <c r="T9" s="16">
        <v>0</v>
      </c>
      <c r="U9" s="16">
        <f t="shared" si="12"/>
        <v>0</v>
      </c>
      <c r="V9" s="18">
        <v>443190</v>
      </c>
      <c r="W9" s="16">
        <v>296500</v>
      </c>
      <c r="X9" s="16">
        <f t="shared" si="3"/>
        <v>66.901329001105623</v>
      </c>
      <c r="Y9" s="16">
        <v>91500</v>
      </c>
      <c r="Z9" s="16">
        <f t="shared" si="13"/>
        <v>30.860033726812816</v>
      </c>
      <c r="AA9" s="15">
        <v>842330</v>
      </c>
      <c r="AB9" s="16">
        <v>373442.4</v>
      </c>
      <c r="AC9" s="16">
        <f t="shared" si="4"/>
        <v>44.334453242790829</v>
      </c>
      <c r="AD9" s="16">
        <v>52550</v>
      </c>
      <c r="AE9" s="16">
        <f t="shared" si="14"/>
        <v>14.071781886577421</v>
      </c>
      <c r="AF9" s="18">
        <v>363000</v>
      </c>
      <c r="AG9" s="16">
        <v>142384.5</v>
      </c>
      <c r="AH9" s="16">
        <f t="shared" si="5"/>
        <v>39.224380165289254</v>
      </c>
      <c r="AI9" s="16">
        <v>125400</v>
      </c>
      <c r="AJ9" s="16">
        <f>AI9*100/AG9</f>
        <v>88.071384174541464</v>
      </c>
      <c r="AK9" s="17">
        <v>1575</v>
      </c>
      <c r="AL9" s="16">
        <v>0</v>
      </c>
      <c r="AM9" s="16">
        <f t="shared" si="6"/>
        <v>0</v>
      </c>
      <c r="AN9" s="16">
        <v>0</v>
      </c>
      <c r="AO9" s="16" t="e">
        <f t="shared" si="15"/>
        <v>#DIV/0!</v>
      </c>
      <c r="AP9" s="17">
        <v>1406665.16</v>
      </c>
      <c r="AQ9" s="16">
        <v>744809.55</v>
      </c>
      <c r="AR9" s="16">
        <f t="shared" si="7"/>
        <v>52.948602921252423</v>
      </c>
      <c r="AS9" s="16">
        <v>26610.1</v>
      </c>
      <c r="AT9" s="16">
        <f t="shared" ref="AT9:AT27" si="18">AS9*100/AQ9</f>
        <v>3.5727388296780025</v>
      </c>
      <c r="AU9" s="19">
        <f>B9+G9+L9+Q9+V9+AA9+AF9+AK9+AP9</f>
        <v>12271520.16</v>
      </c>
      <c r="AV9" s="16">
        <f>C9+H9+M9+R9+W9+AB9+AG9+AL9+AQ9</f>
        <v>3118267.0600000005</v>
      </c>
      <c r="AW9" s="16">
        <f t="shared" si="8"/>
        <v>25.410601289351593</v>
      </c>
      <c r="AX9" s="16">
        <f>E9+J9+O9+T9+Y9+AD9+AI9+AN9+AS9</f>
        <v>996392.36</v>
      </c>
      <c r="AY9" s="16">
        <f t="shared" si="16"/>
        <v>31.953400424914211</v>
      </c>
    </row>
    <row r="10" spans="1:51" s="20" customFormat="1" ht="26.35" customHeight="1">
      <c r="A10" s="14" t="s">
        <v>19</v>
      </c>
      <c r="B10" s="15">
        <v>48000000</v>
      </c>
      <c r="C10" s="16">
        <v>32841586.489999995</v>
      </c>
      <c r="D10" s="16">
        <f t="shared" si="9"/>
        <v>68.419971854166661</v>
      </c>
      <c r="E10" s="16">
        <v>26568099.280000001</v>
      </c>
      <c r="F10" s="16">
        <f t="shared" si="17"/>
        <v>80.897733999816907</v>
      </c>
      <c r="G10" s="17">
        <v>2112639.54</v>
      </c>
      <c r="H10" s="16">
        <v>1671109.74</v>
      </c>
      <c r="I10" s="16">
        <f t="shared" si="0"/>
        <v>79.100561565746332</v>
      </c>
      <c r="J10" s="16">
        <v>796370.74</v>
      </c>
      <c r="K10" s="16">
        <f t="shared" si="10"/>
        <v>47.655203062846134</v>
      </c>
      <c r="L10" s="18">
        <v>3429868.7</v>
      </c>
      <c r="M10" s="16">
        <v>2671336.4500000002</v>
      </c>
      <c r="N10" s="16">
        <f t="shared" si="1"/>
        <v>77.884510564500616</v>
      </c>
      <c r="O10" s="16">
        <v>1851922.61</v>
      </c>
      <c r="P10" s="16">
        <f t="shared" si="11"/>
        <v>69.325696881049922</v>
      </c>
      <c r="Q10" s="17">
        <v>1622898.14</v>
      </c>
      <c r="R10" s="16">
        <v>1574549</v>
      </c>
      <c r="S10" s="16">
        <f t="shared" si="2"/>
        <v>97.020814873815809</v>
      </c>
      <c r="T10" s="16">
        <v>462724.41</v>
      </c>
      <c r="U10" s="16">
        <f t="shared" si="12"/>
        <v>29.387742775867885</v>
      </c>
      <c r="V10" s="18">
        <v>4930859.04</v>
      </c>
      <c r="W10" s="16">
        <v>2506988.5499999998</v>
      </c>
      <c r="X10" s="16">
        <f t="shared" si="3"/>
        <v>50.84283549099387</v>
      </c>
      <c r="Y10" s="16">
        <v>534309.04</v>
      </c>
      <c r="Z10" s="16">
        <f t="shared" si="13"/>
        <v>21.312783418974931</v>
      </c>
      <c r="AA10" s="15">
        <v>22565627.41</v>
      </c>
      <c r="AB10" s="16">
        <v>8512642.9699999988</v>
      </c>
      <c r="AC10" s="16">
        <f t="shared" si="4"/>
        <v>37.723936566583589</v>
      </c>
      <c r="AD10" s="16">
        <v>3419801.35</v>
      </c>
      <c r="AE10" s="16">
        <f t="shared" si="14"/>
        <v>40.173203105685992</v>
      </c>
      <c r="AF10" s="18">
        <v>3247016.09</v>
      </c>
      <c r="AG10" s="16">
        <v>1621249.87</v>
      </c>
      <c r="AH10" s="16">
        <f t="shared" si="5"/>
        <v>49.930453840159444</v>
      </c>
      <c r="AI10" s="16">
        <v>536083.40999999992</v>
      </c>
      <c r="AJ10" s="16">
        <f>AI10*100/AG10</f>
        <v>33.066057238912833</v>
      </c>
      <c r="AK10" s="17">
        <v>1765428.2</v>
      </c>
      <c r="AL10" s="16">
        <v>1338536.3800000001</v>
      </c>
      <c r="AM10" s="16">
        <f t="shared" si="6"/>
        <v>75.819360991288136</v>
      </c>
      <c r="AN10" s="16">
        <v>685627.38</v>
      </c>
      <c r="AO10" s="16">
        <f t="shared" si="15"/>
        <v>51.22216999436354</v>
      </c>
      <c r="AP10" s="17">
        <v>413110</v>
      </c>
      <c r="AQ10" s="16">
        <v>219507</v>
      </c>
      <c r="AR10" s="16">
        <f t="shared" si="7"/>
        <v>53.135242429377165</v>
      </c>
      <c r="AS10" s="16">
        <v>100360</v>
      </c>
      <c r="AT10" s="21">
        <f t="shared" si="18"/>
        <v>45.720637610645674</v>
      </c>
      <c r="AU10" s="19">
        <f>B10+G10+L10+Q10+V10+AA10+AF10+AK10+AP10</f>
        <v>88087447.120000005</v>
      </c>
      <c r="AV10" s="16">
        <f>C10+H10+M10+R10+W10+AB10+AG10+AL10+AQ10</f>
        <v>52957506.449999996</v>
      </c>
      <c r="AW10" s="16">
        <f t="shared" si="8"/>
        <v>60.119243072008778</v>
      </c>
      <c r="AX10" s="16">
        <f>E10+J10+O10+T10+Y10+AD10+AI10+AN10+AS10</f>
        <v>34955298.219999999</v>
      </c>
      <c r="AY10" s="16">
        <f t="shared" si="16"/>
        <v>66.006314426837974</v>
      </c>
    </row>
    <row r="11" spans="1:51" s="20" customFormat="1" ht="26.35" customHeight="1">
      <c r="A11" s="22" t="s">
        <v>20</v>
      </c>
      <c r="B11" s="15">
        <v>28000000</v>
      </c>
      <c r="C11" s="16">
        <v>12998727.300000001</v>
      </c>
      <c r="D11" s="16">
        <f t="shared" si="9"/>
        <v>46.424026071428571</v>
      </c>
      <c r="E11" s="16">
        <v>5634983.3300000001</v>
      </c>
      <c r="F11" s="16">
        <f t="shared" si="17"/>
        <v>43.350269606779115</v>
      </c>
      <c r="G11" s="17">
        <v>2545478.2799999998</v>
      </c>
      <c r="H11" s="16">
        <v>1441560.8199999998</v>
      </c>
      <c r="I11" s="16">
        <f t="shared" si="0"/>
        <v>56.63221844501458</v>
      </c>
      <c r="J11" s="16">
        <v>476680.76</v>
      </c>
      <c r="K11" s="16">
        <f t="shared" si="10"/>
        <v>33.06698915415862</v>
      </c>
      <c r="L11" s="18">
        <v>1232453.3</v>
      </c>
      <c r="M11" s="16">
        <v>1161554.68</v>
      </c>
      <c r="N11" s="16">
        <f t="shared" si="1"/>
        <v>94.247358500318015</v>
      </c>
      <c r="O11" s="16">
        <v>604437.48</v>
      </c>
      <c r="P11" s="16">
        <f t="shared" si="11"/>
        <v>52.036937253784735</v>
      </c>
      <c r="Q11" s="17">
        <v>4162388.57</v>
      </c>
      <c r="R11" s="16">
        <v>2727269.64</v>
      </c>
      <c r="S11" s="16">
        <f t="shared" si="2"/>
        <v>65.52174536650719</v>
      </c>
      <c r="T11" s="16">
        <v>137698.1</v>
      </c>
      <c r="U11" s="16">
        <f t="shared" si="12"/>
        <v>5.0489360487289403</v>
      </c>
      <c r="V11" s="18">
        <v>4400000</v>
      </c>
      <c r="W11" s="16">
        <v>3229789.95</v>
      </c>
      <c r="X11" s="16">
        <f t="shared" si="3"/>
        <v>73.404317045454547</v>
      </c>
      <c r="Y11" s="16">
        <v>1308876.5</v>
      </c>
      <c r="Z11" s="16">
        <f t="shared" si="13"/>
        <v>40.525127648006951</v>
      </c>
      <c r="AA11" s="15">
        <v>14217415.6</v>
      </c>
      <c r="AB11" s="16">
        <v>8906519.1699999999</v>
      </c>
      <c r="AC11" s="16">
        <f t="shared" si="4"/>
        <v>62.645134816203871</v>
      </c>
      <c r="AD11" s="16">
        <v>5541425.7000000002</v>
      </c>
      <c r="AE11" s="16">
        <f t="shared" si="14"/>
        <v>62.21763625306383</v>
      </c>
      <c r="AF11" s="18">
        <v>3063012</v>
      </c>
      <c r="AG11" s="16">
        <v>2128665</v>
      </c>
      <c r="AH11" s="16">
        <f t="shared" si="5"/>
        <v>69.495810006620928</v>
      </c>
      <c r="AI11" s="16">
        <v>1376492</v>
      </c>
      <c r="AJ11" s="16">
        <f>AI11*100/AG11</f>
        <v>64.66456675897804</v>
      </c>
      <c r="AK11" s="17">
        <v>1803962.2</v>
      </c>
      <c r="AL11" s="16">
        <v>1386671.94</v>
      </c>
      <c r="AM11" s="16">
        <f t="shared" si="6"/>
        <v>76.868126172488545</v>
      </c>
      <c r="AN11" s="16">
        <v>1170718.54</v>
      </c>
      <c r="AO11" s="16">
        <f t="shared" si="15"/>
        <v>84.426496724236017</v>
      </c>
      <c r="AP11" s="17">
        <v>1289824.3</v>
      </c>
      <c r="AQ11" s="16">
        <v>987886</v>
      </c>
      <c r="AR11" s="16">
        <f t="shared" si="7"/>
        <v>76.59074185530541</v>
      </c>
      <c r="AS11" s="16">
        <v>617189</v>
      </c>
      <c r="AT11" s="16">
        <f t="shared" si="18"/>
        <v>62.47573100539941</v>
      </c>
      <c r="AU11" s="19">
        <f>B11+G11+L11+Q11+V11+AA11+AF11+AK11+AP11</f>
        <v>60714534.25</v>
      </c>
      <c r="AV11" s="16">
        <f>C11+H11+M11+R11+W11+AB11+AG11+AL11+AQ11</f>
        <v>34968644.5</v>
      </c>
      <c r="AW11" s="16">
        <f t="shared" si="8"/>
        <v>57.595178703030236</v>
      </c>
      <c r="AX11" s="16">
        <f>E11+J11+O11+T11+Y11+AD11+AI11+AN11+AS11</f>
        <v>16868501.41</v>
      </c>
      <c r="AY11" s="16">
        <f t="shared" si="16"/>
        <v>48.238934197177706</v>
      </c>
    </row>
    <row r="12" spans="1:51" s="20" customFormat="1" ht="26.35" customHeight="1">
      <c r="A12" s="14" t="s">
        <v>21</v>
      </c>
      <c r="B12" s="15">
        <v>0</v>
      </c>
      <c r="C12" s="23">
        <v>46550</v>
      </c>
      <c r="D12" s="23" t="e">
        <f t="shared" si="9"/>
        <v>#DIV/0!</v>
      </c>
      <c r="E12" s="16">
        <v>46550</v>
      </c>
      <c r="F12" s="16">
        <f t="shared" si="17"/>
        <v>100</v>
      </c>
      <c r="G12" s="17">
        <v>11450</v>
      </c>
      <c r="H12" s="16">
        <v>1350</v>
      </c>
      <c r="I12" s="16">
        <f t="shared" si="0"/>
        <v>11.790393013100436</v>
      </c>
      <c r="J12" s="16">
        <v>0</v>
      </c>
      <c r="K12" s="16">
        <f t="shared" si="10"/>
        <v>0</v>
      </c>
      <c r="L12" s="18">
        <v>0</v>
      </c>
      <c r="M12" s="16">
        <v>0</v>
      </c>
      <c r="N12" s="16" t="e">
        <f t="shared" si="1"/>
        <v>#DIV/0!</v>
      </c>
      <c r="O12" s="16">
        <v>0</v>
      </c>
      <c r="P12" s="16" t="e">
        <f t="shared" si="11"/>
        <v>#DIV/0!</v>
      </c>
      <c r="Q12" s="17">
        <v>0</v>
      </c>
      <c r="R12" s="16">
        <v>0</v>
      </c>
      <c r="S12" s="16" t="e">
        <f t="shared" si="2"/>
        <v>#DIV/0!</v>
      </c>
      <c r="T12" s="16">
        <v>0</v>
      </c>
      <c r="U12" s="16" t="e">
        <f t="shared" si="12"/>
        <v>#DIV/0!</v>
      </c>
      <c r="V12" s="18">
        <v>0</v>
      </c>
      <c r="W12" s="16">
        <v>0</v>
      </c>
      <c r="X12" s="16" t="e">
        <f t="shared" si="3"/>
        <v>#DIV/0!</v>
      </c>
      <c r="Y12" s="16">
        <v>0</v>
      </c>
      <c r="Z12" s="16" t="e">
        <f>Y12*100/W12</f>
        <v>#DIV/0!</v>
      </c>
      <c r="AA12" s="15">
        <v>0</v>
      </c>
      <c r="AB12" s="16">
        <v>0</v>
      </c>
      <c r="AC12" s="16" t="e">
        <f t="shared" si="4"/>
        <v>#DIV/0!</v>
      </c>
      <c r="AD12" s="16">
        <v>0</v>
      </c>
      <c r="AE12" s="16" t="e">
        <f t="shared" si="14"/>
        <v>#DIV/0!</v>
      </c>
      <c r="AF12" s="18">
        <v>5779</v>
      </c>
      <c r="AG12" s="16">
        <v>3480</v>
      </c>
      <c r="AH12" s="16">
        <f t="shared" si="5"/>
        <v>60.218030801176674</v>
      </c>
      <c r="AI12" s="16">
        <v>0</v>
      </c>
      <c r="AJ12" s="16">
        <f>AI12*100/AG12</f>
        <v>0</v>
      </c>
      <c r="AK12" s="17">
        <v>0</v>
      </c>
      <c r="AL12" s="16">
        <v>0</v>
      </c>
      <c r="AM12" s="16" t="e">
        <f t="shared" si="6"/>
        <v>#DIV/0!</v>
      </c>
      <c r="AN12" s="16">
        <v>0</v>
      </c>
      <c r="AO12" s="16" t="e">
        <f t="shared" si="15"/>
        <v>#DIV/0!</v>
      </c>
      <c r="AP12" s="17">
        <v>0</v>
      </c>
      <c r="AQ12" s="16">
        <v>0</v>
      </c>
      <c r="AR12" s="16" t="e">
        <f t="shared" si="7"/>
        <v>#DIV/0!</v>
      </c>
      <c r="AS12" s="16">
        <v>0</v>
      </c>
      <c r="AT12" s="16" t="e">
        <f t="shared" si="18"/>
        <v>#DIV/0!</v>
      </c>
      <c r="AU12" s="19">
        <f>B12+G12+L12+Q12+V12+AA12+AF12+AK12+AP12</f>
        <v>17229</v>
      </c>
      <c r="AV12" s="16">
        <f>C12+H12+M12+R12+W12+AB12+AG12+AL12+AQ12</f>
        <v>51380</v>
      </c>
      <c r="AW12" s="16">
        <f t="shared" si="8"/>
        <v>298.21812061059842</v>
      </c>
      <c r="AX12" s="16">
        <f>E12+J12+O12+T12+Y12+AD12+AI12+AN12+AS12</f>
        <v>46550</v>
      </c>
      <c r="AY12" s="16">
        <f t="shared" si="16"/>
        <v>90.599455040871931</v>
      </c>
    </row>
    <row r="13" spans="1:51" s="20" customFormat="1" ht="26.35" customHeight="1">
      <c r="A13" s="14" t="s">
        <v>22</v>
      </c>
      <c r="B13" s="15">
        <v>2199886.85</v>
      </c>
      <c r="C13" s="16">
        <v>898755.63</v>
      </c>
      <c r="D13" s="16">
        <f t="shared" si="9"/>
        <v>40.854629864258698</v>
      </c>
      <c r="E13" s="16">
        <v>381982</v>
      </c>
      <c r="F13" s="16">
        <f t="shared" si="17"/>
        <v>42.501208031375562</v>
      </c>
      <c r="G13" s="17">
        <v>380676</v>
      </c>
      <c r="H13" s="16">
        <v>130062.11</v>
      </c>
      <c r="I13" s="16">
        <f t="shared" si="0"/>
        <v>34.166091374292051</v>
      </c>
      <c r="J13" s="16">
        <v>90173</v>
      </c>
      <c r="K13" s="16">
        <f t="shared" si="10"/>
        <v>69.330722068095</v>
      </c>
      <c r="L13" s="18">
        <v>500283.27</v>
      </c>
      <c r="M13" s="16">
        <v>243382.09</v>
      </c>
      <c r="N13" s="16">
        <f t="shared" si="1"/>
        <v>48.648856476851606</v>
      </c>
      <c r="O13" s="16">
        <v>222399.66</v>
      </c>
      <c r="P13" s="16">
        <f t="shared" si="11"/>
        <v>91.378810988105172</v>
      </c>
      <c r="Q13" s="17">
        <v>683577.78</v>
      </c>
      <c r="R13" s="16">
        <v>407384.45</v>
      </c>
      <c r="S13" s="16">
        <f t="shared" si="2"/>
        <v>59.59591752675167</v>
      </c>
      <c r="T13" s="16">
        <v>0</v>
      </c>
      <c r="U13" s="16">
        <f t="shared" si="12"/>
        <v>0</v>
      </c>
      <c r="V13" s="18">
        <v>990204</v>
      </c>
      <c r="W13" s="16">
        <v>247232.58</v>
      </c>
      <c r="X13" s="16">
        <f t="shared" si="3"/>
        <v>24.967842989929348</v>
      </c>
      <c r="Y13" s="16">
        <v>108629.26000000001</v>
      </c>
      <c r="Z13" s="16">
        <f t="shared" si="13"/>
        <v>43.938084535622288</v>
      </c>
      <c r="AA13" s="15">
        <v>709455</v>
      </c>
      <c r="AB13" s="16">
        <v>235859.99000000002</v>
      </c>
      <c r="AC13" s="16">
        <f t="shared" si="4"/>
        <v>33.245236131960453</v>
      </c>
      <c r="AD13" s="16">
        <v>129324.52</v>
      </c>
      <c r="AE13" s="16">
        <f t="shared" si="14"/>
        <v>54.831054643901233</v>
      </c>
      <c r="AF13" s="18">
        <v>536450.39</v>
      </c>
      <c r="AG13" s="16">
        <v>131443.93</v>
      </c>
      <c r="AH13" s="16">
        <f t="shared" si="5"/>
        <v>24.502532284485802</v>
      </c>
      <c r="AI13" s="16">
        <v>57313.93</v>
      </c>
      <c r="AJ13" s="16">
        <f>AI13*100/AG13</f>
        <v>43.603329571780151</v>
      </c>
      <c r="AK13" s="17">
        <v>499103.58</v>
      </c>
      <c r="AL13" s="16">
        <v>172801.7</v>
      </c>
      <c r="AM13" s="16">
        <f t="shared" si="6"/>
        <v>34.622412445929562</v>
      </c>
      <c r="AN13" s="16">
        <v>102464.77</v>
      </c>
      <c r="AO13" s="16">
        <f t="shared" si="15"/>
        <v>59.296158544736535</v>
      </c>
      <c r="AP13" s="17">
        <v>378977</v>
      </c>
      <c r="AQ13" s="16">
        <v>202082</v>
      </c>
      <c r="AR13" s="16">
        <f t="shared" si="7"/>
        <v>53.323024880137844</v>
      </c>
      <c r="AS13" s="16">
        <v>166652</v>
      </c>
      <c r="AT13" s="16">
        <f t="shared" si="18"/>
        <v>82.46751318771588</v>
      </c>
      <c r="AU13" s="19">
        <f>B13+G13+L13+Q13+V13+AA13+AF13+AK13+AP13</f>
        <v>6878613.8700000001</v>
      </c>
      <c r="AV13" s="16">
        <f>C13+H13+M13+R13+W13+AB13+AG13+AL13+AQ13</f>
        <v>2669004.4800000004</v>
      </c>
      <c r="AW13" s="16">
        <f t="shared" si="8"/>
        <v>38.801487195559076</v>
      </c>
      <c r="AX13" s="16">
        <f>E13+J13+O13+T13+Y13+AD13+AI13+AN13+AS13</f>
        <v>1258939.1400000001</v>
      </c>
      <c r="AY13" s="16">
        <f t="shared" si="16"/>
        <v>47.16886574877536</v>
      </c>
    </row>
    <row r="14" spans="1:51" s="20" customFormat="1" ht="26.35" customHeight="1">
      <c r="A14" s="14" t="s">
        <v>23</v>
      </c>
      <c r="B14" s="15">
        <v>2500000</v>
      </c>
      <c r="C14" s="16">
        <v>1263778</v>
      </c>
      <c r="D14" s="16">
        <f t="shared" si="9"/>
        <v>50.551119999999997</v>
      </c>
      <c r="E14" s="16">
        <v>1219305.4100000001</v>
      </c>
      <c r="F14" s="16">
        <f t="shared" si="17"/>
        <v>96.480980836824202</v>
      </c>
      <c r="G14" s="17">
        <v>520000</v>
      </c>
      <c r="H14" s="16">
        <v>324100</v>
      </c>
      <c r="I14" s="16">
        <f t="shared" si="0"/>
        <v>62.32692307692308</v>
      </c>
      <c r="J14" s="16">
        <v>228620</v>
      </c>
      <c r="K14" s="16">
        <f t="shared" si="10"/>
        <v>70.539956803455723</v>
      </c>
      <c r="L14" s="18">
        <v>813045</v>
      </c>
      <c r="M14" s="16">
        <v>462848.6</v>
      </c>
      <c r="N14" s="16">
        <f t="shared" si="1"/>
        <v>56.927796124445756</v>
      </c>
      <c r="O14" s="16">
        <v>351833.5</v>
      </c>
      <c r="P14" s="16">
        <f t="shared" si="11"/>
        <v>76.014813483285906</v>
      </c>
      <c r="Q14" s="17">
        <v>914460</v>
      </c>
      <c r="R14" s="16">
        <v>554994.30000000005</v>
      </c>
      <c r="S14" s="16">
        <f t="shared" si="2"/>
        <v>60.690932353520118</v>
      </c>
      <c r="T14" s="16">
        <v>533311.55000000005</v>
      </c>
      <c r="U14" s="16">
        <f t="shared" si="12"/>
        <v>96.093158073875713</v>
      </c>
      <c r="V14" s="18">
        <v>750000</v>
      </c>
      <c r="W14" s="16">
        <v>440227</v>
      </c>
      <c r="X14" s="16">
        <f t="shared" si="3"/>
        <v>58.696933333333334</v>
      </c>
      <c r="Y14" s="16">
        <v>335540</v>
      </c>
      <c r="Z14" s="16">
        <f t="shared" si="13"/>
        <v>76.219768437646948</v>
      </c>
      <c r="AA14" s="15">
        <v>1924680</v>
      </c>
      <c r="AB14" s="16">
        <v>862270</v>
      </c>
      <c r="AC14" s="16">
        <f t="shared" si="4"/>
        <v>44.800694141363756</v>
      </c>
      <c r="AD14" s="16">
        <v>742105</v>
      </c>
      <c r="AE14" s="16">
        <f t="shared" si="14"/>
        <v>86.064109849583076</v>
      </c>
      <c r="AF14" s="18">
        <v>450000</v>
      </c>
      <c r="AG14" s="16">
        <v>211110</v>
      </c>
      <c r="AH14" s="16">
        <f t="shared" si="5"/>
        <v>46.913333333333334</v>
      </c>
      <c r="AI14" s="16">
        <v>199550</v>
      </c>
      <c r="AJ14" s="16">
        <f>AI14*100/AG14</f>
        <v>94.524181706219508</v>
      </c>
      <c r="AK14" s="17">
        <v>600000</v>
      </c>
      <c r="AL14" s="16">
        <v>358218</v>
      </c>
      <c r="AM14" s="16">
        <f t="shared" si="6"/>
        <v>59.703000000000003</v>
      </c>
      <c r="AN14" s="16">
        <v>326687</v>
      </c>
      <c r="AO14" s="16">
        <f t="shared" si="15"/>
        <v>91.197818088426601</v>
      </c>
      <c r="AP14" s="17">
        <v>422400</v>
      </c>
      <c r="AQ14" s="16">
        <v>261654</v>
      </c>
      <c r="AR14" s="16">
        <f t="shared" si="7"/>
        <v>61.944602272727273</v>
      </c>
      <c r="AS14" s="16">
        <v>226654</v>
      </c>
      <c r="AT14" s="16">
        <f t="shared" si="18"/>
        <v>86.62355629954061</v>
      </c>
      <c r="AU14" s="19">
        <f>B14+G14+L14+Q14+V14+AA14+AF14+AK14+AP14</f>
        <v>8894585</v>
      </c>
      <c r="AV14" s="16">
        <f>C14+H14+M14+R14+W14+AB14+AG14+AL14+AQ14</f>
        <v>4739199.9000000004</v>
      </c>
      <c r="AW14" s="16">
        <f t="shared" si="8"/>
        <v>53.281855196167115</v>
      </c>
      <c r="AX14" s="16">
        <f>E14+J14+O14+T14+Y14+AD14+AI14+AN14+AS14</f>
        <v>4163606.46</v>
      </c>
      <c r="AY14" s="16">
        <f t="shared" si="16"/>
        <v>87.854628373029797</v>
      </c>
    </row>
    <row r="15" spans="1:51" s="13" customFormat="1" ht="26.35" customHeight="1">
      <c r="A15" s="24" t="s">
        <v>3</v>
      </c>
      <c r="B15" s="25">
        <f>SUM(B16:B26)</f>
        <v>18920000</v>
      </c>
      <c r="C15" s="11">
        <f>SUM(C16:C26)</f>
        <v>12566106.229999999</v>
      </c>
      <c r="D15" s="11">
        <f t="shared" si="9"/>
        <v>66.417051955602531</v>
      </c>
      <c r="E15" s="11">
        <f>SUM(E16:E26)</f>
        <v>11487895.479999999</v>
      </c>
      <c r="F15" s="11">
        <f t="shared" si="17"/>
        <v>91.419690950678827</v>
      </c>
      <c r="G15" s="25">
        <f>SUM(G16:G26)</f>
        <v>2199077</v>
      </c>
      <c r="H15" s="11">
        <f>SUM(H16:H26)</f>
        <v>1016058.3300000001</v>
      </c>
      <c r="I15" s="11">
        <f t="shared" si="0"/>
        <v>46.203854162450881</v>
      </c>
      <c r="J15" s="11">
        <f>SUM(J16:J26)</f>
        <v>433277.4</v>
      </c>
      <c r="K15" s="11">
        <f t="shared" si="10"/>
        <v>42.642965192756201</v>
      </c>
      <c r="L15" s="25">
        <f>SUM(L16:L26)</f>
        <v>4620340.5</v>
      </c>
      <c r="M15" s="11">
        <f>SUM(M16:M26)</f>
        <v>1855264.56</v>
      </c>
      <c r="N15" s="11">
        <f t="shared" si="1"/>
        <v>40.154282135699738</v>
      </c>
      <c r="O15" s="11">
        <f>SUM(O16:O26)</f>
        <v>952330.19</v>
      </c>
      <c r="P15" s="11">
        <f t="shared" si="11"/>
        <v>51.33123385917532</v>
      </c>
      <c r="Q15" s="25">
        <f>SUM(Q16:Q26)</f>
        <v>4016452.15</v>
      </c>
      <c r="R15" s="11">
        <f>SUM(R16:R26)</f>
        <v>2047554.1</v>
      </c>
      <c r="S15" s="11">
        <f t="shared" si="2"/>
        <v>50.979173248709067</v>
      </c>
      <c r="T15" s="11">
        <f>SUM(T16:T26)</f>
        <v>875954.24</v>
      </c>
      <c r="U15" s="11">
        <f t="shared" si="12"/>
        <v>42.780517496460774</v>
      </c>
      <c r="V15" s="25">
        <f>SUM(V16:V26)</f>
        <v>3772791.19</v>
      </c>
      <c r="W15" s="11">
        <f>SUM(W16:W26)</f>
        <v>2101871.5</v>
      </c>
      <c r="X15" s="11">
        <f t="shared" si="3"/>
        <v>55.711312769472407</v>
      </c>
      <c r="Y15" s="11">
        <f>SUM(Y16:Y26)</f>
        <v>633979.5</v>
      </c>
      <c r="Z15" s="11">
        <f t="shared" si="13"/>
        <v>30.162619360888616</v>
      </c>
      <c r="AA15" s="25">
        <f>SUM(AA16:AA26)</f>
        <v>11458256</v>
      </c>
      <c r="AB15" s="11">
        <f>SUM(AB16:AB26)</f>
        <v>6800062.0700000003</v>
      </c>
      <c r="AC15" s="11">
        <f t="shared" si="4"/>
        <v>59.346396781499735</v>
      </c>
      <c r="AD15" s="11">
        <f>SUM(AD16:AD26)</f>
        <v>4882224.3699999992</v>
      </c>
      <c r="AE15" s="11">
        <f t="shared" si="14"/>
        <v>71.796761849263518</v>
      </c>
      <c r="AF15" s="26">
        <f>SUM(AF16:AF26)</f>
        <v>1450000</v>
      </c>
      <c r="AG15" s="11">
        <f>SUM(AG16:AG26)</f>
        <v>730814.71</v>
      </c>
      <c r="AH15" s="11">
        <f t="shared" si="5"/>
        <v>50.401014482758619</v>
      </c>
      <c r="AI15" s="11">
        <f>SUM(AI16:AI26)</f>
        <v>584153.80000000005</v>
      </c>
      <c r="AJ15" s="11">
        <f>AI15*100/AG15</f>
        <v>79.931861251123436</v>
      </c>
      <c r="AK15" s="27">
        <f>SUM(AK16:AK26)</f>
        <v>1817260</v>
      </c>
      <c r="AL15" s="11">
        <f>SUM(AL16:AL26)</f>
        <v>1072126.95</v>
      </c>
      <c r="AM15" s="11">
        <f t="shared" si="6"/>
        <v>58.996893675093276</v>
      </c>
      <c r="AN15" s="11">
        <f>SUM(AN16:AN26)</f>
        <v>770012.64999999991</v>
      </c>
      <c r="AO15" s="11">
        <f t="shared" si="15"/>
        <v>71.821032947637391</v>
      </c>
      <c r="AP15" s="25">
        <f>SUM(AP16:AP26)</f>
        <v>2108886</v>
      </c>
      <c r="AQ15" s="11">
        <f>SUM(AQ16:AQ26)</f>
        <v>1200233.75</v>
      </c>
      <c r="AR15" s="11">
        <f t="shared" si="7"/>
        <v>56.913164106547249</v>
      </c>
      <c r="AS15" s="11">
        <f>SUM(AS16:AS26)</f>
        <v>548992.25</v>
      </c>
      <c r="AT15" s="11">
        <f t="shared" si="18"/>
        <v>45.740444309285586</v>
      </c>
      <c r="AU15" s="25">
        <f>SUM(AU16:AU26)</f>
        <v>50363062.840000004</v>
      </c>
      <c r="AV15" s="11">
        <f>SUM(AV16:AV26)</f>
        <v>29390092.200000003</v>
      </c>
      <c r="AW15" s="11">
        <f t="shared" si="8"/>
        <v>58.356443279413547</v>
      </c>
      <c r="AX15" s="11">
        <f>SUM(AX16:AX26)</f>
        <v>21168819.879999999</v>
      </c>
      <c r="AY15" s="11">
        <f t="shared" si="16"/>
        <v>72.027061827318789</v>
      </c>
    </row>
    <row r="16" spans="1:51" s="20" customFormat="1" ht="26.35" customHeight="1">
      <c r="A16" s="14" t="s">
        <v>4</v>
      </c>
      <c r="B16" s="15">
        <v>3000000</v>
      </c>
      <c r="C16" s="16">
        <v>1889937.29</v>
      </c>
      <c r="D16" s="16">
        <f t="shared" si="9"/>
        <v>62.997909666666665</v>
      </c>
      <c r="E16" s="16">
        <v>1372923.7400000002</v>
      </c>
      <c r="F16" s="16">
        <f t="shared" si="17"/>
        <v>72.643878041053952</v>
      </c>
      <c r="G16" s="17">
        <v>408572</v>
      </c>
      <c r="H16" s="16">
        <v>191084</v>
      </c>
      <c r="I16" s="16">
        <f t="shared" si="0"/>
        <v>46.768745777977934</v>
      </c>
      <c r="J16" s="16">
        <v>70093</v>
      </c>
      <c r="K16" s="16">
        <f t="shared" si="10"/>
        <v>36.681773460886312</v>
      </c>
      <c r="L16" s="18">
        <v>1212349</v>
      </c>
      <c r="M16" s="16">
        <v>374139</v>
      </c>
      <c r="N16" s="16">
        <f t="shared" si="1"/>
        <v>30.860668008964414</v>
      </c>
      <c r="O16" s="16">
        <v>239755</v>
      </c>
      <c r="P16" s="16">
        <f t="shared" si="11"/>
        <v>64.081798475967489</v>
      </c>
      <c r="Q16" s="17">
        <v>565409.75</v>
      </c>
      <c r="R16" s="16">
        <v>271399</v>
      </c>
      <c r="S16" s="16">
        <f t="shared" si="2"/>
        <v>48.000410321894876</v>
      </c>
      <c r="T16" s="16">
        <v>142110.38</v>
      </c>
      <c r="U16" s="16">
        <f t="shared" si="12"/>
        <v>52.362160509065987</v>
      </c>
      <c r="V16" s="18">
        <v>921802.96</v>
      </c>
      <c r="W16" s="16">
        <v>579200</v>
      </c>
      <c r="X16" s="16">
        <f t="shared" si="3"/>
        <v>62.833384696443154</v>
      </c>
      <c r="Y16" s="16">
        <v>170421</v>
      </c>
      <c r="Z16" s="16">
        <f t="shared" si="13"/>
        <v>29.423515193370164</v>
      </c>
      <c r="AA16" s="15">
        <v>1360145</v>
      </c>
      <c r="AB16" s="16">
        <v>1048775</v>
      </c>
      <c r="AC16" s="16">
        <f t="shared" si="4"/>
        <v>77.10758779394844</v>
      </c>
      <c r="AD16" s="16">
        <v>821167</v>
      </c>
      <c r="AE16" s="16">
        <f t="shared" si="14"/>
        <v>78.297728302066702</v>
      </c>
      <c r="AF16" s="18">
        <v>390000</v>
      </c>
      <c r="AG16" s="16">
        <v>252313.4</v>
      </c>
      <c r="AH16" s="16">
        <f t="shared" si="5"/>
        <v>64.695743589743586</v>
      </c>
      <c r="AI16" s="16">
        <v>189648</v>
      </c>
      <c r="AJ16" s="16">
        <f>AI16*100/AG16</f>
        <v>75.163665504884008</v>
      </c>
      <c r="AK16" s="17">
        <v>400000</v>
      </c>
      <c r="AL16" s="16">
        <v>241023</v>
      </c>
      <c r="AM16" s="16">
        <f t="shared" si="6"/>
        <v>60.255749999999999</v>
      </c>
      <c r="AN16" s="16">
        <v>228193</v>
      </c>
      <c r="AO16" s="16">
        <f t="shared" si="15"/>
        <v>94.67685656555598</v>
      </c>
      <c r="AP16" s="17">
        <v>615309</v>
      </c>
      <c r="AQ16" s="16">
        <v>253383</v>
      </c>
      <c r="AR16" s="16">
        <f t="shared" si="7"/>
        <v>41.179797467613831</v>
      </c>
      <c r="AS16" s="16">
        <v>157165</v>
      </c>
      <c r="AT16" s="16">
        <f t="shared" si="18"/>
        <v>62.026655300473983</v>
      </c>
      <c r="AU16" s="19">
        <f>B16+G16+L16+Q16+V16+AA16+AF16+AK16+AP16</f>
        <v>8873587.7100000009</v>
      </c>
      <c r="AV16" s="16">
        <f>C16+H16+M16+R16+W16+AB16+AG16+AL16+AQ16</f>
        <v>5101253.6900000004</v>
      </c>
      <c r="AW16" s="16">
        <f t="shared" si="8"/>
        <v>57.488062965233262</v>
      </c>
      <c r="AX16" s="16">
        <f>E16+J16+O16+T16+Y16+AD16+AI16+AN16+AS16</f>
        <v>3391476.12</v>
      </c>
      <c r="AY16" s="16">
        <f t="shared" si="16"/>
        <v>66.483188762956814</v>
      </c>
    </row>
    <row r="17" spans="1:51" s="20" customFormat="1" ht="26.35" customHeight="1">
      <c r="A17" s="14" t="s">
        <v>5</v>
      </c>
      <c r="B17" s="15">
        <v>200000</v>
      </c>
      <c r="C17" s="16">
        <v>130846.48999999999</v>
      </c>
      <c r="D17" s="16">
        <f t="shared" si="9"/>
        <v>65.423244999999994</v>
      </c>
      <c r="E17" s="16">
        <v>126894.04000000001</v>
      </c>
      <c r="F17" s="16">
        <f t="shared" si="17"/>
        <v>96.979322869111741</v>
      </c>
      <c r="G17" s="17">
        <v>0</v>
      </c>
      <c r="H17" s="16">
        <v>0</v>
      </c>
      <c r="I17" s="16" t="e">
        <f t="shared" si="0"/>
        <v>#DIV/0!</v>
      </c>
      <c r="J17" s="16">
        <v>0</v>
      </c>
      <c r="K17" s="16" t="e">
        <f t="shared" si="10"/>
        <v>#DIV/0!</v>
      </c>
      <c r="L17" s="18">
        <v>0</v>
      </c>
      <c r="M17" s="16">
        <v>0</v>
      </c>
      <c r="N17" s="16" t="e">
        <f t="shared" si="1"/>
        <v>#DIV/0!</v>
      </c>
      <c r="O17" s="16">
        <v>0</v>
      </c>
      <c r="P17" s="16" t="e">
        <f t="shared" si="11"/>
        <v>#DIV/0!</v>
      </c>
      <c r="Q17" s="17">
        <v>0</v>
      </c>
      <c r="R17" s="16">
        <v>0</v>
      </c>
      <c r="S17" s="16" t="e">
        <f t="shared" si="2"/>
        <v>#DIV/0!</v>
      </c>
      <c r="T17" s="16">
        <v>0</v>
      </c>
      <c r="U17" s="16" t="e">
        <f t="shared" si="12"/>
        <v>#DIV/0!</v>
      </c>
      <c r="V17" s="18">
        <v>35000</v>
      </c>
      <c r="W17" s="16">
        <v>6540</v>
      </c>
      <c r="X17" s="16">
        <f t="shared" si="3"/>
        <v>18.685714285714287</v>
      </c>
      <c r="Y17" s="16">
        <v>0</v>
      </c>
      <c r="Z17" s="16">
        <f t="shared" si="13"/>
        <v>0</v>
      </c>
      <c r="AA17" s="15">
        <v>27100</v>
      </c>
      <c r="AB17" s="16">
        <v>10140</v>
      </c>
      <c r="AC17" s="16">
        <f t="shared" si="4"/>
        <v>37.4169741697417</v>
      </c>
      <c r="AD17" s="16">
        <v>8900</v>
      </c>
      <c r="AE17" s="16">
        <f t="shared" si="14"/>
        <v>87.77120315581854</v>
      </c>
      <c r="AF17" s="18">
        <v>10000</v>
      </c>
      <c r="AG17" s="16">
        <v>680</v>
      </c>
      <c r="AH17" s="16">
        <f t="shared" si="5"/>
        <v>6.8</v>
      </c>
      <c r="AI17" s="16">
        <v>680</v>
      </c>
      <c r="AJ17" s="16">
        <f>AI17*100/AG17</f>
        <v>100</v>
      </c>
      <c r="AK17" s="17">
        <v>64000</v>
      </c>
      <c r="AL17" s="16">
        <v>53819</v>
      </c>
      <c r="AM17" s="16">
        <f t="shared" si="6"/>
        <v>84.092187499999994</v>
      </c>
      <c r="AN17" s="16">
        <v>28700</v>
      </c>
      <c r="AO17" s="16">
        <f t="shared" si="15"/>
        <v>53.326891989817724</v>
      </c>
      <c r="AP17" s="17">
        <v>10972</v>
      </c>
      <c r="AQ17" s="16">
        <v>0</v>
      </c>
      <c r="AR17" s="16">
        <f t="shared" si="7"/>
        <v>0</v>
      </c>
      <c r="AS17" s="16">
        <v>0</v>
      </c>
      <c r="AT17" s="16" t="e">
        <f t="shared" si="18"/>
        <v>#DIV/0!</v>
      </c>
      <c r="AU17" s="19">
        <f>B17+G17+L17+Q17+V17+AA17+AF17+AK17+AP17</f>
        <v>347072</v>
      </c>
      <c r="AV17" s="16">
        <f>C17+H17+M17+R17+W17+AB17+AG17+AL17+AQ17</f>
        <v>202025.49</v>
      </c>
      <c r="AW17" s="16">
        <f t="shared" si="8"/>
        <v>58.208524456020655</v>
      </c>
      <c r="AX17" s="16">
        <f>E17+J17+O17+T17+Y17+AD17+AI17+AN17+AS17</f>
        <v>165174.04</v>
      </c>
      <c r="AY17" s="16">
        <f t="shared" si="16"/>
        <v>81.759009717041152</v>
      </c>
    </row>
    <row r="18" spans="1:51" s="20" customFormat="1" ht="26.35" customHeight="1">
      <c r="A18" s="14" t="s">
        <v>6</v>
      </c>
      <c r="B18" s="15">
        <v>300000</v>
      </c>
      <c r="C18" s="16">
        <v>299422.01</v>
      </c>
      <c r="D18" s="16">
        <f t="shared" si="9"/>
        <v>99.807336666666671</v>
      </c>
      <c r="E18" s="16">
        <v>262340.40999999997</v>
      </c>
      <c r="F18" s="16">
        <f t="shared" si="17"/>
        <v>87.615606481300404</v>
      </c>
      <c r="G18" s="17">
        <v>70000</v>
      </c>
      <c r="H18" s="16">
        <v>20085.75</v>
      </c>
      <c r="I18" s="16">
        <f t="shared" si="0"/>
        <v>28.693928571428572</v>
      </c>
      <c r="J18" s="16">
        <v>20085.75</v>
      </c>
      <c r="K18" s="16">
        <f t="shared" si="10"/>
        <v>100</v>
      </c>
      <c r="L18" s="18">
        <v>125960</v>
      </c>
      <c r="M18" s="16">
        <v>2050</v>
      </c>
      <c r="N18" s="16">
        <f t="shared" si="1"/>
        <v>1.6275007939028263</v>
      </c>
      <c r="O18" s="16">
        <v>2050</v>
      </c>
      <c r="P18" s="16">
        <f t="shared" si="11"/>
        <v>100</v>
      </c>
      <c r="Q18" s="17">
        <v>262370</v>
      </c>
      <c r="R18" s="16">
        <v>57087</v>
      </c>
      <c r="S18" s="16">
        <f t="shared" si="2"/>
        <v>21.758204062964516</v>
      </c>
      <c r="T18" s="16">
        <v>32025</v>
      </c>
      <c r="U18" s="16">
        <f t="shared" si="12"/>
        <v>56.098586368174892</v>
      </c>
      <c r="V18" s="18">
        <v>50000</v>
      </c>
      <c r="W18" s="16">
        <v>11310</v>
      </c>
      <c r="X18" s="16">
        <f t="shared" si="3"/>
        <v>22.62</v>
      </c>
      <c r="Y18" s="16">
        <v>3360</v>
      </c>
      <c r="Z18" s="16">
        <f t="shared" si="13"/>
        <v>29.708222811671089</v>
      </c>
      <c r="AA18" s="15">
        <v>855962</v>
      </c>
      <c r="AB18" s="16">
        <v>499905</v>
      </c>
      <c r="AC18" s="16">
        <f t="shared" si="4"/>
        <v>58.402709466074427</v>
      </c>
      <c r="AD18" s="16">
        <v>312180</v>
      </c>
      <c r="AE18" s="16">
        <f t="shared" si="14"/>
        <v>62.447865094367927</v>
      </c>
      <c r="AF18" s="18">
        <v>30000</v>
      </c>
      <c r="AG18" s="23">
        <v>33350</v>
      </c>
      <c r="AH18" s="23">
        <f t="shared" si="5"/>
        <v>111.16666666666667</v>
      </c>
      <c r="AI18" s="16">
        <v>26600</v>
      </c>
      <c r="AJ18" s="16">
        <f>AI18*100/AG18</f>
        <v>79.760119940029981</v>
      </c>
      <c r="AK18" s="17">
        <v>30000</v>
      </c>
      <c r="AL18" s="16">
        <v>19080.849999999999</v>
      </c>
      <c r="AM18" s="16">
        <f t="shared" si="6"/>
        <v>63.602833333333322</v>
      </c>
      <c r="AN18" s="16">
        <v>18299.75</v>
      </c>
      <c r="AO18" s="16">
        <f t="shared" si="15"/>
        <v>95.906366854726087</v>
      </c>
      <c r="AP18" s="17">
        <v>123349</v>
      </c>
      <c r="AQ18" s="16">
        <v>65595</v>
      </c>
      <c r="AR18" s="16">
        <f t="shared" si="7"/>
        <v>53.17838004361608</v>
      </c>
      <c r="AS18" s="16">
        <v>29671</v>
      </c>
      <c r="AT18" s="16">
        <f t="shared" si="18"/>
        <v>45.233630612089335</v>
      </c>
      <c r="AU18" s="19">
        <f>B18+G18+L18+Q18+V18+AA18+AF18+AK18+AP18</f>
        <v>1847641</v>
      </c>
      <c r="AV18" s="16">
        <f>C18+H18+M18+R18+W18+AB18+AG18+AL18+AQ18</f>
        <v>1007885.61</v>
      </c>
      <c r="AW18" s="16">
        <f t="shared" si="8"/>
        <v>54.549861688499007</v>
      </c>
      <c r="AX18" s="16">
        <f>E18+J18+O18+T18+Y18+AD18+AI18+AN18+AS18</f>
        <v>706611.90999999992</v>
      </c>
      <c r="AY18" s="16">
        <f t="shared" si="16"/>
        <v>70.108343941928084</v>
      </c>
    </row>
    <row r="19" spans="1:51" s="20" customFormat="1" ht="26.35" customHeight="1">
      <c r="A19" s="14" t="s">
        <v>7</v>
      </c>
      <c r="B19" s="15">
        <v>20000</v>
      </c>
      <c r="C19" s="23">
        <v>39893</v>
      </c>
      <c r="D19" s="23">
        <f t="shared" si="9"/>
        <v>199.465</v>
      </c>
      <c r="E19" s="16">
        <v>25043.95</v>
      </c>
      <c r="F19" s="16">
        <f t="shared" si="17"/>
        <v>62.777805630060413</v>
      </c>
      <c r="G19" s="17">
        <v>0</v>
      </c>
      <c r="H19" s="16">
        <v>0</v>
      </c>
      <c r="I19" s="16" t="e">
        <f t="shared" si="0"/>
        <v>#DIV/0!</v>
      </c>
      <c r="J19" s="16">
        <v>0</v>
      </c>
      <c r="K19" s="16" t="e">
        <f t="shared" si="10"/>
        <v>#DIV/0!</v>
      </c>
      <c r="L19" s="18">
        <v>0</v>
      </c>
      <c r="M19" s="16">
        <v>0</v>
      </c>
      <c r="N19" s="16" t="e">
        <f t="shared" si="1"/>
        <v>#DIV/0!</v>
      </c>
      <c r="O19" s="16">
        <v>0</v>
      </c>
      <c r="P19" s="16" t="e">
        <f t="shared" si="11"/>
        <v>#DIV/0!</v>
      </c>
      <c r="Q19" s="17">
        <v>111000</v>
      </c>
      <c r="R19" s="16">
        <v>79000</v>
      </c>
      <c r="S19" s="16">
        <f t="shared" si="2"/>
        <v>71.171171171171167</v>
      </c>
      <c r="T19" s="16">
        <v>57500</v>
      </c>
      <c r="U19" s="16">
        <f t="shared" si="12"/>
        <v>72.784810126582272</v>
      </c>
      <c r="V19" s="18">
        <v>30000</v>
      </c>
      <c r="W19" s="16">
        <v>22090</v>
      </c>
      <c r="X19" s="16">
        <f t="shared" si="3"/>
        <v>73.63333333333334</v>
      </c>
      <c r="Y19" s="16">
        <v>0</v>
      </c>
      <c r="Z19" s="16">
        <f t="shared" si="13"/>
        <v>0</v>
      </c>
      <c r="AA19" s="15">
        <v>29690</v>
      </c>
      <c r="AB19" s="16">
        <v>7505</v>
      </c>
      <c r="AC19" s="16">
        <f t="shared" si="4"/>
        <v>25.277871337150557</v>
      </c>
      <c r="AD19" s="16">
        <v>6890</v>
      </c>
      <c r="AE19" s="16">
        <f t="shared" si="14"/>
        <v>91.805463024650237</v>
      </c>
      <c r="AF19" s="18">
        <v>30000</v>
      </c>
      <c r="AG19" s="16">
        <v>21375</v>
      </c>
      <c r="AH19" s="16">
        <f t="shared" si="5"/>
        <v>71.25</v>
      </c>
      <c r="AI19" s="16">
        <v>16375</v>
      </c>
      <c r="AJ19" s="16">
        <f>AI19*100/AG19</f>
        <v>76.608187134502927</v>
      </c>
      <c r="AK19" s="17">
        <v>2000</v>
      </c>
      <c r="AL19" s="16">
        <v>0</v>
      </c>
      <c r="AM19" s="16">
        <f t="shared" si="6"/>
        <v>0</v>
      </c>
      <c r="AN19" s="16">
        <v>0</v>
      </c>
      <c r="AO19" s="16" t="e">
        <f t="shared" si="15"/>
        <v>#DIV/0!</v>
      </c>
      <c r="AP19" s="17">
        <v>0</v>
      </c>
      <c r="AQ19" s="16">
        <v>0</v>
      </c>
      <c r="AR19" s="16" t="e">
        <f t="shared" si="7"/>
        <v>#DIV/0!</v>
      </c>
      <c r="AS19" s="16">
        <v>0</v>
      </c>
      <c r="AT19" s="16" t="e">
        <f t="shared" si="18"/>
        <v>#DIV/0!</v>
      </c>
      <c r="AU19" s="19">
        <f>B19+G19+L19+Q19+V19+AA19+AF19+AK19+AP19</f>
        <v>222690</v>
      </c>
      <c r="AV19" s="16">
        <f>C19+H19+M19+R19+W19+AB19+AG19+AL19+AQ19</f>
        <v>169863</v>
      </c>
      <c r="AW19" s="16">
        <f t="shared" si="8"/>
        <v>76.277785262023443</v>
      </c>
      <c r="AX19" s="16">
        <f>E19+J19+O19+T19+Y19+AD19+AI19+AN19+AS19</f>
        <v>105808.95</v>
      </c>
      <c r="AY19" s="16">
        <f t="shared" si="16"/>
        <v>62.29075784602886</v>
      </c>
    </row>
    <row r="20" spans="1:51" s="20" customFormat="1" ht="26.35" customHeight="1">
      <c r="A20" s="14" t="s">
        <v>8</v>
      </c>
      <c r="B20" s="15">
        <v>800000</v>
      </c>
      <c r="C20" s="16">
        <v>269725</v>
      </c>
      <c r="D20" s="16">
        <f t="shared" si="9"/>
        <v>33.715625000000003</v>
      </c>
      <c r="E20" s="16">
        <v>243516.12</v>
      </c>
      <c r="F20" s="16">
        <f t="shared" si="17"/>
        <v>90.28311057558625</v>
      </c>
      <c r="G20" s="17">
        <v>66654</v>
      </c>
      <c r="H20" s="16">
        <v>18169.53</v>
      </c>
      <c r="I20" s="16">
        <f t="shared" si="0"/>
        <v>27.259474300117024</v>
      </c>
      <c r="J20" s="16">
        <v>18169.5</v>
      </c>
      <c r="K20" s="16">
        <f t="shared" si="10"/>
        <v>99.999834888409339</v>
      </c>
      <c r="L20" s="18">
        <v>179060</v>
      </c>
      <c r="M20" s="16">
        <v>69660</v>
      </c>
      <c r="N20" s="16">
        <f t="shared" si="1"/>
        <v>38.903160951636323</v>
      </c>
      <c r="O20" s="16">
        <v>6500</v>
      </c>
      <c r="P20" s="16">
        <f t="shared" si="11"/>
        <v>9.3310364628194087</v>
      </c>
      <c r="Q20" s="17">
        <v>388000</v>
      </c>
      <c r="R20" s="16">
        <v>173160</v>
      </c>
      <c r="S20" s="16">
        <f t="shared" si="2"/>
        <v>44.628865979381445</v>
      </c>
      <c r="T20" s="16">
        <v>108472.5</v>
      </c>
      <c r="U20" s="16">
        <f t="shared" si="12"/>
        <v>62.642931392931395</v>
      </c>
      <c r="V20" s="18">
        <v>259871.61</v>
      </c>
      <c r="W20" s="16">
        <v>172241</v>
      </c>
      <c r="X20" s="16">
        <f t="shared" si="3"/>
        <v>66.27926767375628</v>
      </c>
      <c r="Y20" s="16">
        <v>42510</v>
      </c>
      <c r="Z20" s="16">
        <f t="shared" si="13"/>
        <v>24.68053483200864</v>
      </c>
      <c r="AA20" s="15">
        <v>637340</v>
      </c>
      <c r="AB20" s="16">
        <v>590616</v>
      </c>
      <c r="AC20" s="16">
        <f t="shared" si="4"/>
        <v>92.668905136975553</v>
      </c>
      <c r="AD20" s="16">
        <v>350379</v>
      </c>
      <c r="AE20" s="16">
        <f t="shared" si="14"/>
        <v>59.324332561258075</v>
      </c>
      <c r="AF20" s="18">
        <v>500000</v>
      </c>
      <c r="AG20" s="16">
        <v>214160</v>
      </c>
      <c r="AH20" s="16">
        <f t="shared" si="5"/>
        <v>42.832000000000001</v>
      </c>
      <c r="AI20" s="16">
        <v>176150</v>
      </c>
      <c r="AJ20" s="16">
        <f>AI20*100/AG20</f>
        <v>82.251587598057526</v>
      </c>
      <c r="AK20" s="17">
        <v>273960</v>
      </c>
      <c r="AL20" s="16">
        <v>72210</v>
      </c>
      <c r="AM20" s="16">
        <f t="shared" si="6"/>
        <v>26.357862461673236</v>
      </c>
      <c r="AN20" s="16">
        <v>72210</v>
      </c>
      <c r="AO20" s="16">
        <f t="shared" si="15"/>
        <v>100</v>
      </c>
      <c r="AP20" s="17">
        <v>236385</v>
      </c>
      <c r="AQ20" s="16">
        <v>142210</v>
      </c>
      <c r="AR20" s="16">
        <f t="shared" si="7"/>
        <v>60.16033166233052</v>
      </c>
      <c r="AS20" s="16">
        <v>100190</v>
      </c>
      <c r="AT20" s="16">
        <f t="shared" si="18"/>
        <v>70.45214823148865</v>
      </c>
      <c r="AU20" s="19">
        <f>B20+G20+L20+Q20+V20+AA20+AF20+AK20+AP20</f>
        <v>3341270.61</v>
      </c>
      <c r="AV20" s="16">
        <f>C20+H20+M20+R20+W20+AB20+AG20+AL20+AQ20</f>
        <v>1722151.53</v>
      </c>
      <c r="AW20" s="16">
        <f t="shared" si="8"/>
        <v>51.541815405367601</v>
      </c>
      <c r="AX20" s="16">
        <f>E20+J20+O20+T20+Y20+AD20+AI20+AN20+AS20</f>
        <v>1118097.1200000001</v>
      </c>
      <c r="AY20" s="16">
        <f t="shared" si="16"/>
        <v>64.924433217557819</v>
      </c>
    </row>
    <row r="21" spans="1:51" s="20" customFormat="1" ht="26.35" customHeight="1">
      <c r="A21" s="14" t="s">
        <v>9</v>
      </c>
      <c r="B21" s="15">
        <v>5000000</v>
      </c>
      <c r="C21" s="16">
        <v>2757983</v>
      </c>
      <c r="D21" s="16">
        <f t="shared" si="9"/>
        <v>55.159660000000002</v>
      </c>
      <c r="E21" s="16">
        <v>2598448.0099999998</v>
      </c>
      <c r="F21" s="16">
        <f t="shared" si="17"/>
        <v>94.215519457516592</v>
      </c>
      <c r="G21" s="17">
        <v>649841</v>
      </c>
      <c r="H21" s="16">
        <v>452295.55000000005</v>
      </c>
      <c r="I21" s="16">
        <f t="shared" si="0"/>
        <v>69.600956233909542</v>
      </c>
      <c r="J21" s="16">
        <v>85133</v>
      </c>
      <c r="K21" s="16">
        <f t="shared" si="10"/>
        <v>18.82242706124347</v>
      </c>
      <c r="L21" s="18">
        <v>1219961.5</v>
      </c>
      <c r="M21" s="16">
        <v>474180</v>
      </c>
      <c r="N21" s="16">
        <f t="shared" si="1"/>
        <v>38.868439700761051</v>
      </c>
      <c r="O21" s="16">
        <v>146456</v>
      </c>
      <c r="P21" s="16">
        <f t="shared" si="11"/>
        <v>30.886161373318149</v>
      </c>
      <c r="Q21" s="17">
        <v>803556.4</v>
      </c>
      <c r="R21" s="16">
        <v>322937.59999999998</v>
      </c>
      <c r="S21" s="16">
        <f t="shared" si="2"/>
        <v>40.188541837262441</v>
      </c>
      <c r="T21" s="16">
        <v>109761.58</v>
      </c>
      <c r="U21" s="16">
        <f t="shared" si="12"/>
        <v>33.988479508115503</v>
      </c>
      <c r="V21" s="18">
        <v>816896.62</v>
      </c>
      <c r="W21" s="16">
        <v>463753</v>
      </c>
      <c r="X21" s="16">
        <f t="shared" si="3"/>
        <v>56.770096563748787</v>
      </c>
      <c r="Y21" s="16">
        <v>125914</v>
      </c>
      <c r="Z21" s="16">
        <f t="shared" si="13"/>
        <v>27.151091205878991</v>
      </c>
      <c r="AA21" s="15">
        <v>2582031</v>
      </c>
      <c r="AB21" s="16">
        <v>1655310.74</v>
      </c>
      <c r="AC21" s="16">
        <f t="shared" si="4"/>
        <v>64.108863913717528</v>
      </c>
      <c r="AD21" s="16">
        <v>1016126.04</v>
      </c>
      <c r="AE21" s="16">
        <f t="shared" si="14"/>
        <v>61.385818109293488</v>
      </c>
      <c r="AF21" s="18">
        <v>350000</v>
      </c>
      <c r="AG21" s="16">
        <v>155032.31</v>
      </c>
      <c r="AH21" s="16">
        <f t="shared" si="5"/>
        <v>44.294945714285717</v>
      </c>
      <c r="AI21" s="16">
        <v>131986.79999999999</v>
      </c>
      <c r="AJ21" s="16">
        <f>AI21*100/AG21</f>
        <v>85.135027659718148</v>
      </c>
      <c r="AK21" s="17">
        <v>500000</v>
      </c>
      <c r="AL21" s="16">
        <v>495925.60000000003</v>
      </c>
      <c r="AM21" s="16">
        <f t="shared" si="6"/>
        <v>99.185119999999998</v>
      </c>
      <c r="AN21" s="16">
        <v>301546.19999999995</v>
      </c>
      <c r="AO21" s="16">
        <f t="shared" si="15"/>
        <v>60.8047255475418</v>
      </c>
      <c r="AP21" s="17">
        <v>933541</v>
      </c>
      <c r="AQ21" s="16">
        <v>635308</v>
      </c>
      <c r="AR21" s="16">
        <f t="shared" si="7"/>
        <v>68.053572365862877</v>
      </c>
      <c r="AS21" s="16">
        <v>226439</v>
      </c>
      <c r="AT21" s="16">
        <f t="shared" si="18"/>
        <v>35.642397073545432</v>
      </c>
      <c r="AU21" s="19">
        <f>B21+G21+L21+Q21+V21+AA21+AF21+AK21+AP21</f>
        <v>12855827.52</v>
      </c>
      <c r="AV21" s="16">
        <f>C21+H21+M21+R21+W21+AB21+AG21+AL21+AQ21</f>
        <v>7412725.7999999998</v>
      </c>
      <c r="AW21" s="16">
        <f t="shared" si="8"/>
        <v>57.660432892926679</v>
      </c>
      <c r="AX21" s="16">
        <f>E21+J21+O21+T21+Y21+AD21+AI21+AN21+AS21</f>
        <v>4741810.63</v>
      </c>
      <c r="AY21" s="16">
        <f t="shared" si="16"/>
        <v>63.968515198552197</v>
      </c>
    </row>
    <row r="22" spans="1:51" s="20" customFormat="1" ht="26.35" customHeight="1">
      <c r="A22" s="14" t="s">
        <v>10</v>
      </c>
      <c r="B22" s="15">
        <v>8000000</v>
      </c>
      <c r="C22" s="16">
        <v>5452552.1099999994</v>
      </c>
      <c r="D22" s="16">
        <f t="shared" si="9"/>
        <v>68.156901375000004</v>
      </c>
      <c r="E22" s="16">
        <v>5050494.2799999993</v>
      </c>
      <c r="F22" s="16">
        <f t="shared" si="17"/>
        <v>92.626245070402447</v>
      </c>
      <c r="G22" s="17">
        <v>700000</v>
      </c>
      <c r="H22" s="16">
        <v>295215</v>
      </c>
      <c r="I22" s="16">
        <f t="shared" si="0"/>
        <v>42.173571428571428</v>
      </c>
      <c r="J22" s="16">
        <v>205668</v>
      </c>
      <c r="K22" s="16">
        <f t="shared" si="10"/>
        <v>69.667191707738425</v>
      </c>
      <c r="L22" s="18">
        <v>718504</v>
      </c>
      <c r="M22" s="16">
        <v>446244</v>
      </c>
      <c r="N22" s="16">
        <f t="shared" si="1"/>
        <v>62.107378664558581</v>
      </c>
      <c r="O22" s="16">
        <v>171783</v>
      </c>
      <c r="P22" s="16">
        <f t="shared" si="11"/>
        <v>38.495307499932771</v>
      </c>
      <c r="Q22" s="17">
        <v>625298</v>
      </c>
      <c r="R22" s="16">
        <v>464243</v>
      </c>
      <c r="S22" s="16">
        <f t="shared" si="2"/>
        <v>74.243480708398238</v>
      </c>
      <c r="T22" s="16">
        <v>198262.28</v>
      </c>
      <c r="U22" s="16">
        <f t="shared" si="12"/>
        <v>42.706573927878289</v>
      </c>
      <c r="V22" s="18">
        <v>1000000</v>
      </c>
      <c r="W22" s="16">
        <v>512127.5</v>
      </c>
      <c r="X22" s="16">
        <f t="shared" si="3"/>
        <v>51.21275</v>
      </c>
      <c r="Y22" s="16">
        <v>261404.5</v>
      </c>
      <c r="Z22" s="16">
        <f t="shared" si="13"/>
        <v>51.042855538903886</v>
      </c>
      <c r="AA22" s="15">
        <v>3892653</v>
      </c>
      <c r="AB22" s="16">
        <v>2062939.23</v>
      </c>
      <c r="AC22" s="16">
        <f t="shared" si="4"/>
        <v>52.995713463285838</v>
      </c>
      <c r="AD22" s="16">
        <v>1678366.23</v>
      </c>
      <c r="AE22" s="16">
        <f t="shared" si="14"/>
        <v>81.358006362601387</v>
      </c>
      <c r="AF22" s="18">
        <v>0</v>
      </c>
      <c r="AG22" s="16">
        <v>0</v>
      </c>
      <c r="AH22" s="16" t="e">
        <f t="shared" si="5"/>
        <v>#DIV/0!</v>
      </c>
      <c r="AI22" s="16">
        <v>0</v>
      </c>
      <c r="AJ22" s="16" t="e">
        <f>AI22*100/AG22</f>
        <v>#DIV/0!</v>
      </c>
      <c r="AK22" s="17">
        <v>150000</v>
      </c>
      <c r="AL22" s="16">
        <v>67440</v>
      </c>
      <c r="AM22" s="16">
        <f t="shared" si="6"/>
        <v>44.96</v>
      </c>
      <c r="AN22" s="16">
        <v>55440</v>
      </c>
      <c r="AO22" s="16">
        <f t="shared" si="15"/>
        <v>82.206405693950174</v>
      </c>
      <c r="AP22" s="17">
        <v>30960</v>
      </c>
      <c r="AQ22" s="16">
        <v>13260</v>
      </c>
      <c r="AR22" s="16">
        <f t="shared" si="7"/>
        <v>42.829457364341089</v>
      </c>
      <c r="AS22" s="16">
        <v>6440</v>
      </c>
      <c r="AT22" s="16">
        <f t="shared" si="18"/>
        <v>48.567119155354447</v>
      </c>
      <c r="AU22" s="19">
        <f>B22+G22+L22+Q22+V22+AA22+AF22+AK22+AP22</f>
        <v>15117415</v>
      </c>
      <c r="AV22" s="16">
        <f>C22+H22+M22+R22+W22+AB22+AG22+AL22+AQ22</f>
        <v>9314020.8399999999</v>
      </c>
      <c r="AW22" s="16">
        <f t="shared" si="8"/>
        <v>61.611200327569229</v>
      </c>
      <c r="AX22" s="16">
        <f>E22+J22+O22+T22+Y22+AD22+AI22+AN22+AS22</f>
        <v>7627858.2899999991</v>
      </c>
      <c r="AY22" s="16">
        <f t="shared" si="16"/>
        <v>81.896513020900642</v>
      </c>
    </row>
    <row r="23" spans="1:51" s="20" customFormat="1" ht="26.35" customHeight="1">
      <c r="A23" s="14" t="s">
        <v>11</v>
      </c>
      <c r="B23" s="15">
        <v>1000000</v>
      </c>
      <c r="C23" s="23">
        <v>493235</v>
      </c>
      <c r="D23" s="23">
        <f t="shared" si="9"/>
        <v>49.323500000000003</v>
      </c>
      <c r="E23" s="23">
        <v>932771.64</v>
      </c>
      <c r="F23" s="23">
        <f t="shared" si="17"/>
        <v>189.11302725881171</v>
      </c>
      <c r="G23" s="17">
        <v>95900</v>
      </c>
      <c r="H23" s="16">
        <v>0</v>
      </c>
      <c r="I23" s="16">
        <f t="shared" si="0"/>
        <v>0</v>
      </c>
      <c r="J23" s="16">
        <v>0</v>
      </c>
      <c r="K23" s="16" t="e">
        <f t="shared" si="10"/>
        <v>#DIV/0!</v>
      </c>
      <c r="L23" s="18">
        <v>118210</v>
      </c>
      <c r="M23" s="16">
        <v>79100</v>
      </c>
      <c r="N23" s="16">
        <f t="shared" si="1"/>
        <v>66.91481262160562</v>
      </c>
      <c r="O23" s="16">
        <v>79100</v>
      </c>
      <c r="P23" s="16">
        <f t="shared" si="11"/>
        <v>100</v>
      </c>
      <c r="Q23" s="17">
        <v>94900</v>
      </c>
      <c r="R23" s="23">
        <v>117000</v>
      </c>
      <c r="S23" s="23">
        <f t="shared" si="2"/>
        <v>123.28767123287672</v>
      </c>
      <c r="T23" s="16">
        <v>0</v>
      </c>
      <c r="U23" s="16">
        <f t="shared" si="12"/>
        <v>0</v>
      </c>
      <c r="V23" s="18">
        <v>384700</v>
      </c>
      <c r="W23" s="16">
        <v>130300</v>
      </c>
      <c r="X23" s="16">
        <f t="shared" si="3"/>
        <v>33.870548479334545</v>
      </c>
      <c r="Y23" s="16">
        <v>16360</v>
      </c>
      <c r="Z23" s="16">
        <f t="shared" si="13"/>
        <v>12.555640828856484</v>
      </c>
      <c r="AA23" s="15">
        <v>1098710</v>
      </c>
      <c r="AB23" s="16">
        <v>401750</v>
      </c>
      <c r="AC23" s="16">
        <f t="shared" si="4"/>
        <v>36.565608759363251</v>
      </c>
      <c r="AD23" s="16">
        <v>285310</v>
      </c>
      <c r="AE23" s="16">
        <f t="shared" si="14"/>
        <v>71.01680149346609</v>
      </c>
      <c r="AF23" s="18">
        <v>10000</v>
      </c>
      <c r="AG23" s="16">
        <v>2440</v>
      </c>
      <c r="AH23" s="16">
        <f t="shared" si="5"/>
        <v>24.4</v>
      </c>
      <c r="AI23" s="16">
        <v>0</v>
      </c>
      <c r="AJ23" s="16">
        <f>AI23*100/AG23</f>
        <v>0</v>
      </c>
      <c r="AK23" s="17">
        <v>350000</v>
      </c>
      <c r="AL23" s="16">
        <v>54800</v>
      </c>
      <c r="AM23" s="16">
        <f t="shared" si="6"/>
        <v>15.657142857142857</v>
      </c>
      <c r="AN23" s="16">
        <v>31400</v>
      </c>
      <c r="AO23" s="16">
        <f t="shared" si="15"/>
        <v>57.299270072992698</v>
      </c>
      <c r="AP23" s="17">
        <v>52100</v>
      </c>
      <c r="AQ23" s="16">
        <v>52100</v>
      </c>
      <c r="AR23" s="16">
        <f t="shared" si="7"/>
        <v>100</v>
      </c>
      <c r="AS23" s="16">
        <v>0</v>
      </c>
      <c r="AT23" s="16">
        <f t="shared" si="18"/>
        <v>0</v>
      </c>
      <c r="AU23" s="19">
        <f>B23+G23+L23+Q23+V23+AA23+AF23+AK23+AP23</f>
        <v>3204520</v>
      </c>
      <c r="AV23" s="16">
        <f>C23+H23+M23+R23+W23+AB23+AG23+AL23+AQ23</f>
        <v>1330725</v>
      </c>
      <c r="AW23" s="16">
        <f t="shared" si="8"/>
        <v>41.526500068653029</v>
      </c>
      <c r="AX23" s="16">
        <f>E23+J23+O23+T23+Y23+AD23+AI23+AN23+AS23</f>
        <v>1344941.6400000001</v>
      </c>
      <c r="AY23" s="16">
        <f t="shared" si="16"/>
        <v>101.06833793608747</v>
      </c>
    </row>
    <row r="24" spans="1:51" s="20" customFormat="1" ht="26.35" customHeight="1">
      <c r="A24" s="14" t="s">
        <v>12</v>
      </c>
      <c r="B24" s="15">
        <v>0</v>
      </c>
      <c r="C24" s="16">
        <v>0</v>
      </c>
      <c r="D24" s="16" t="e">
        <f t="shared" si="9"/>
        <v>#DIV/0!</v>
      </c>
      <c r="E24" s="16">
        <v>0</v>
      </c>
      <c r="F24" s="16" t="e">
        <f t="shared" si="17"/>
        <v>#DIV/0!</v>
      </c>
      <c r="G24" s="17">
        <v>125000</v>
      </c>
      <c r="H24" s="16">
        <v>38558.5</v>
      </c>
      <c r="I24" s="16">
        <f t="shared" si="0"/>
        <v>30.846800000000002</v>
      </c>
      <c r="J24" s="16">
        <v>33478.15</v>
      </c>
      <c r="K24" s="16">
        <f t="shared" si="10"/>
        <v>86.824305924763664</v>
      </c>
      <c r="L24" s="18">
        <v>485541</v>
      </c>
      <c r="M24" s="16">
        <v>135059</v>
      </c>
      <c r="N24" s="16">
        <f t="shared" si="1"/>
        <v>27.816188540205669</v>
      </c>
      <c r="O24" s="16">
        <v>110479</v>
      </c>
      <c r="P24" s="16">
        <f t="shared" si="11"/>
        <v>81.800546427857455</v>
      </c>
      <c r="Q24" s="17">
        <v>36990</v>
      </c>
      <c r="R24" s="23">
        <v>43938</v>
      </c>
      <c r="S24" s="23">
        <f t="shared" si="2"/>
        <v>118.78345498783455</v>
      </c>
      <c r="T24" s="16">
        <v>41938</v>
      </c>
      <c r="U24" s="16">
        <f t="shared" si="12"/>
        <v>95.448131457963498</v>
      </c>
      <c r="V24" s="18">
        <v>120000</v>
      </c>
      <c r="W24" s="16">
        <v>51190</v>
      </c>
      <c r="X24" s="16">
        <f t="shared" si="3"/>
        <v>42.658333333333331</v>
      </c>
      <c r="Y24" s="16">
        <v>3590</v>
      </c>
      <c r="Z24" s="16">
        <f t="shared" si="13"/>
        <v>7.0130884938464542</v>
      </c>
      <c r="AA24" s="15">
        <v>972295</v>
      </c>
      <c r="AB24" s="16">
        <v>520791.10000000003</v>
      </c>
      <c r="AC24" s="16">
        <f t="shared" si="4"/>
        <v>53.563074992671979</v>
      </c>
      <c r="AD24" s="16">
        <v>402906.1</v>
      </c>
      <c r="AE24" s="16">
        <f t="shared" si="14"/>
        <v>77.364244511858971</v>
      </c>
      <c r="AF24" s="18">
        <v>100000</v>
      </c>
      <c r="AG24" s="16">
        <v>26575</v>
      </c>
      <c r="AH24" s="16">
        <f t="shared" si="5"/>
        <v>26.574999999999999</v>
      </c>
      <c r="AI24" s="16">
        <v>21175</v>
      </c>
      <c r="AJ24" s="16">
        <f>AI24*100/AG24</f>
        <v>79.680150517403575</v>
      </c>
      <c r="AK24" s="17">
        <v>40000</v>
      </c>
      <c r="AL24" s="16">
        <v>37283.5</v>
      </c>
      <c r="AM24" s="16">
        <f t="shared" si="6"/>
        <v>93.208749999999995</v>
      </c>
      <c r="AN24" s="16">
        <v>28573.7</v>
      </c>
      <c r="AO24" s="16">
        <f t="shared" si="15"/>
        <v>76.638995802432717</v>
      </c>
      <c r="AP24" s="17">
        <v>53160</v>
      </c>
      <c r="AQ24" s="16">
        <v>24561.75</v>
      </c>
      <c r="AR24" s="16">
        <f t="shared" si="7"/>
        <v>46.20344243792325</v>
      </c>
      <c r="AS24" s="16">
        <v>18331.25</v>
      </c>
      <c r="AT24" s="16">
        <f t="shared" si="18"/>
        <v>74.633322137062706</v>
      </c>
      <c r="AU24" s="19">
        <f>B24+G24+L24+Q24+V24+AA24+AF24+AK24+AP24</f>
        <v>1932986</v>
      </c>
      <c r="AV24" s="16">
        <f>C24+H24+M24+R24+W24+AB24+AG24+AL24+AQ24</f>
        <v>877956.85000000009</v>
      </c>
      <c r="AW24" s="16">
        <f t="shared" si="8"/>
        <v>45.419721094720821</v>
      </c>
      <c r="AX24" s="16">
        <f>E24+J24+O24+T24+Y24+AD24+AI24+AN24+AS24</f>
        <v>660471.19999999995</v>
      </c>
      <c r="AY24" s="16">
        <f t="shared" si="16"/>
        <v>75.228207399942249</v>
      </c>
    </row>
    <row r="25" spans="1:51" s="20" customFormat="1" ht="26.35" customHeight="1">
      <c r="A25" s="14" t="s">
        <v>13</v>
      </c>
      <c r="B25" s="15">
        <v>600000</v>
      </c>
      <c r="C25" s="16">
        <v>420316.75</v>
      </c>
      <c r="D25" s="16">
        <f t="shared" si="9"/>
        <v>70.052791666666664</v>
      </c>
      <c r="E25" s="16">
        <v>335729.1</v>
      </c>
      <c r="F25" s="16">
        <f t="shared" si="17"/>
        <v>79.875260740857939</v>
      </c>
      <c r="G25" s="17">
        <v>83110</v>
      </c>
      <c r="H25" s="16">
        <v>650</v>
      </c>
      <c r="I25" s="16">
        <f t="shared" si="0"/>
        <v>0.78209601732643486</v>
      </c>
      <c r="J25" s="16">
        <v>650</v>
      </c>
      <c r="K25" s="16">
        <f t="shared" si="10"/>
        <v>100</v>
      </c>
      <c r="L25" s="18">
        <v>57110</v>
      </c>
      <c r="M25" s="16">
        <v>28065</v>
      </c>
      <c r="N25" s="16">
        <f t="shared" si="1"/>
        <v>49.142006653825952</v>
      </c>
      <c r="O25" s="16">
        <v>4200</v>
      </c>
      <c r="P25" s="16">
        <f t="shared" si="11"/>
        <v>14.965259219668626</v>
      </c>
      <c r="Q25" s="17">
        <v>1128928</v>
      </c>
      <c r="R25" s="16">
        <v>256640</v>
      </c>
      <c r="S25" s="16">
        <f t="shared" si="2"/>
        <v>22.73307066526829</v>
      </c>
      <c r="T25" s="16">
        <v>0</v>
      </c>
      <c r="U25" s="16">
        <f t="shared" si="12"/>
        <v>0</v>
      </c>
      <c r="V25" s="18">
        <v>2000</v>
      </c>
      <c r="W25" s="16">
        <v>600</v>
      </c>
      <c r="X25" s="16">
        <f t="shared" si="3"/>
        <v>30</v>
      </c>
      <c r="Y25" s="16">
        <v>0</v>
      </c>
      <c r="Z25" s="16">
        <f t="shared" si="13"/>
        <v>0</v>
      </c>
      <c r="AA25" s="15">
        <v>2330</v>
      </c>
      <c r="AB25" s="16">
        <v>2330</v>
      </c>
      <c r="AC25" s="16">
        <f t="shared" si="4"/>
        <v>100</v>
      </c>
      <c r="AD25" s="16">
        <v>0</v>
      </c>
      <c r="AE25" s="16">
        <f t="shared" si="14"/>
        <v>0</v>
      </c>
      <c r="AF25" s="18">
        <v>30000</v>
      </c>
      <c r="AG25" s="16">
        <v>24889</v>
      </c>
      <c r="AH25" s="16">
        <f t="shared" si="5"/>
        <v>82.963333333333338</v>
      </c>
      <c r="AI25" s="16">
        <v>21539</v>
      </c>
      <c r="AJ25" s="16">
        <f>AI25*100/AG25</f>
        <v>86.540238659648836</v>
      </c>
      <c r="AK25" s="17">
        <v>7300</v>
      </c>
      <c r="AL25" s="23">
        <v>30545</v>
      </c>
      <c r="AM25" s="23">
        <f t="shared" si="6"/>
        <v>418.42465753424659</v>
      </c>
      <c r="AN25" s="16">
        <v>5650</v>
      </c>
      <c r="AO25" s="16">
        <f t="shared" si="15"/>
        <v>18.497299066950401</v>
      </c>
      <c r="AP25" s="17">
        <v>53110</v>
      </c>
      <c r="AQ25" s="16">
        <v>13816</v>
      </c>
      <c r="AR25" s="16">
        <f t="shared" si="7"/>
        <v>26.013933345885896</v>
      </c>
      <c r="AS25" s="16">
        <v>10756</v>
      </c>
      <c r="AT25" s="16">
        <f t="shared" si="18"/>
        <v>77.851766068326583</v>
      </c>
      <c r="AU25" s="19">
        <f>B25+G25+L25+Q25+V25+AA25+AF25+AK25+AP25</f>
        <v>1963888</v>
      </c>
      <c r="AV25" s="16">
        <f>C25+H25+M25+R25+W25+AB25+AG25+AL25+AQ25</f>
        <v>777851.75</v>
      </c>
      <c r="AW25" s="16">
        <f t="shared" si="8"/>
        <v>39.607744942685123</v>
      </c>
      <c r="AX25" s="16">
        <f>E25+J25+O25+T25+Y25+AD25+AI25+AN25+AS25</f>
        <v>378524.1</v>
      </c>
      <c r="AY25" s="16">
        <f t="shared" si="16"/>
        <v>48.662756110017106</v>
      </c>
    </row>
    <row r="26" spans="1:51" s="20" customFormat="1" ht="26.35" customHeight="1">
      <c r="A26" s="14" t="s">
        <v>35</v>
      </c>
      <c r="B26" s="15">
        <v>0</v>
      </c>
      <c r="C26" s="23">
        <v>812195.58</v>
      </c>
      <c r="D26" s="23" t="e">
        <f t="shared" si="9"/>
        <v>#DIV/0!</v>
      </c>
      <c r="E26" s="21">
        <v>539734.18999999994</v>
      </c>
      <c r="F26" s="21">
        <f t="shared" si="17"/>
        <v>66.453721651624846</v>
      </c>
      <c r="G26" s="17">
        <v>0</v>
      </c>
      <c r="H26" s="16">
        <v>0</v>
      </c>
      <c r="I26" s="16" t="e">
        <f t="shared" si="0"/>
        <v>#DIV/0!</v>
      </c>
      <c r="J26" s="16">
        <v>0</v>
      </c>
      <c r="K26" s="16" t="e">
        <f t="shared" si="10"/>
        <v>#DIV/0!</v>
      </c>
      <c r="L26" s="18">
        <v>503645</v>
      </c>
      <c r="M26" s="16">
        <v>246767.56</v>
      </c>
      <c r="N26" s="16">
        <f t="shared" si="1"/>
        <v>48.996328763315432</v>
      </c>
      <c r="O26" s="16">
        <v>192007.19</v>
      </c>
      <c r="P26" s="16">
        <f t="shared" si="11"/>
        <v>77.808926748718505</v>
      </c>
      <c r="Q26" s="17">
        <v>0</v>
      </c>
      <c r="R26" s="16">
        <v>262149.5</v>
      </c>
      <c r="S26" s="16" t="e">
        <f t="shared" si="2"/>
        <v>#DIV/0!</v>
      </c>
      <c r="T26" s="16">
        <v>185884.5</v>
      </c>
      <c r="U26" s="16">
        <f t="shared" si="12"/>
        <v>70.907821681902888</v>
      </c>
      <c r="V26" s="18">
        <v>152520</v>
      </c>
      <c r="W26" s="16">
        <v>152520</v>
      </c>
      <c r="X26" s="16">
        <f t="shared" si="3"/>
        <v>100</v>
      </c>
      <c r="Y26" s="16">
        <v>10420</v>
      </c>
      <c r="Z26" s="16">
        <f t="shared" si="13"/>
        <v>6.831890899554157</v>
      </c>
      <c r="AA26" s="15">
        <v>0</v>
      </c>
      <c r="AB26" s="16">
        <v>0</v>
      </c>
      <c r="AC26" s="16" t="e">
        <f t="shared" si="4"/>
        <v>#DIV/0!</v>
      </c>
      <c r="AD26" s="16">
        <v>0</v>
      </c>
      <c r="AE26" s="16" t="e">
        <f t="shared" si="14"/>
        <v>#DIV/0!</v>
      </c>
      <c r="AF26" s="18">
        <v>0</v>
      </c>
      <c r="AG26" s="16">
        <v>0</v>
      </c>
      <c r="AH26" s="16" t="e">
        <f t="shared" si="5"/>
        <v>#DIV/0!</v>
      </c>
      <c r="AI26" s="16">
        <v>0</v>
      </c>
      <c r="AJ26" s="16" t="e">
        <f>AI26*100/AG26</f>
        <v>#DIV/0!</v>
      </c>
      <c r="AK26" s="17">
        <v>0</v>
      </c>
      <c r="AL26" s="16">
        <v>0</v>
      </c>
      <c r="AM26" s="16" t="e">
        <f t="shared" si="6"/>
        <v>#DIV/0!</v>
      </c>
      <c r="AN26" s="16">
        <v>0</v>
      </c>
      <c r="AO26" s="16" t="e">
        <f t="shared" si="15"/>
        <v>#DIV/0!</v>
      </c>
      <c r="AP26" s="17">
        <v>0</v>
      </c>
      <c r="AQ26" s="16">
        <v>0</v>
      </c>
      <c r="AR26" s="16" t="e">
        <f t="shared" si="7"/>
        <v>#DIV/0!</v>
      </c>
      <c r="AS26" s="16">
        <v>0</v>
      </c>
      <c r="AT26" s="16" t="e">
        <f t="shared" si="18"/>
        <v>#DIV/0!</v>
      </c>
      <c r="AU26" s="19">
        <f>B26+G26+L26+Q26+V26+AA26+AF26+AK26+AP26</f>
        <v>656165</v>
      </c>
      <c r="AV26" s="16">
        <f>C26+H26+M26+R26+W26+AB26+AG26+AL26+AQ26</f>
        <v>1473632.64</v>
      </c>
      <c r="AW26" s="16">
        <f t="shared" si="8"/>
        <v>224.58263394115809</v>
      </c>
      <c r="AX26" s="16">
        <f>E26+J26+O26+T26+Y26+AD26+AI26+AN26+AS26</f>
        <v>928045.87999999989</v>
      </c>
      <c r="AY26" s="16">
        <f t="shared" si="16"/>
        <v>62.976745683374652</v>
      </c>
    </row>
    <row r="27" spans="1:51" s="13" customFormat="1" ht="26.35" customHeight="1">
      <c r="A27" s="28" t="s">
        <v>14</v>
      </c>
      <c r="B27" s="25">
        <f>SUM(B7+B15)</f>
        <v>226619886.84999999</v>
      </c>
      <c r="C27" s="11">
        <f>SUM(C7+C15)</f>
        <v>135447978.45999998</v>
      </c>
      <c r="D27" s="11">
        <f t="shared" si="9"/>
        <v>59.768796261756663</v>
      </c>
      <c r="E27" s="11">
        <f>SUM(E7+E15)</f>
        <v>90977201.039999992</v>
      </c>
      <c r="F27" s="11">
        <f t="shared" si="17"/>
        <v>67.167632971995275</v>
      </c>
      <c r="G27" s="25">
        <f>SUM(G7+G15)</f>
        <v>13885155.82</v>
      </c>
      <c r="H27" s="11">
        <f>SUM(H7+H15)</f>
        <v>8289637.3799999999</v>
      </c>
      <c r="I27" s="11">
        <f t="shared" si="0"/>
        <v>59.701435745212976</v>
      </c>
      <c r="J27" s="11">
        <f>SUM(J7+J15)</f>
        <v>4033327.1</v>
      </c>
      <c r="K27" s="11">
        <f t="shared" si="10"/>
        <v>48.65504864821964</v>
      </c>
      <c r="L27" s="25">
        <f>SUM(L7+L15)</f>
        <v>18285090.030000001</v>
      </c>
      <c r="M27" s="11">
        <f>SUM(M7+M15)</f>
        <v>9476952.9499999993</v>
      </c>
      <c r="N27" s="11">
        <f t="shared" si="1"/>
        <v>51.828855829811836</v>
      </c>
      <c r="O27" s="11">
        <f>SUM(O7+O15)</f>
        <v>6115234.959999999</v>
      </c>
      <c r="P27" s="11">
        <f t="shared" si="11"/>
        <v>64.52743822053057</v>
      </c>
      <c r="Q27" s="25">
        <f>SUM(Q7+Q15)</f>
        <v>22294706.419999998</v>
      </c>
      <c r="R27" s="11">
        <f>SUM(R7+R15)</f>
        <v>14234182.26</v>
      </c>
      <c r="S27" s="11">
        <f t="shared" si="2"/>
        <v>63.845569400415549</v>
      </c>
      <c r="T27" s="11">
        <f>SUM(T7+T15)</f>
        <v>2503326.6900000004</v>
      </c>
      <c r="U27" s="11">
        <f t="shared" si="12"/>
        <v>17.586726404611881</v>
      </c>
      <c r="V27" s="25">
        <f>SUM(V7+V15)</f>
        <v>28141375.190000001</v>
      </c>
      <c r="W27" s="11">
        <f>SUM(W7+W15)</f>
        <v>17502388.530000001</v>
      </c>
      <c r="X27" s="11">
        <f t="shared" si="3"/>
        <v>62.194503331235389</v>
      </c>
      <c r="Y27" s="11">
        <f>SUM(Y7+Y15)</f>
        <v>3908340.0999999996</v>
      </c>
      <c r="Z27" s="11">
        <f t="shared" si="13"/>
        <v>22.330324191471934</v>
      </c>
      <c r="AA27" s="25">
        <f>SUM(AA7+AA15)</f>
        <v>101527606.95999999</v>
      </c>
      <c r="AB27" s="11">
        <f>SUM(AB7+AB15)</f>
        <v>55139330.140000001</v>
      </c>
      <c r="AC27" s="11">
        <f t="shared" si="4"/>
        <v>54.309691512500514</v>
      </c>
      <c r="AD27" s="11">
        <f>SUM(AD7+AD15)</f>
        <v>26394573.829999998</v>
      </c>
      <c r="AE27" s="11">
        <f t="shared" si="14"/>
        <v>47.86886921365128</v>
      </c>
      <c r="AF27" s="26">
        <f>SUM(AF7+AF15)</f>
        <v>18615257.48</v>
      </c>
      <c r="AG27" s="11">
        <f>SUM(AG7+AG15)</f>
        <v>11708168.850000001</v>
      </c>
      <c r="AH27" s="11">
        <f t="shared" si="5"/>
        <v>62.895551472114271</v>
      </c>
      <c r="AI27" s="11">
        <f>SUM(AI7+AI15)</f>
        <v>5358049.8199999994</v>
      </c>
      <c r="AJ27" s="11">
        <f>AI27*100/AG27</f>
        <v>45.763345990692635</v>
      </c>
      <c r="AK27" s="25">
        <f>SUM(AK7+AK15)</f>
        <v>12026894.176666666</v>
      </c>
      <c r="AL27" s="11">
        <f>SUM(AL7+AL15)</f>
        <v>7472330.7400000002</v>
      </c>
      <c r="AM27" s="11">
        <f t="shared" si="6"/>
        <v>62.130177835081</v>
      </c>
      <c r="AN27" s="11">
        <f>SUM(AN7+AN15)</f>
        <v>5112567.93</v>
      </c>
      <c r="AO27" s="11">
        <f t="shared" si="15"/>
        <v>68.419989798256708</v>
      </c>
      <c r="AP27" s="25">
        <f>SUM(AP7+AP15)</f>
        <v>11414155.790000001</v>
      </c>
      <c r="AQ27" s="11">
        <f>SUM(AQ7+AQ15)</f>
        <v>6445397.6600000001</v>
      </c>
      <c r="AR27" s="11">
        <f t="shared" si="7"/>
        <v>56.468457050909059</v>
      </c>
      <c r="AS27" s="11">
        <f>SUM(AS7+AS15)</f>
        <v>2177726.85</v>
      </c>
      <c r="AT27" s="11">
        <f t="shared" si="18"/>
        <v>33.787315614596231</v>
      </c>
      <c r="AU27" s="25">
        <f>SUM(AU7+AU15)</f>
        <v>452810128.7166667</v>
      </c>
      <c r="AV27" s="11">
        <f>SUM(AV7+AV15)</f>
        <v>265716366.96999997</v>
      </c>
      <c r="AW27" s="11">
        <f t="shared" si="8"/>
        <v>58.681630581692346</v>
      </c>
      <c r="AX27" s="11">
        <f>SUM(AX7+AX15)</f>
        <v>146580348.31999999</v>
      </c>
      <c r="AY27" s="11">
        <f t="shared" si="16"/>
        <v>55.164215133405492</v>
      </c>
    </row>
    <row r="29" spans="1:51">
      <c r="A29" s="2"/>
      <c r="B29" s="29" t="s">
        <v>37</v>
      </c>
    </row>
    <row r="30" spans="1:51">
      <c r="B30" s="32" t="s">
        <v>41</v>
      </c>
      <c r="H30" s="44"/>
      <c r="I30" s="44"/>
      <c r="M30" s="44"/>
      <c r="N30" s="44"/>
      <c r="R30" s="44"/>
      <c r="S30" s="44"/>
      <c r="W30" s="44"/>
      <c r="X30" s="44"/>
      <c r="AB30" s="44"/>
      <c r="AC30" s="44"/>
      <c r="AG30" s="44"/>
      <c r="AH30" s="44"/>
      <c r="AL30" s="44"/>
      <c r="AM30" s="44"/>
      <c r="AQ30" s="44"/>
      <c r="AR30" s="44"/>
      <c r="AV30" s="44"/>
      <c r="AW30" s="44"/>
    </row>
    <row r="32" spans="1:51">
      <c r="B32" s="33"/>
    </row>
    <row r="33" spans="2:2">
      <c r="B33" s="33"/>
    </row>
    <row r="34" spans="2:2">
      <c r="B34" s="33"/>
    </row>
    <row r="35" spans="2:2">
      <c r="B35" s="33"/>
    </row>
  </sheetData>
  <mergeCells count="60">
    <mergeCell ref="AQ30:AR30"/>
    <mergeCell ref="AV30:AW30"/>
    <mergeCell ref="AU5:AU6"/>
    <mergeCell ref="AV5:AW5"/>
    <mergeCell ref="AX5:AY5"/>
    <mergeCell ref="H30:I30"/>
    <mergeCell ref="M30:N30"/>
    <mergeCell ref="R30:S30"/>
    <mergeCell ref="W30:X30"/>
    <mergeCell ref="AB30:AC30"/>
    <mergeCell ref="AG30:AH30"/>
    <mergeCell ref="AL30:AM30"/>
    <mergeCell ref="AK5:AK6"/>
    <mergeCell ref="AL5:AM5"/>
    <mergeCell ref="AN5:AO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A3:AE3"/>
    <mergeCell ref="AF3:AJ3"/>
    <mergeCell ref="AK3:AO3"/>
    <mergeCell ref="AP3:AT3"/>
    <mergeCell ref="AU3:AY3"/>
    <mergeCell ref="A3:A6"/>
    <mergeCell ref="B3:F3"/>
    <mergeCell ref="G3:K3"/>
    <mergeCell ref="L3:P3"/>
    <mergeCell ref="Q3:U3"/>
    <mergeCell ref="Q5:Q6"/>
    <mergeCell ref="R5:S5"/>
    <mergeCell ref="T5:U5"/>
    <mergeCell ref="V3:Z3"/>
    <mergeCell ref="J5:K5"/>
    <mergeCell ref="L5:L6"/>
    <mergeCell ref="M5:N5"/>
    <mergeCell ref="O5:P5"/>
    <mergeCell ref="V5:V6"/>
    <mergeCell ref="W5:X5"/>
  </mergeCells>
  <pageMargins left="0.19685039370078741" right="0.19685039370078741" top="0.31496062992125984" bottom="0.31496062992125984" header="0.31496062992125984" footer="0.15748031496062992"/>
  <pageSetup paperSize="5" scale="7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ต.ค.2562- พ.ค.2563</vt:lpstr>
      <vt:lpstr>'ต.ค.2562- พ.ค.2563'!Print_Titles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2020-01-28T04:00:50Z</cp:lastPrinted>
  <dcterms:created xsi:type="dcterms:W3CDTF">2018-12-21T03:08:07Z</dcterms:created>
  <dcterms:modified xsi:type="dcterms:W3CDTF">2020-05-27T06:03:37Z</dcterms:modified>
</cp:coreProperties>
</file>