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คปสจ.63\คปสจ.กันยายน 63\"/>
    </mc:Choice>
  </mc:AlternateContent>
  <xr:revisionPtr revIDLastSave="0" documentId="8_{34B08315-7E08-4DC9-98FB-489390D680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ต.ค.2562- ก.ย.2563" sheetId="4" r:id="rId1"/>
  </sheets>
  <definedNames>
    <definedName name="_xlnm.Print_Titles" localSheetId="0">'ต.ค.2562- ก.ย.2563'!$A:$A,'ต.ค.2562- ก.ย.2563'!$3:$6</definedName>
    <definedName name="SAPBEXsysID" hidden="1">"BWP"</definedName>
  </definedNames>
  <calcPr calcId="191029"/>
</workbook>
</file>

<file path=xl/calcChain.xml><?xml version="1.0" encoding="utf-8"?>
<calcChain xmlns="http://schemas.openxmlformats.org/spreadsheetml/2006/main">
  <c r="AS15" i="4" l="1"/>
  <c r="AS7" i="4"/>
  <c r="AS27" i="4" s="1"/>
  <c r="AQ15" i="4"/>
  <c r="AQ7" i="4"/>
  <c r="AN15" i="4"/>
  <c r="AN7" i="4"/>
  <c r="AL15" i="4"/>
  <c r="AL7" i="4"/>
  <c r="AI15" i="4"/>
  <c r="AI7" i="4"/>
  <c r="AG15" i="4"/>
  <c r="AG7" i="4"/>
  <c r="AD15" i="4"/>
  <c r="AD7" i="4"/>
  <c r="AB15" i="4"/>
  <c r="AB7" i="4"/>
  <c r="Y15" i="4"/>
  <c r="Y7" i="4"/>
  <c r="W15" i="4"/>
  <c r="W7" i="4"/>
  <c r="T15" i="4"/>
  <c r="T7" i="4"/>
  <c r="O15" i="4"/>
  <c r="O7" i="4"/>
  <c r="R15" i="4"/>
  <c r="R7" i="4"/>
  <c r="M15" i="4"/>
  <c r="M7" i="4"/>
  <c r="H7" i="4"/>
  <c r="I7" i="4" s="1"/>
  <c r="J7" i="4"/>
  <c r="I8" i="4"/>
  <c r="K8" i="4"/>
  <c r="I9" i="4"/>
  <c r="K9" i="4"/>
  <c r="I10" i="4"/>
  <c r="K10" i="4"/>
  <c r="I11" i="4"/>
  <c r="K11" i="4"/>
  <c r="I12" i="4"/>
  <c r="K12" i="4"/>
  <c r="I13" i="4"/>
  <c r="K13" i="4"/>
  <c r="I14" i="4"/>
  <c r="K14" i="4"/>
  <c r="H15" i="4"/>
  <c r="I15" i="4" s="1"/>
  <c r="J15" i="4"/>
  <c r="I16" i="4"/>
  <c r="K16" i="4"/>
  <c r="I17" i="4"/>
  <c r="K17" i="4"/>
  <c r="I18" i="4"/>
  <c r="K18" i="4"/>
  <c r="I19" i="4"/>
  <c r="K19" i="4"/>
  <c r="I20" i="4"/>
  <c r="K20" i="4"/>
  <c r="I21" i="4"/>
  <c r="K21" i="4"/>
  <c r="I22" i="4"/>
  <c r="K22" i="4"/>
  <c r="I23" i="4"/>
  <c r="K23" i="4"/>
  <c r="I24" i="4"/>
  <c r="K24" i="4"/>
  <c r="I25" i="4"/>
  <c r="K25" i="4"/>
  <c r="I26" i="4"/>
  <c r="K26" i="4"/>
  <c r="E15" i="4"/>
  <c r="E7" i="4"/>
  <c r="D8" i="4"/>
  <c r="C15" i="4"/>
  <c r="C7" i="4"/>
  <c r="D7" i="4" s="1"/>
  <c r="AD27" i="4" l="1"/>
  <c r="F15" i="4"/>
  <c r="AN27" i="4"/>
  <c r="E27" i="4"/>
  <c r="F7" i="4"/>
  <c r="C27" i="4"/>
  <c r="AQ27" i="4"/>
  <c r="AL27" i="4"/>
  <c r="AI27" i="4"/>
  <c r="AG27" i="4"/>
  <c r="AB27" i="4"/>
  <c r="Y27" i="4"/>
  <c r="W27" i="4"/>
  <c r="T27" i="4"/>
  <c r="R27" i="4"/>
  <c r="O27" i="4"/>
  <c r="M27" i="4"/>
  <c r="K7" i="4"/>
  <c r="J27" i="4"/>
  <c r="K15" i="4"/>
  <c r="H27" i="4"/>
  <c r="I27" i="4" s="1"/>
  <c r="D27" i="4" l="1"/>
  <c r="F27" i="4"/>
  <c r="K27" i="4"/>
  <c r="Q15" i="4" l="1"/>
  <c r="B7" i="4"/>
  <c r="AU26" i="4" l="1"/>
  <c r="AU25" i="4"/>
  <c r="AU24" i="4"/>
  <c r="AU23" i="4"/>
  <c r="AU22" i="4"/>
  <c r="AU21" i="4"/>
  <c r="AU20" i="4"/>
  <c r="AU19" i="4"/>
  <c r="AU18" i="4"/>
  <c r="AU17" i="4"/>
  <c r="AU16" i="4"/>
  <c r="AU14" i="4"/>
  <c r="AU13" i="4"/>
  <c r="AU12" i="4"/>
  <c r="AU11" i="4"/>
  <c r="AU10" i="4"/>
  <c r="AU9" i="4"/>
  <c r="AU8" i="4"/>
  <c r="AV22" i="4"/>
  <c r="AX26" i="4"/>
  <c r="AX25" i="4"/>
  <c r="AX24" i="4"/>
  <c r="AX23" i="4"/>
  <c r="AX22" i="4"/>
  <c r="AX21" i="4"/>
  <c r="AX20" i="4"/>
  <c r="AX19" i="4"/>
  <c r="AX18" i="4"/>
  <c r="AX17" i="4"/>
  <c r="AX16" i="4"/>
  <c r="AX14" i="4"/>
  <c r="AX13" i="4"/>
  <c r="AX12" i="4"/>
  <c r="AX11" i="4"/>
  <c r="AX10" i="4"/>
  <c r="AX9" i="4"/>
  <c r="AX8" i="4"/>
  <c r="AV26" i="4"/>
  <c r="AV25" i="4"/>
  <c r="AV24" i="4"/>
  <c r="AV23" i="4"/>
  <c r="AV21" i="4"/>
  <c r="AV20" i="4"/>
  <c r="AV19" i="4"/>
  <c r="AV18" i="4"/>
  <c r="AV17" i="4"/>
  <c r="AV16" i="4"/>
  <c r="AV9" i="4"/>
  <c r="AV10" i="4"/>
  <c r="AV11" i="4"/>
  <c r="AV12" i="4"/>
  <c r="AV13" i="4"/>
  <c r="AV14" i="4"/>
  <c r="AV8" i="4"/>
  <c r="AV15" i="4" l="1"/>
  <c r="AX15" i="4"/>
  <c r="AV7" i="4"/>
  <c r="AW7" i="4" s="1"/>
  <c r="AX7" i="4"/>
  <c r="F8" i="4"/>
  <c r="AX27" i="4" l="1"/>
  <c r="AV27" i="4"/>
  <c r="AT8" i="4"/>
  <c r="Z12" i="4" l="1"/>
  <c r="AT26" i="4" l="1"/>
  <c r="AT25" i="4"/>
  <c r="AT24" i="4"/>
  <c r="AT23" i="4"/>
  <c r="AT22" i="4"/>
  <c r="AT21" i="4"/>
  <c r="AT20" i="4"/>
  <c r="AT19" i="4"/>
  <c r="AT18" i="4"/>
  <c r="AT17" i="4"/>
  <c r="AT16" i="4"/>
  <c r="AT14" i="4"/>
  <c r="AT13" i="4"/>
  <c r="AT12" i="4"/>
  <c r="AT11" i="4"/>
  <c r="AT10" i="4"/>
  <c r="AT9" i="4"/>
  <c r="AO26" i="4"/>
  <c r="AO25" i="4"/>
  <c r="AO24" i="4"/>
  <c r="AO23" i="4"/>
  <c r="AO22" i="4"/>
  <c r="AO21" i="4"/>
  <c r="AO20" i="4"/>
  <c r="AO19" i="4"/>
  <c r="AO18" i="4"/>
  <c r="AO17" i="4"/>
  <c r="AO16" i="4"/>
  <c r="AO14" i="4"/>
  <c r="AO13" i="4"/>
  <c r="AO12" i="4"/>
  <c r="AO11" i="4"/>
  <c r="AO10" i="4"/>
  <c r="AO9" i="4"/>
  <c r="AO8" i="4"/>
  <c r="AJ26" i="4"/>
  <c r="AJ25" i="4"/>
  <c r="AJ24" i="4"/>
  <c r="AJ23" i="4"/>
  <c r="AJ22" i="4"/>
  <c r="AJ21" i="4"/>
  <c r="AJ20" i="4"/>
  <c r="AJ19" i="4"/>
  <c r="AJ18" i="4"/>
  <c r="AJ17" i="4"/>
  <c r="AJ16" i="4"/>
  <c r="AJ14" i="4"/>
  <c r="AJ13" i="4"/>
  <c r="AJ12" i="4"/>
  <c r="AJ11" i="4"/>
  <c r="AJ10" i="4"/>
  <c r="AJ9" i="4"/>
  <c r="AJ8" i="4"/>
  <c r="AE26" i="4"/>
  <c r="AE25" i="4"/>
  <c r="AE24" i="4"/>
  <c r="AE23" i="4"/>
  <c r="AE22" i="4"/>
  <c r="AE21" i="4"/>
  <c r="AE20" i="4"/>
  <c r="AE19" i="4"/>
  <c r="AE18" i="4"/>
  <c r="AE17" i="4"/>
  <c r="AE16" i="4"/>
  <c r="AE14" i="4"/>
  <c r="AE13" i="4"/>
  <c r="AE12" i="4"/>
  <c r="AE11" i="4"/>
  <c r="AE10" i="4"/>
  <c r="AE9" i="4"/>
  <c r="AE8" i="4"/>
  <c r="Z26" i="4"/>
  <c r="Z25" i="4"/>
  <c r="Z24" i="4"/>
  <c r="Z23" i="4"/>
  <c r="Z22" i="4"/>
  <c r="Z21" i="4"/>
  <c r="Z20" i="4"/>
  <c r="Z19" i="4"/>
  <c r="Z18" i="4"/>
  <c r="Z17" i="4"/>
  <c r="Z16" i="4"/>
  <c r="Z14" i="4"/>
  <c r="Z13" i="4"/>
  <c r="Z11" i="4"/>
  <c r="Z10" i="4"/>
  <c r="Z9" i="4"/>
  <c r="Z8" i="4"/>
  <c r="U26" i="4"/>
  <c r="U25" i="4"/>
  <c r="U24" i="4"/>
  <c r="U23" i="4"/>
  <c r="U22" i="4"/>
  <c r="U21" i="4"/>
  <c r="U20" i="4"/>
  <c r="U19" i="4"/>
  <c r="U18" i="4"/>
  <c r="U17" i="4"/>
  <c r="U16" i="4"/>
  <c r="U14" i="4"/>
  <c r="U13" i="4"/>
  <c r="U12" i="4"/>
  <c r="U11" i="4"/>
  <c r="U10" i="4"/>
  <c r="U9" i="4"/>
  <c r="U8" i="4"/>
  <c r="P26" i="4"/>
  <c r="P25" i="4"/>
  <c r="P24" i="4"/>
  <c r="P23" i="4"/>
  <c r="P22" i="4"/>
  <c r="P21" i="4"/>
  <c r="P20" i="4"/>
  <c r="P19" i="4"/>
  <c r="P18" i="4"/>
  <c r="P17" i="4"/>
  <c r="P16" i="4"/>
  <c r="P14" i="4"/>
  <c r="P13" i="4"/>
  <c r="P12" i="4"/>
  <c r="P11" i="4"/>
  <c r="P10" i="4"/>
  <c r="P9" i="4"/>
  <c r="P8" i="4"/>
  <c r="F9" i="4"/>
  <c r="F10" i="4"/>
  <c r="F11" i="4"/>
  <c r="F12" i="4"/>
  <c r="F13" i="4"/>
  <c r="F14" i="4"/>
  <c r="F16" i="4"/>
  <c r="F17" i="4"/>
  <c r="F18" i="4"/>
  <c r="F19" i="4"/>
  <c r="F20" i="4"/>
  <c r="F21" i="4"/>
  <c r="F22" i="4"/>
  <c r="F23" i="4"/>
  <c r="F24" i="4"/>
  <c r="F25" i="4"/>
  <c r="F26" i="4"/>
  <c r="AR26" i="4" l="1"/>
  <c r="AM26" i="4"/>
  <c r="AH26" i="4"/>
  <c r="AC26" i="4"/>
  <c r="X26" i="4"/>
  <c r="S26" i="4"/>
  <c r="N26" i="4"/>
  <c r="D26" i="4"/>
  <c r="AR25" i="4"/>
  <c r="AM25" i="4"/>
  <c r="AH25" i="4"/>
  <c r="AC25" i="4"/>
  <c r="X25" i="4"/>
  <c r="S25" i="4"/>
  <c r="N25" i="4"/>
  <c r="D25" i="4"/>
  <c r="AR24" i="4"/>
  <c r="AM24" i="4"/>
  <c r="AH24" i="4"/>
  <c r="AC24" i="4"/>
  <c r="X24" i="4"/>
  <c r="S24" i="4"/>
  <c r="N24" i="4"/>
  <c r="D24" i="4"/>
  <c r="AR23" i="4"/>
  <c r="AM23" i="4"/>
  <c r="AH23" i="4"/>
  <c r="AC23" i="4"/>
  <c r="X23" i="4"/>
  <c r="S23" i="4"/>
  <c r="N23" i="4"/>
  <c r="D23" i="4"/>
  <c r="AR22" i="4"/>
  <c r="AM22" i="4"/>
  <c r="AH22" i="4"/>
  <c r="AC22" i="4"/>
  <c r="X22" i="4"/>
  <c r="S22" i="4"/>
  <c r="N22" i="4"/>
  <c r="D22" i="4"/>
  <c r="AR21" i="4"/>
  <c r="AM21" i="4"/>
  <c r="AH21" i="4"/>
  <c r="AC21" i="4"/>
  <c r="X21" i="4"/>
  <c r="S21" i="4"/>
  <c r="N21" i="4"/>
  <c r="D21" i="4"/>
  <c r="AR20" i="4"/>
  <c r="AM20" i="4"/>
  <c r="AH20" i="4"/>
  <c r="AC20" i="4"/>
  <c r="X20" i="4"/>
  <c r="S20" i="4"/>
  <c r="N20" i="4"/>
  <c r="D20" i="4"/>
  <c r="AR19" i="4"/>
  <c r="AM19" i="4"/>
  <c r="AH19" i="4"/>
  <c r="AC19" i="4"/>
  <c r="X19" i="4"/>
  <c r="S19" i="4"/>
  <c r="N19" i="4"/>
  <c r="D19" i="4"/>
  <c r="AR18" i="4"/>
  <c r="AM18" i="4"/>
  <c r="AH18" i="4"/>
  <c r="AC18" i="4"/>
  <c r="X18" i="4"/>
  <c r="S18" i="4"/>
  <c r="N18" i="4"/>
  <c r="D18" i="4"/>
  <c r="AR17" i="4"/>
  <c r="AM17" i="4"/>
  <c r="AH17" i="4"/>
  <c r="AC17" i="4"/>
  <c r="X17" i="4"/>
  <c r="S17" i="4"/>
  <c r="N17" i="4"/>
  <c r="D17" i="4"/>
  <c r="AR16" i="4"/>
  <c r="AM16" i="4"/>
  <c r="AH16" i="4"/>
  <c r="AC16" i="4"/>
  <c r="X16" i="4"/>
  <c r="S16" i="4"/>
  <c r="N16" i="4"/>
  <c r="D16" i="4"/>
  <c r="AP15" i="4"/>
  <c r="AK15" i="4"/>
  <c r="AF15" i="4"/>
  <c r="AA15" i="4"/>
  <c r="V15" i="4"/>
  <c r="L15" i="4"/>
  <c r="G15" i="4"/>
  <c r="B15" i="4"/>
  <c r="AR14" i="4"/>
  <c r="AM14" i="4"/>
  <c r="AH14" i="4"/>
  <c r="AC14" i="4"/>
  <c r="X14" i="4"/>
  <c r="S14" i="4"/>
  <c r="N14" i="4"/>
  <c r="D14" i="4"/>
  <c r="AR13" i="4"/>
  <c r="AM13" i="4"/>
  <c r="AH13" i="4"/>
  <c r="AC13" i="4"/>
  <c r="X13" i="4"/>
  <c r="S13" i="4"/>
  <c r="N13" i="4"/>
  <c r="D13" i="4"/>
  <c r="AR12" i="4"/>
  <c r="AM12" i="4"/>
  <c r="AH12" i="4"/>
  <c r="AC12" i="4"/>
  <c r="X12" i="4"/>
  <c r="S12" i="4"/>
  <c r="N12" i="4"/>
  <c r="D12" i="4"/>
  <c r="AR11" i="4"/>
  <c r="AM11" i="4"/>
  <c r="AH11" i="4"/>
  <c r="AC11" i="4"/>
  <c r="X11" i="4"/>
  <c r="S11" i="4"/>
  <c r="N11" i="4"/>
  <c r="D11" i="4"/>
  <c r="AR10" i="4"/>
  <c r="AM10" i="4"/>
  <c r="AH10" i="4"/>
  <c r="AC10" i="4"/>
  <c r="X10" i="4"/>
  <c r="S10" i="4"/>
  <c r="N10" i="4"/>
  <c r="D10" i="4"/>
  <c r="AR9" i="4"/>
  <c r="AM9" i="4"/>
  <c r="AH9" i="4"/>
  <c r="AC9" i="4"/>
  <c r="X9" i="4"/>
  <c r="S9" i="4"/>
  <c r="N9" i="4"/>
  <c r="AR8" i="4"/>
  <c r="AM8" i="4"/>
  <c r="AH8" i="4"/>
  <c r="AC8" i="4"/>
  <c r="X8" i="4"/>
  <c r="S8" i="4"/>
  <c r="N8" i="4"/>
  <c r="AP7" i="4"/>
  <c r="AK7" i="4"/>
  <c r="AF7" i="4"/>
  <c r="AA7" i="4"/>
  <c r="V7" i="4"/>
  <c r="Q7" i="4"/>
  <c r="L7" i="4"/>
  <c r="G7" i="4"/>
  <c r="AY22" i="4" l="1"/>
  <c r="AY23" i="4"/>
  <c r="AY25" i="4"/>
  <c r="AY24" i="4"/>
  <c r="AY8" i="4"/>
  <c r="N15" i="4"/>
  <c r="Z15" i="4"/>
  <c r="AM15" i="4"/>
  <c r="AE15" i="4"/>
  <c r="X15" i="4"/>
  <c r="P15" i="4"/>
  <c r="AJ7" i="4"/>
  <c r="AO15" i="4"/>
  <c r="AO7" i="4"/>
  <c r="U15" i="4"/>
  <c r="P7" i="4"/>
  <c r="Z7" i="4"/>
  <c r="U7" i="4"/>
  <c r="AJ15" i="4"/>
  <c r="AE7" i="4"/>
  <c r="AT15" i="4"/>
  <c r="AY16" i="4"/>
  <c r="AY17" i="4"/>
  <c r="AY18" i="4"/>
  <c r="AY19" i="4"/>
  <c r="AY20" i="4"/>
  <c r="AY21" i="4"/>
  <c r="AY26" i="4"/>
  <c r="AT7" i="4"/>
  <c r="AY9" i="4"/>
  <c r="AY10" i="4"/>
  <c r="AY11" i="4"/>
  <c r="AY12" i="4"/>
  <c r="AY13" i="4"/>
  <c r="AY14" i="4"/>
  <c r="V27" i="4"/>
  <c r="Q27" i="4"/>
  <c r="D15" i="4"/>
  <c r="AK27" i="4"/>
  <c r="N7" i="4"/>
  <c r="AC7" i="4"/>
  <c r="AH15" i="4"/>
  <c r="AW20" i="4"/>
  <c r="AW18" i="4"/>
  <c r="AW11" i="4"/>
  <c r="AW13" i="4"/>
  <c r="AW24" i="4"/>
  <c r="AW19" i="4"/>
  <c r="AW23" i="4"/>
  <c r="AW22" i="4"/>
  <c r="G27" i="4"/>
  <c r="AP27" i="4"/>
  <c r="S7" i="4"/>
  <c r="AW12" i="4"/>
  <c r="AW17" i="4"/>
  <c r="AW21" i="4"/>
  <c r="AW25" i="4"/>
  <c r="S15" i="4"/>
  <c r="AW16" i="4"/>
  <c r="AW14" i="4"/>
  <c r="AW26" i="4"/>
  <c r="AA27" i="4"/>
  <c r="AW8" i="4"/>
  <c r="AR15" i="4"/>
  <c r="AM7" i="4"/>
  <c r="AW10" i="4"/>
  <c r="L27" i="4"/>
  <c r="AC15" i="4"/>
  <c r="AU15" i="4"/>
  <c r="AH7" i="4"/>
  <c r="D9" i="4"/>
  <c r="AF27" i="4"/>
  <c r="X7" i="4"/>
  <c r="AR7" i="4"/>
  <c r="AT27" i="4" l="1"/>
  <c r="AY7" i="4"/>
  <c r="X27" i="4"/>
  <c r="Z27" i="4"/>
  <c r="AH27" i="4"/>
  <c r="AJ27" i="4"/>
  <c r="AM27" i="4"/>
  <c r="AO27" i="4"/>
  <c r="S27" i="4"/>
  <c r="AE27" i="4"/>
  <c r="P27" i="4"/>
  <c r="U27" i="4"/>
  <c r="AY15" i="4"/>
  <c r="AR27" i="4"/>
  <c r="AW9" i="4"/>
  <c r="AC27" i="4"/>
  <c r="N27" i="4"/>
  <c r="B27" i="4"/>
  <c r="AU7" i="4"/>
  <c r="AU27" i="4" s="1"/>
  <c r="AW15" i="4"/>
  <c r="AY27" i="4" l="1"/>
  <c r="AW27" i="4"/>
</calcChain>
</file>

<file path=xl/sharedStrings.xml><?xml version="1.0" encoding="utf-8"?>
<sst xmlns="http://schemas.openxmlformats.org/spreadsheetml/2006/main" count="116" uniqueCount="48">
  <si>
    <t>แผนเงินบำรุง</t>
  </si>
  <si>
    <t>เบิก-จ่าย</t>
  </si>
  <si>
    <t>1.หมวดค่าวัสดุ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</si>
  <si>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</si>
  <si>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</si>
  <si>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</si>
  <si>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</si>
  <si>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</si>
  <si>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</si>
  <si>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</si>
  <si>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</si>
  <si>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</si>
  <si>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</si>
  <si>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</si>
  <si>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</si>
  <si>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ร้อยละ</t>
  </si>
  <si>
    <t xml:space="preserve">จำนวน </t>
  </si>
  <si>
    <t>1.1 ค่ายา</t>
  </si>
  <si>
    <t>1.2 ค่าวัสดุเภสัชกรรม</t>
  </si>
  <si>
    <t xml:space="preserve">1.3 ค่าวัสดุการแพทย์  </t>
  </si>
  <si>
    <t xml:space="preserve">1.4 ค่าวัสดุวิทยาศาสตร์การแพทย์ </t>
  </si>
  <si>
    <t>1.5 ค่าวัสดุเอ๊กซเรย์ (X-Ray)</t>
  </si>
  <si>
    <t>1.6 ค่าวัสดุทันตกรรม</t>
  </si>
  <si>
    <t>1.7 ค่าวัสดุน้ำมันเชื้อเพลิง</t>
  </si>
  <si>
    <t>ก่อหนี้ผูกพัน</t>
  </si>
  <si>
    <t>รพร.สระแก้ว</t>
  </si>
  <si>
    <t>รายการ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</si>
  <si>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</si>
  <si>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</si>
  <si>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</si>
  <si>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</si>
  <si>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</si>
  <si>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</si>
  <si>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</si>
  <si>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</si>
  <si>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2.11 ค่าครุภัณฑ์ต่ำกว่าเกณฑ์</t>
  </si>
  <si>
    <t>จังหวัดสระแก้ว</t>
  </si>
  <si>
    <t xml:space="preserve">หมายเหตุ :  กลุ่มงานประกันสุขภาพ  สำนักงานสาธารณสุขจังหวัดสระแก้ว   </t>
  </si>
  <si>
    <t>การกำกับติดตามแผนเงินบำรุงโรงพยาบาล ปีงบประมาณ 2563</t>
  </si>
  <si>
    <t>ประจำเดือน ก.ค.2563</t>
  </si>
  <si>
    <t xml:space="preserve">      รายงาน      ณ  วันที่  27  สิงหาคม  2563</t>
  </si>
  <si>
    <t>ประจำเดือน ต.ค.62-  ก.ค.63</t>
  </si>
  <si>
    <t>ประจำเดือน ต.ค.62- ส.ค.2563</t>
  </si>
  <si>
    <t>ประจำเดือน 1 ตุลาคม 2562- 20 กันยายน 2563</t>
  </si>
  <si>
    <t>ประจำเดือน ต.ค.62-  ส.ค.63</t>
  </si>
  <si>
    <t>ประจำเดือน ต.ค.62-  ก.ย.63</t>
  </si>
  <si>
    <t>ประจำเดือน ต.ค.62- ก.ย 2563</t>
  </si>
  <si>
    <t>ประจำเดือน ต.ค.62- ก.ย.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</si>
</sst>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D00041E]0.#"/>
    <numFmt numFmtId="166" formatCode="0.000"/>
  </numFmts>
  <fonts count="57"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9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5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5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5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5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5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5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5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5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65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5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5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65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65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65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5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5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5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5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65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65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5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5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5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5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5" fontId="8" fillId="3" borderId="0" applyNumberFormat="0" applyBorder="0" applyAlignment="0" applyProtection="0"/>
    <xf numFmtId="0" fontId="9" fillId="20" borderId="6" applyNumberFormat="0" applyAlignment="0" applyProtection="0"/>
    <xf numFmtId="0" fontId="9" fillId="20" borderId="6" applyNumberFormat="0" applyAlignment="0" applyProtection="0"/>
    <xf numFmtId="165" fontId="10" fillId="20" borderId="6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165" fontId="12" fillId="21" borderId="7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5" fontId="21" fillId="4" borderId="0" applyNumberFormat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165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165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165" fontId="27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7" fillId="0" borderId="0" applyNumberFormat="0" applyFill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165" fontId="29" fillId="7" borderId="6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165" fontId="31" fillId="0" borderId="11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65" fontId="33" fillId="22" borderId="0" applyNumberFormat="0" applyBorder="0" applyAlignment="0" applyProtection="0"/>
    <xf numFmtId="0" fontId="34" fillId="0" borderId="0"/>
    <xf numFmtId="0" fontId="3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65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65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2" applyNumberFormat="0" applyFont="0" applyAlignment="0" applyProtection="0"/>
    <xf numFmtId="0" fontId="13" fillId="23" borderId="12" applyNumberFormat="0" applyFont="0" applyAlignment="0" applyProtection="0"/>
    <xf numFmtId="165" fontId="3" fillId="23" borderId="12" applyNumberFormat="0" applyFont="0" applyAlignment="0" applyProtection="0"/>
    <xf numFmtId="0" fontId="39" fillId="20" borderId="13" applyNumberFormat="0" applyAlignment="0" applyProtection="0"/>
    <xf numFmtId="0" fontId="39" fillId="20" borderId="13" applyNumberFormat="0" applyAlignment="0" applyProtection="0"/>
    <xf numFmtId="165" fontId="40" fillId="20" borderId="13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165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</cellStyleXfs>
  <cellXfs count="48">
    <xf numFmtId="0" fontId="0" fillId="0" borderId="0" xfId="0"/>
    <xf numFmtId="43" fontId="50" fillId="0" borderId="0" xfId="0" applyNumberFormat="1" applyFont="1" applyBorder="1" applyAlignment="1">
      <alignment vertical="center"/>
    </xf>
    <xf numFmtId="43" fontId="50" fillId="0" borderId="0" xfId="0" applyNumberFormat="1" applyFont="1" applyBorder="1" applyAlignment="1">
      <alignment horizontal="center" vertical="center"/>
    </xf>
    <xf numFmtId="43" fontId="50" fillId="0" borderId="0" xfId="1" applyNumberFormat="1" applyFont="1" applyBorder="1" applyAlignment="1">
      <alignment horizontal="center" vertical="center"/>
    </xf>
    <xf numFmtId="43" fontId="50" fillId="0" borderId="1" xfId="0" applyNumberFormat="1" applyFont="1" applyBorder="1" applyAlignment="1">
      <alignment vertical="center"/>
    </xf>
    <xf numFmtId="43" fontId="50" fillId="0" borderId="0" xfId="0" applyNumberFormat="1" applyFont="1" applyBorder="1" applyAlignment="1">
      <alignment horizontal="center" vertical="center" wrapText="1"/>
    </xf>
    <xf numFmtId="43" fontId="50" fillId="0" borderId="3" xfId="0" applyNumberFormat="1" applyFont="1" applyBorder="1" applyAlignment="1">
      <alignment horizontal="center" vertical="center"/>
    </xf>
    <xf numFmtId="43" fontId="50" fillId="0" borderId="3" xfId="1" applyNumberFormat="1" applyFont="1" applyBorder="1" applyAlignment="1">
      <alignment horizontal="center" vertical="center"/>
    </xf>
    <xf numFmtId="4" fontId="50" fillId="0" borderId="5" xfId="0" applyNumberFormat="1" applyFont="1" applyBorder="1" applyAlignment="1">
      <alignment horizontal="left" vertical="center"/>
    </xf>
    <xf numFmtId="4" fontId="51" fillId="24" borderId="3" xfId="1" applyNumberFormat="1" applyFont="1" applyFill="1" applyBorder="1" applyAlignment="1" applyProtection="1">
      <alignment vertical="center" wrapText="1"/>
    </xf>
    <xf numFmtId="4" fontId="51" fillId="0" borderId="3" xfId="1" applyNumberFormat="1" applyFont="1" applyFill="1" applyBorder="1" applyAlignment="1" applyProtection="1">
      <alignment vertical="center" wrapText="1"/>
    </xf>
    <xf numFmtId="4" fontId="50" fillId="0" borderId="3" xfId="1" applyNumberFormat="1" applyFont="1" applyFill="1" applyBorder="1" applyAlignment="1">
      <alignment vertical="center"/>
    </xf>
    <xf numFmtId="4" fontId="51" fillId="24" borderId="3" xfId="1" applyNumberFormat="1" applyFont="1" applyFill="1" applyBorder="1" applyAlignment="1" applyProtection="1">
      <alignment horizontal="right" vertical="center" wrapText="1"/>
    </xf>
    <xf numFmtId="4" fontId="50" fillId="0" borderId="0" xfId="0" applyNumberFormat="1" applyFont="1" applyBorder="1" applyAlignment="1">
      <alignment vertical="center"/>
    </xf>
    <xf numFmtId="4" fontId="52" fillId="0" borderId="3" xfId="0" applyNumberFormat="1" applyFont="1" applyFill="1" applyBorder="1" applyAlignment="1" applyProtection="1">
      <alignment horizontal="left" vertical="center"/>
      <protection locked="0"/>
    </xf>
    <xf numFmtId="4" fontId="53" fillId="24" borderId="3" xfId="1" applyNumberFormat="1" applyFont="1" applyFill="1" applyBorder="1" applyAlignment="1">
      <alignment vertical="center"/>
    </xf>
    <xf numFmtId="4" fontId="53" fillId="0" borderId="3" xfId="1" applyNumberFormat="1" applyFont="1" applyFill="1" applyBorder="1" applyAlignment="1">
      <alignment vertical="center"/>
    </xf>
    <xf numFmtId="4" fontId="52" fillId="24" borderId="3" xfId="1" applyNumberFormat="1" applyFont="1" applyFill="1" applyBorder="1" applyAlignment="1" applyProtection="1">
      <alignment vertical="center" wrapText="1"/>
      <protection locked="0"/>
    </xf>
    <xf numFmtId="4" fontId="52" fillId="24" borderId="3" xfId="1" applyNumberFormat="1" applyFont="1" applyFill="1" applyBorder="1" applyAlignment="1" applyProtection="1">
      <alignment horizontal="right" vertical="center" wrapText="1"/>
      <protection locked="0"/>
    </xf>
    <xf numFmtId="4" fontId="52" fillId="24" borderId="3" xfId="1" applyNumberFormat="1" applyFont="1" applyFill="1" applyBorder="1" applyAlignment="1" applyProtection="1">
      <alignment vertical="center" wrapText="1"/>
    </xf>
    <xf numFmtId="4" fontId="53" fillId="0" borderId="0" xfId="0" applyNumberFormat="1" applyFont="1" applyBorder="1" applyAlignment="1">
      <alignment vertical="center"/>
    </xf>
    <xf numFmtId="4" fontId="52" fillId="0" borderId="3" xfId="1" applyNumberFormat="1" applyFont="1" applyFill="1" applyBorder="1" applyAlignment="1">
      <alignment vertical="center"/>
    </xf>
    <xf numFmtId="4" fontId="5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3" xfId="0" applyNumberFormat="1" applyFont="1" applyFill="1" applyBorder="1" applyAlignment="1" applyProtection="1">
      <alignment horizontal="left" vertical="center"/>
      <protection locked="0"/>
    </xf>
    <xf numFmtId="4" fontId="50" fillId="24" borderId="3" xfId="1" applyNumberFormat="1" applyFont="1" applyFill="1" applyBorder="1" applyAlignment="1">
      <alignment vertical="center"/>
    </xf>
    <xf numFmtId="4" fontId="50" fillId="24" borderId="3" xfId="1" applyNumberFormat="1" applyFont="1" applyFill="1" applyBorder="1" applyAlignment="1">
      <alignment horizontal="right" vertical="center"/>
    </xf>
    <xf numFmtId="4" fontId="51" fillId="24" borderId="3" xfId="1" applyNumberFormat="1" applyFont="1" applyFill="1" applyBorder="1" applyAlignment="1" applyProtection="1">
      <alignment vertical="center" wrapText="1"/>
      <protection locked="0"/>
    </xf>
    <xf numFmtId="4" fontId="50" fillId="0" borderId="3" xfId="0" applyNumberFormat="1" applyFont="1" applyBorder="1" applyAlignment="1">
      <alignment horizontal="left" vertical="center"/>
    </xf>
    <xf numFmtId="43" fontId="52" fillId="0" borderId="0" xfId="0" applyNumberFormat="1" applyFont="1" applyFill="1" applyAlignment="1">
      <alignment horizontal="left"/>
    </xf>
    <xf numFmtId="43" fontId="53" fillId="0" borderId="0" xfId="1" applyNumberFormat="1" applyFont="1" applyBorder="1" applyAlignment="1">
      <alignment vertical="center"/>
    </xf>
    <xf numFmtId="43" fontId="53" fillId="0" borderId="0" xfId="0" applyNumberFormat="1" applyFont="1" applyBorder="1" applyAlignment="1">
      <alignment vertical="center"/>
    </xf>
    <xf numFmtId="43" fontId="52" fillId="0" borderId="0" xfId="0" applyNumberFormat="1" applyFont="1" applyFill="1" applyAlignment="1">
      <alignment horizontal="left" indent="6"/>
    </xf>
    <xf numFmtId="4" fontId="51" fillId="0" borderId="3" xfId="1" applyNumberFormat="1" applyFont="1" applyFill="1" applyBorder="1" applyAlignment="1">
      <alignment vertical="center"/>
    </xf>
    <xf numFmtId="4" fontId="54" fillId="25" borderId="3" xfId="1" applyNumberFormat="1" applyFont="1" applyFill="1" applyBorder="1" applyAlignment="1">
      <alignment vertical="center"/>
    </xf>
    <xf numFmtId="4" fontId="55" fillId="0" borderId="3" xfId="1" applyNumberFormat="1" applyFont="1" applyFill="1" applyBorder="1" applyAlignment="1">
      <alignment vertical="center"/>
    </xf>
    <xf numFmtId="4" fontId="54" fillId="0" borderId="3" xfId="1" applyNumberFormat="1" applyFont="1" applyFill="1" applyBorder="1" applyAlignment="1">
      <alignment vertical="center"/>
    </xf>
    <xf numFmtId="4" fontId="56" fillId="25" borderId="3" xfId="1" applyNumberFormat="1" applyFont="1" applyFill="1" applyBorder="1" applyAlignment="1">
      <alignment vertical="center"/>
    </xf>
    <xf numFmtId="43" fontId="53" fillId="0" borderId="0" xfId="1" applyNumberFormat="1" applyFont="1" applyBorder="1" applyAlignment="1">
      <alignment horizontal="left" vertical="center"/>
    </xf>
    <xf numFmtId="43" fontId="50" fillId="24" borderId="3" xfId="0" applyNumberFormat="1" applyFont="1" applyFill="1" applyBorder="1" applyAlignment="1">
      <alignment horizontal="center" vertical="center"/>
    </xf>
    <xf numFmtId="43" fontId="50" fillId="0" borderId="3" xfId="0" applyNumberFormat="1" applyFont="1" applyBorder="1" applyAlignment="1">
      <alignment horizontal="center" vertical="center" wrapText="1"/>
    </xf>
    <xf numFmtId="43" fontId="50" fillId="0" borderId="15" xfId="0" applyNumberFormat="1" applyFont="1" applyBorder="1" applyAlignment="1">
      <alignment horizontal="center" vertical="center" wrapText="1"/>
    </xf>
    <xf numFmtId="43" fontId="50" fillId="0" borderId="16" xfId="0" applyNumberFormat="1" applyFont="1" applyBorder="1" applyAlignment="1">
      <alignment horizontal="center" vertical="center" wrapText="1"/>
    </xf>
    <xf numFmtId="43" fontId="50" fillId="0" borderId="15" xfId="0" applyNumberFormat="1" applyFont="1" applyBorder="1" applyAlignment="1">
      <alignment horizontal="center" vertical="center"/>
    </xf>
    <xf numFmtId="43" fontId="50" fillId="0" borderId="17" xfId="0" applyNumberFormat="1" applyFont="1" applyBorder="1" applyAlignment="1">
      <alignment horizontal="center" vertical="center"/>
    </xf>
    <xf numFmtId="43" fontId="50" fillId="0" borderId="16" xfId="0" applyNumberFormat="1" applyFont="1" applyBorder="1" applyAlignment="1">
      <alignment horizontal="center" vertical="center"/>
    </xf>
    <xf numFmtId="43" fontId="50" fillId="0" borderId="2" xfId="0" applyNumberFormat="1" applyFont="1" applyBorder="1" applyAlignment="1">
      <alignment horizontal="center" vertical="center"/>
    </xf>
    <xf numFmtId="43" fontId="50" fillId="0" borderId="4" xfId="0" applyNumberFormat="1" applyFont="1" applyBorder="1" applyAlignment="1">
      <alignment horizontal="center" vertical="center"/>
    </xf>
    <xf numFmtId="43" fontId="50" fillId="0" borderId="5" xfId="0" applyNumberFormat="1" applyFont="1" applyBorder="1" applyAlignment="1">
      <alignment horizontal="center" vertical="center"/>
    </xf>
  </cellXfs>
  <cellStyles count="299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ลักษณะ 1" xfId="298" xr:uid="{00000000-0005-0000-0000-00002A01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E0A9-CB9A-4B2C-8B5D-35CAE81A080C}">
  <dimension ref="A1:AY30"/>
  <sheetViews>
    <sheetView tabSelected="1" zoomScale="70" zoomScaleNormal="70" workbookViewId="0">
      <pane xSplit="1" ySplit="6" topLeftCell="AI7" activePane="bottomRight" state="frozen"/>
      <selection pane="topRight" activeCell="B1" sqref="B1"/>
      <selection pane="bottomLeft" activeCell="A7" sqref="A7"/>
      <selection pane="bottomRight" activeCell="AI29" sqref="AI29"/>
    </sheetView>
  </sheetViews>
  <sheetFormatPr defaultColWidth="9" defaultRowHeight="23.25"/>
  <cols>
    <col min="1" max="1" width="33.75" style="30" customWidth="1"/>
    <col min="2" max="2" width="21.5" style="30" customWidth="1"/>
    <col min="3" max="3" width="20.375" style="29" customWidth="1"/>
    <col min="4" max="4" width="12.375" style="29" customWidth="1"/>
    <col min="5" max="5" width="17.875" style="30" customWidth="1"/>
    <col min="6" max="6" width="14.75" style="30" customWidth="1"/>
    <col min="7" max="7" width="22.375" style="30" customWidth="1"/>
    <col min="8" max="8" width="16.375" style="29" customWidth="1"/>
    <col min="9" max="9" width="12.875" style="29" customWidth="1"/>
    <col min="10" max="10" width="18.75" style="30" customWidth="1"/>
    <col min="11" max="11" width="14.625" style="30" customWidth="1"/>
    <col min="12" max="12" width="20.75" style="30" customWidth="1"/>
    <col min="13" max="13" width="16.875" style="29" customWidth="1"/>
    <col min="14" max="14" width="12.875" style="29" customWidth="1"/>
    <col min="15" max="15" width="16.5" style="30" customWidth="1"/>
    <col min="16" max="16" width="12.625" style="30" customWidth="1"/>
    <col min="17" max="17" width="20.75" style="30" customWidth="1"/>
    <col min="18" max="18" width="22.25" style="29" customWidth="1"/>
    <col min="19" max="19" width="13.625" style="29" customWidth="1"/>
    <col min="20" max="20" width="20.125" style="30" customWidth="1"/>
    <col min="21" max="21" width="13.875" style="30" customWidth="1"/>
    <col min="22" max="22" width="20.75" style="30" customWidth="1"/>
    <col min="23" max="23" width="21" style="29" customWidth="1"/>
    <col min="24" max="24" width="11.25" style="29" customWidth="1"/>
    <col min="25" max="25" width="20.75" style="30" customWidth="1"/>
    <col min="26" max="26" width="11.5" style="30" customWidth="1"/>
    <col min="27" max="27" width="22.625" style="30" customWidth="1"/>
    <col min="28" max="28" width="20.75" style="29" customWidth="1"/>
    <col min="29" max="29" width="11.25" style="29" customWidth="1"/>
    <col min="30" max="30" width="22.25" style="30" customWidth="1"/>
    <col min="31" max="31" width="13.375" style="30" customWidth="1"/>
    <col min="32" max="32" width="20.75" style="30" customWidth="1"/>
    <col min="33" max="33" width="21.5" style="29" customWidth="1"/>
    <col min="34" max="34" width="13.625" style="29" customWidth="1"/>
    <col min="35" max="35" width="17.875" style="30" customWidth="1"/>
    <col min="36" max="36" width="11.25" style="30" customWidth="1"/>
    <col min="37" max="37" width="20.75" style="30" customWidth="1"/>
    <col min="38" max="38" width="20.5" style="29" customWidth="1"/>
    <col min="39" max="39" width="11.25" style="29" customWidth="1"/>
    <col min="40" max="40" width="20.375" style="30" customWidth="1"/>
    <col min="41" max="41" width="13.125" style="30" customWidth="1"/>
    <col min="42" max="42" width="20.75" style="30" bestFit="1" customWidth="1"/>
    <col min="43" max="43" width="21" style="29" customWidth="1"/>
    <col min="44" max="44" width="13.375" style="29" customWidth="1"/>
    <col min="45" max="45" width="20.5" style="30" customWidth="1"/>
    <col min="46" max="46" width="11.5" style="30" customWidth="1"/>
    <col min="47" max="47" width="17.625" style="30" customWidth="1"/>
    <col min="48" max="49" width="17.625" style="29" customWidth="1"/>
    <col min="50" max="51" width="17.625" style="30" customWidth="1"/>
    <col min="52" max="16384" width="9" style="30"/>
  </cols>
  <sheetData>
    <row r="1" spans="1:51" s="1" customFormat="1" ht="25.5" customHeight="1">
      <c r="A1" s="1" t="s">
        <v>38</v>
      </c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1" customFormat="1" ht="25.5" customHeight="1">
      <c r="A2" s="4" t="s">
        <v>43</v>
      </c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s="1" customFormat="1" ht="29.25" customHeight="1">
      <c r="A3" s="45" t="s">
        <v>26</v>
      </c>
      <c r="B3" s="42" t="s">
        <v>25</v>
      </c>
      <c r="C3" s="43"/>
      <c r="D3" s="43"/>
      <c r="E3" s="43"/>
      <c r="F3" s="44"/>
      <c r="G3" s="42" t="s">
        <v>27</v>
      </c>
      <c r="H3" s="43"/>
      <c r="I3" s="43"/>
      <c r="J3" s="43"/>
      <c r="K3" s="44"/>
      <c r="L3" s="42" t="s">
        <v>28</v>
      </c>
      <c r="M3" s="43"/>
      <c r="N3" s="43"/>
      <c r="O3" s="43"/>
      <c r="P3" s="44"/>
      <c r="Q3" s="42" t="s">
        <v>29</v>
      </c>
      <c r="R3" s="43"/>
      <c r="S3" s="43"/>
      <c r="T3" s="43"/>
      <c r="U3" s="44"/>
      <c r="V3" s="42" t="s">
        <v>30</v>
      </c>
      <c r="W3" s="43"/>
      <c r="X3" s="43"/>
      <c r="Y3" s="43"/>
      <c r="Z3" s="44"/>
      <c r="AA3" s="42" t="s">
        <v>31</v>
      </c>
      <c r="AB3" s="43"/>
      <c r="AC3" s="43"/>
      <c r="AD3" s="43"/>
      <c r="AE3" s="44"/>
      <c r="AF3" s="42" t="s">
        <v>32</v>
      </c>
      <c r="AG3" s="43"/>
      <c r="AH3" s="43"/>
      <c r="AI3" s="43"/>
      <c r="AJ3" s="44"/>
      <c r="AK3" s="42" t="s">
        <v>33</v>
      </c>
      <c r="AL3" s="43"/>
      <c r="AM3" s="43"/>
      <c r="AN3" s="43"/>
      <c r="AO3" s="44"/>
      <c r="AP3" s="42" t="s">
        <v>34</v>
      </c>
      <c r="AQ3" s="43"/>
      <c r="AR3" s="43"/>
      <c r="AS3" s="43"/>
      <c r="AT3" s="44"/>
      <c r="AU3" s="42" t="s">
        <v>36</v>
      </c>
      <c r="AV3" s="43"/>
      <c r="AW3" s="43"/>
      <c r="AX3" s="43"/>
      <c r="AY3" s="44"/>
    </row>
    <row r="4" spans="1:51" s="1" customFormat="1" ht="26.45" customHeight="1">
      <c r="A4" s="46"/>
      <c r="B4" s="42" t="s">
        <v>44</v>
      </c>
      <c r="C4" s="43"/>
      <c r="D4" s="43"/>
      <c r="E4" s="43"/>
      <c r="F4" s="44"/>
      <c r="G4" s="42" t="s">
        <v>45</v>
      </c>
      <c r="H4" s="43"/>
      <c r="I4" s="43"/>
      <c r="J4" s="43"/>
      <c r="K4" s="44"/>
      <c r="L4" s="42" t="s">
        <v>44</v>
      </c>
      <c r="M4" s="43"/>
      <c r="N4" s="43"/>
      <c r="O4" s="43"/>
      <c r="P4" s="44"/>
      <c r="Q4" s="42" t="s">
        <v>44</v>
      </c>
      <c r="R4" s="43"/>
      <c r="S4" s="43"/>
      <c r="T4" s="43"/>
      <c r="U4" s="44"/>
      <c r="V4" s="42" t="s">
        <v>42</v>
      </c>
      <c r="W4" s="43"/>
      <c r="X4" s="43"/>
      <c r="Y4" s="43"/>
      <c r="Z4" s="44"/>
      <c r="AA4" s="42" t="s">
        <v>44</v>
      </c>
      <c r="AB4" s="43"/>
      <c r="AC4" s="43"/>
      <c r="AD4" s="43"/>
      <c r="AE4" s="44"/>
      <c r="AF4" s="42" t="s">
        <v>41</v>
      </c>
      <c r="AG4" s="43"/>
      <c r="AH4" s="43"/>
      <c r="AI4" s="43"/>
      <c r="AJ4" s="44"/>
      <c r="AK4" s="42" t="s">
        <v>47</v>
      </c>
      <c r="AL4" s="43"/>
      <c r="AM4" s="43"/>
      <c r="AN4" s="43"/>
      <c r="AO4" s="44"/>
      <c r="AP4" s="42" t="s">
        <v>46</v>
      </c>
      <c r="AQ4" s="43"/>
      <c r="AR4" s="43"/>
      <c r="AS4" s="43"/>
      <c r="AT4" s="44"/>
      <c r="AU4" s="42" t="s">
        <v>39</v>
      </c>
      <c r="AV4" s="43"/>
      <c r="AW4" s="43"/>
      <c r="AX4" s="43"/>
      <c r="AY4" s="44"/>
    </row>
    <row r="5" spans="1:51" s="5" customFormat="1" ht="31.7" customHeight="1">
      <c r="A5" s="46"/>
      <c r="B5" s="38" t="s">
        <v>0</v>
      </c>
      <c r="C5" s="39" t="s">
        <v>24</v>
      </c>
      <c r="D5" s="39"/>
      <c r="E5" s="39" t="s">
        <v>1</v>
      </c>
      <c r="F5" s="39"/>
      <c r="G5" s="38" t="s">
        <v>0</v>
      </c>
      <c r="H5" s="39" t="s">
        <v>24</v>
      </c>
      <c r="I5" s="39"/>
      <c r="J5" s="39" t="s">
        <v>1</v>
      </c>
      <c r="K5" s="39"/>
      <c r="L5" s="38" t="s">
        <v>0</v>
      </c>
      <c r="M5" s="39" t="s">
        <v>24</v>
      </c>
      <c r="N5" s="39"/>
      <c r="O5" s="39" t="s">
        <v>1</v>
      </c>
      <c r="P5" s="39"/>
      <c r="Q5" s="38" t="s">
        <v>0</v>
      </c>
      <c r="R5" s="39" t="s">
        <v>24</v>
      </c>
      <c r="S5" s="39"/>
      <c r="T5" s="39" t="s">
        <v>1</v>
      </c>
      <c r="U5" s="39"/>
      <c r="V5" s="38" t="s">
        <v>0</v>
      </c>
      <c r="W5" s="39" t="s">
        <v>24</v>
      </c>
      <c r="X5" s="39"/>
      <c r="Y5" s="39" t="s">
        <v>1</v>
      </c>
      <c r="Z5" s="39"/>
      <c r="AA5" s="38" t="s">
        <v>0</v>
      </c>
      <c r="AB5" s="39" t="s">
        <v>24</v>
      </c>
      <c r="AC5" s="39"/>
      <c r="AD5" s="39" t="s">
        <v>1</v>
      </c>
      <c r="AE5" s="39"/>
      <c r="AF5" s="38" t="s">
        <v>0</v>
      </c>
      <c r="AG5" s="39" t="s">
        <v>24</v>
      </c>
      <c r="AH5" s="39"/>
      <c r="AI5" s="39" t="s">
        <v>1</v>
      </c>
      <c r="AJ5" s="39"/>
      <c r="AK5" s="38" t="s">
        <v>0</v>
      </c>
      <c r="AL5" s="39" t="s">
        <v>24</v>
      </c>
      <c r="AM5" s="39"/>
      <c r="AN5" s="39" t="s">
        <v>1</v>
      </c>
      <c r="AO5" s="39"/>
      <c r="AP5" s="38" t="s">
        <v>0</v>
      </c>
      <c r="AQ5" s="39" t="s">
        <v>24</v>
      </c>
      <c r="AR5" s="39"/>
      <c r="AS5" s="40" t="s">
        <v>1</v>
      </c>
      <c r="AT5" s="41"/>
      <c r="AU5" s="38" t="s">
        <v>0</v>
      </c>
      <c r="AV5" s="39" t="s">
        <v>24</v>
      </c>
      <c r="AW5" s="39"/>
      <c r="AX5" s="39" t="s">
        <v>1</v>
      </c>
      <c r="AY5" s="39"/>
    </row>
    <row r="6" spans="1:51" s="2" customFormat="1" ht="26.45" customHeight="1">
      <c r="A6" s="47"/>
      <c r="B6" s="38"/>
      <c r="C6" s="6" t="s">
        <v>16</v>
      </c>
      <c r="D6" s="6" t="s">
        <v>15</v>
      </c>
      <c r="E6" s="6" t="s">
        <v>16</v>
      </c>
      <c r="F6" s="6" t="s">
        <v>15</v>
      </c>
      <c r="G6" s="38"/>
      <c r="H6" s="6" t="s">
        <v>16</v>
      </c>
      <c r="I6" s="6" t="s">
        <v>15</v>
      </c>
      <c r="J6" s="6" t="s">
        <v>16</v>
      </c>
      <c r="K6" s="6" t="s">
        <v>15</v>
      </c>
      <c r="L6" s="38"/>
      <c r="M6" s="6" t="s">
        <v>16</v>
      </c>
      <c r="N6" s="7" t="s">
        <v>15</v>
      </c>
      <c r="O6" s="6" t="s">
        <v>16</v>
      </c>
      <c r="P6" s="6" t="s">
        <v>15</v>
      </c>
      <c r="Q6" s="38"/>
      <c r="R6" s="6" t="s">
        <v>16</v>
      </c>
      <c r="S6" s="6" t="s">
        <v>15</v>
      </c>
      <c r="T6" s="6" t="s">
        <v>16</v>
      </c>
      <c r="U6" s="6" t="s">
        <v>15</v>
      </c>
      <c r="V6" s="38"/>
      <c r="W6" s="6" t="s">
        <v>16</v>
      </c>
      <c r="X6" s="6" t="s">
        <v>15</v>
      </c>
      <c r="Y6" s="6" t="s">
        <v>16</v>
      </c>
      <c r="Z6" s="6" t="s">
        <v>15</v>
      </c>
      <c r="AA6" s="38"/>
      <c r="AB6" s="6" t="s">
        <v>16</v>
      </c>
      <c r="AC6" s="6" t="s">
        <v>15</v>
      </c>
      <c r="AD6" s="6" t="s">
        <v>16</v>
      </c>
      <c r="AE6" s="6" t="s">
        <v>15</v>
      </c>
      <c r="AF6" s="38"/>
      <c r="AG6" s="6" t="s">
        <v>16</v>
      </c>
      <c r="AH6" s="6" t="s">
        <v>15</v>
      </c>
      <c r="AI6" s="6" t="s">
        <v>16</v>
      </c>
      <c r="AJ6" s="6" t="s">
        <v>15</v>
      </c>
      <c r="AK6" s="38"/>
      <c r="AL6" s="6" t="s">
        <v>16</v>
      </c>
      <c r="AM6" s="6" t="s">
        <v>15</v>
      </c>
      <c r="AN6" s="6" t="s">
        <v>16</v>
      </c>
      <c r="AO6" s="6" t="s">
        <v>15</v>
      </c>
      <c r="AP6" s="38"/>
      <c r="AQ6" s="6" t="s">
        <v>16</v>
      </c>
      <c r="AR6" s="6" t="s">
        <v>15</v>
      </c>
      <c r="AS6" s="6" t="s">
        <v>16</v>
      </c>
      <c r="AT6" s="6" t="s">
        <v>15</v>
      </c>
      <c r="AU6" s="38"/>
      <c r="AV6" s="6" t="s">
        <v>16</v>
      </c>
      <c r="AW6" s="6" t="s">
        <v>15</v>
      </c>
      <c r="AX6" s="6" t="s">
        <v>16</v>
      </c>
      <c r="AY6" s="6" t="s">
        <v>15</v>
      </c>
    </row>
    <row r="7" spans="1:51" s="13" customFormat="1" ht="26.45" customHeight="1">
      <c r="A7" s="8" t="s">
        <v>2</v>
      </c>
      <c r="B7" s="9">
        <f>SUM(B8:B14)</f>
        <v>207699886.84999999</v>
      </c>
      <c r="C7" s="10">
        <f>SUM(C8:C14)</f>
        <v>171250208.59999999</v>
      </c>
      <c r="D7" s="11">
        <f>C7*100/B7</f>
        <v>82.450795326468423</v>
      </c>
      <c r="E7" s="10">
        <f>SUM(E8:E14)</f>
        <v>134630216.72</v>
      </c>
      <c r="F7" s="11">
        <f>E7*100/C7</f>
        <v>78.616089183555019</v>
      </c>
      <c r="G7" s="9">
        <f>SUM(G8:G14)</f>
        <v>11686078.82</v>
      </c>
      <c r="H7" s="10">
        <f>SUM(H8:H14)</f>
        <v>10657478.010000002</v>
      </c>
      <c r="I7" s="11">
        <f t="shared" ref="I7:I27" si="0">H7*100/G7</f>
        <v>91.198067154573593</v>
      </c>
      <c r="J7" s="10">
        <f>SUM(J8:J14)</f>
        <v>7600881.9400000004</v>
      </c>
      <c r="K7" s="11">
        <f>J7*100/H7</f>
        <v>71.319705589521533</v>
      </c>
      <c r="L7" s="9">
        <f>SUM(L8:L14)</f>
        <v>13664749.530000001</v>
      </c>
      <c r="M7" s="10">
        <f>SUM(M8:M14)</f>
        <v>10083751.789999999</v>
      </c>
      <c r="N7" s="11">
        <f t="shared" ref="N7:N27" si="1">M7*100/L7</f>
        <v>73.793901365420766</v>
      </c>
      <c r="O7" s="10">
        <f>SUM(O8:O14)</f>
        <v>4531157.8600000003</v>
      </c>
      <c r="P7" s="11">
        <f>O7*100/M7</f>
        <v>44.935237938854513</v>
      </c>
      <c r="Q7" s="9">
        <f>SUM(Q8:Q14)</f>
        <v>18278254.27</v>
      </c>
      <c r="R7" s="10">
        <f>SUM(R8:R14)</f>
        <v>17188799.91</v>
      </c>
      <c r="S7" s="11">
        <f t="shared" ref="S7:S27" si="2">R7*100/Q7</f>
        <v>94.039614812733433</v>
      </c>
      <c r="T7" s="10">
        <f>SUM(T8:T14)</f>
        <v>7931291.4400000013</v>
      </c>
      <c r="U7" s="11">
        <f>T7*100/R7</f>
        <v>46.14220586386476</v>
      </c>
      <c r="V7" s="9">
        <f>SUM(V8:V14)</f>
        <v>24368584</v>
      </c>
      <c r="W7" s="10">
        <f>SUM(W8:W14)</f>
        <v>21306773.759999998</v>
      </c>
      <c r="X7" s="11">
        <f t="shared" ref="X7:X27" si="3">W7*100/V7</f>
        <v>87.435419965312704</v>
      </c>
      <c r="Y7" s="10">
        <f>SUM(Y8:Y14)</f>
        <v>12078434.409999998</v>
      </c>
      <c r="Z7" s="11">
        <f>Y7*100/W7</f>
        <v>56.68823701819791</v>
      </c>
      <c r="AA7" s="9">
        <f>SUM(AA8:AA14)</f>
        <v>90069350.959999993</v>
      </c>
      <c r="AB7" s="10">
        <f>SUM(AB8:AB14)</f>
        <v>70098122.639999986</v>
      </c>
      <c r="AC7" s="11">
        <f t="shared" ref="AC7:AC27" si="4">AB7*100/AA7</f>
        <v>77.826832205253396</v>
      </c>
      <c r="AD7" s="10">
        <f>SUM(AD8:AD14)</f>
        <v>43315453.990000002</v>
      </c>
      <c r="AE7" s="11">
        <f>AD7*100/AB7</f>
        <v>61.792602082160428</v>
      </c>
      <c r="AF7" s="12">
        <f>SUM(AF8:AF14)</f>
        <v>17165257.48</v>
      </c>
      <c r="AG7" s="10">
        <f>SUM(AG8:AG14)</f>
        <v>16611856.33</v>
      </c>
      <c r="AH7" s="11">
        <f t="shared" ref="AH7:AH27" si="5">AG7*100/AF7</f>
        <v>96.776039330346237</v>
      </c>
      <c r="AI7" s="10">
        <f>SUM(AI8:AI14)</f>
        <v>11125702.369999999</v>
      </c>
      <c r="AJ7" s="11">
        <f t="shared" ref="AJ7:AJ27" si="6">AI7*100/AG7</f>
        <v>66.974467807716707</v>
      </c>
      <c r="AK7" s="9">
        <f>SUM(AK8:AK14)</f>
        <v>10209634.176666666</v>
      </c>
      <c r="AL7" s="10">
        <f>SUM(AL8:AL14)</f>
        <v>9274298.1699999999</v>
      </c>
      <c r="AM7" s="11">
        <f t="shared" ref="AM7:AM27" si="7">AL7*100/AK7</f>
        <v>90.838692253985897</v>
      </c>
      <c r="AN7" s="10">
        <f>SUM(AN8:AN14)</f>
        <v>7023464.1599999992</v>
      </c>
      <c r="AO7" s="11">
        <f>AN7*100/AL7</f>
        <v>75.730411415055883</v>
      </c>
      <c r="AP7" s="9">
        <f>SUM(AP8:AP14)</f>
        <v>9305269.790000001</v>
      </c>
      <c r="AQ7" s="10">
        <f>SUM(AQ8:AQ14)</f>
        <v>8609997.870000001</v>
      </c>
      <c r="AR7" s="11">
        <f t="shared" ref="AR7:AR27" si="8">AQ7*100/AP7</f>
        <v>92.528191705444371</v>
      </c>
      <c r="AS7" s="10">
        <f>SUM(AS8:AS14)</f>
        <v>7261359.3100000005</v>
      </c>
      <c r="AT7" s="11">
        <f>AS7*100/AQ7</f>
        <v>84.336365927579479</v>
      </c>
      <c r="AU7" s="9">
        <f t="shared" ref="AU7:AU14" si="9">B7+G7+L7+Q7+V7+AA7+AF7+AK7+AP7</f>
        <v>402447065.87666672</v>
      </c>
      <c r="AV7" s="10">
        <f>SUM(AV8:AV14)</f>
        <v>335081287.08000004</v>
      </c>
      <c r="AW7" s="11">
        <f>AV7*100/AU7</f>
        <v>83.260959140074462</v>
      </c>
      <c r="AX7" s="10">
        <f>SUM(AX8:AX14)</f>
        <v>235497962.20000002</v>
      </c>
      <c r="AY7" s="11">
        <f>AX7*100/AV7</f>
        <v>70.280845657541988</v>
      </c>
    </row>
    <row r="8" spans="1:51" s="20" customFormat="1" ht="26.45" customHeight="1">
      <c r="A8" s="14" t="s">
        <v>17</v>
      </c>
      <c r="B8" s="15">
        <v>118000000</v>
      </c>
      <c r="C8" s="21">
        <v>98096515.13000001</v>
      </c>
      <c r="D8" s="21">
        <f>C8*100/B8</f>
        <v>83.132639940677976</v>
      </c>
      <c r="E8" s="21">
        <v>77934908.75</v>
      </c>
      <c r="F8" s="21">
        <f>E8*100/C8</f>
        <v>79.447173680653862</v>
      </c>
      <c r="G8" s="17">
        <v>6034125</v>
      </c>
      <c r="H8" s="21">
        <v>5624728.6600000001</v>
      </c>
      <c r="I8" s="16">
        <f t="shared" si="0"/>
        <v>93.21531555942245</v>
      </c>
      <c r="J8" s="21">
        <v>3950065.7</v>
      </c>
      <c r="K8" s="16">
        <f t="shared" ref="K8:K27" si="10">J8*100/H8</f>
        <v>70.226777837137476</v>
      </c>
      <c r="L8" s="18">
        <v>7579449.2599999998</v>
      </c>
      <c r="M8" s="21">
        <v>5533295.8200000003</v>
      </c>
      <c r="N8" s="16">
        <f t="shared" si="1"/>
        <v>73.003929839620042</v>
      </c>
      <c r="O8" s="21">
        <v>2038237.6900000002</v>
      </c>
      <c r="P8" s="16">
        <f t="shared" ref="P8:P27" si="11">O8*100/M8</f>
        <v>36.835870633065127</v>
      </c>
      <c r="Q8" s="17">
        <v>10871529.779999999</v>
      </c>
      <c r="R8" s="21">
        <v>9490707.0199999996</v>
      </c>
      <c r="S8" s="16">
        <f t="shared" si="2"/>
        <v>87.298726233172317</v>
      </c>
      <c r="T8" s="21">
        <v>3492193.7500000005</v>
      </c>
      <c r="U8" s="16">
        <f t="shared" ref="U8:U27" si="12">T8*100/R8</f>
        <v>36.795928297447333</v>
      </c>
      <c r="V8" s="18">
        <v>12854330.960000001</v>
      </c>
      <c r="W8" s="21">
        <v>11108879.539999999</v>
      </c>
      <c r="X8" s="16">
        <f t="shared" si="3"/>
        <v>86.421297028748654</v>
      </c>
      <c r="Y8" s="21">
        <v>5547305.5599999996</v>
      </c>
      <c r="Z8" s="16">
        <f t="shared" ref="Z8:Z27" si="13">Y8*100/W8</f>
        <v>49.935779211806995</v>
      </c>
      <c r="AA8" s="15">
        <v>49809842.950000003</v>
      </c>
      <c r="AB8" s="21">
        <v>42985798.710000001</v>
      </c>
      <c r="AC8" s="16">
        <f t="shared" si="4"/>
        <v>86.299807757173426</v>
      </c>
      <c r="AD8" s="21">
        <v>25232882.459999997</v>
      </c>
      <c r="AE8" s="16">
        <f t="shared" ref="AE8:AE27" si="14">AD8*100/AB8</f>
        <v>58.700508580127753</v>
      </c>
      <c r="AF8" s="18">
        <v>9500000</v>
      </c>
      <c r="AG8" s="21">
        <v>9967984.9800000004</v>
      </c>
      <c r="AH8" s="33">
        <f t="shared" si="5"/>
        <v>104.92615768421052</v>
      </c>
      <c r="AI8" s="21">
        <v>6187726.8599999994</v>
      </c>
      <c r="AJ8" s="21">
        <f t="shared" si="6"/>
        <v>62.076005054333457</v>
      </c>
      <c r="AK8" s="17">
        <v>5539565.1966666663</v>
      </c>
      <c r="AL8" s="21">
        <v>4594838.09</v>
      </c>
      <c r="AM8" s="16">
        <f t="shared" si="7"/>
        <v>82.945825653696815</v>
      </c>
      <c r="AN8" s="21">
        <v>3390688.7199999997</v>
      </c>
      <c r="AO8" s="16">
        <f t="shared" ref="AO8:AO27" si="15">AN8*100/AL8</f>
        <v>73.793431968350376</v>
      </c>
      <c r="AP8" s="17">
        <v>5394293.3300000001</v>
      </c>
      <c r="AQ8" s="21">
        <v>4879708.71</v>
      </c>
      <c r="AR8" s="16">
        <f t="shared" si="8"/>
        <v>90.460574008124993</v>
      </c>
      <c r="AS8" s="21">
        <v>4764933.6500000004</v>
      </c>
      <c r="AT8" s="16">
        <f>AS8*100/AQ8</f>
        <v>97.647911651677276</v>
      </c>
      <c r="AU8" s="19">
        <f t="shared" si="9"/>
        <v>225583136.47666666</v>
      </c>
      <c r="AV8" s="16">
        <f t="shared" ref="AV8:AV14" si="16">C8+H8+M8+R8+W8+AB8+AG8+AL8+AQ8</f>
        <v>192282456.66000003</v>
      </c>
      <c r="AW8" s="16">
        <f t="shared" ref="AW8:AW27" si="17">AV8*100/AU8</f>
        <v>85.237956907248204</v>
      </c>
      <c r="AX8" s="16">
        <f t="shared" ref="AX8:AX14" si="18">E8+J8+O8+T8+Y8+AD8+AI8+AN8+AS8</f>
        <v>132538943.14</v>
      </c>
      <c r="AY8" s="16">
        <f t="shared" ref="AY8:AY27" si="19">AX8*100/AV8</f>
        <v>68.929295704994857</v>
      </c>
    </row>
    <row r="9" spans="1:51" s="20" customFormat="1" ht="26.45" customHeight="1">
      <c r="A9" s="14" t="s">
        <v>18</v>
      </c>
      <c r="B9" s="15">
        <v>9000000</v>
      </c>
      <c r="C9" s="21">
        <v>2104230.79</v>
      </c>
      <c r="D9" s="21">
        <f t="shared" ref="D9:D26" si="20">C9*100/B9</f>
        <v>23.380342111111112</v>
      </c>
      <c r="E9" s="21">
        <v>1481525.88</v>
      </c>
      <c r="F9" s="21">
        <f t="shared" ref="F9:F26" si="21">E9*100/C9</f>
        <v>70.407005117532762</v>
      </c>
      <c r="G9" s="17">
        <v>81710</v>
      </c>
      <c r="H9" s="21">
        <v>48750</v>
      </c>
      <c r="I9" s="16">
        <f t="shared" si="0"/>
        <v>59.662220046505936</v>
      </c>
      <c r="J9" s="21">
        <v>0</v>
      </c>
      <c r="K9" s="16">
        <f t="shared" si="10"/>
        <v>0</v>
      </c>
      <c r="L9" s="18">
        <v>109650</v>
      </c>
      <c r="M9" s="21">
        <v>48800</v>
      </c>
      <c r="N9" s="16">
        <f t="shared" si="1"/>
        <v>44.505243958048332</v>
      </c>
      <c r="O9" s="21">
        <v>48800</v>
      </c>
      <c r="P9" s="16">
        <f t="shared" si="11"/>
        <v>100</v>
      </c>
      <c r="Q9" s="17">
        <v>23400</v>
      </c>
      <c r="R9" s="21">
        <v>12900</v>
      </c>
      <c r="S9" s="16">
        <f t="shared" si="2"/>
        <v>55.128205128205131</v>
      </c>
      <c r="T9" s="21">
        <v>7650</v>
      </c>
      <c r="U9" s="16">
        <f t="shared" si="12"/>
        <v>59.302325581395351</v>
      </c>
      <c r="V9" s="18">
        <v>443190</v>
      </c>
      <c r="W9" s="21">
        <v>353500</v>
      </c>
      <c r="X9" s="16">
        <f t="shared" si="3"/>
        <v>79.76263002324059</v>
      </c>
      <c r="Y9" s="21">
        <v>157000</v>
      </c>
      <c r="Z9" s="16">
        <f t="shared" si="13"/>
        <v>44.413012729844411</v>
      </c>
      <c r="AA9" s="15">
        <v>842330</v>
      </c>
      <c r="AB9" s="21">
        <v>646292.4</v>
      </c>
      <c r="AC9" s="16">
        <f t="shared" si="4"/>
        <v>76.726746049648</v>
      </c>
      <c r="AD9" s="21">
        <v>297542.40000000002</v>
      </c>
      <c r="AE9" s="16">
        <f t="shared" si="14"/>
        <v>46.038356632384975</v>
      </c>
      <c r="AF9" s="18">
        <v>363000</v>
      </c>
      <c r="AG9" s="21">
        <v>297984.5</v>
      </c>
      <c r="AH9" s="21">
        <f t="shared" si="5"/>
        <v>82.089393939393943</v>
      </c>
      <c r="AI9" s="21">
        <v>267784.5</v>
      </c>
      <c r="AJ9" s="21">
        <f t="shared" si="6"/>
        <v>89.865244668766323</v>
      </c>
      <c r="AK9" s="17">
        <v>1575</v>
      </c>
      <c r="AL9" s="21">
        <v>0</v>
      </c>
      <c r="AM9" s="21">
        <f t="shared" si="7"/>
        <v>0</v>
      </c>
      <c r="AN9" s="21">
        <v>0</v>
      </c>
      <c r="AO9" s="21" t="e">
        <f t="shared" si="15"/>
        <v>#DIV/0!</v>
      </c>
      <c r="AP9" s="17">
        <v>1406665.16</v>
      </c>
      <c r="AQ9" s="21">
        <v>1337281.1500000001</v>
      </c>
      <c r="AR9" s="16">
        <f t="shared" si="8"/>
        <v>95.067482157587534</v>
      </c>
      <c r="AS9" s="21">
        <v>612372.14999999991</v>
      </c>
      <c r="AT9" s="16">
        <f t="shared" ref="AT9:AT27" si="22">AS9*100/AQ9</f>
        <v>45.792326467773798</v>
      </c>
      <c r="AU9" s="19">
        <f t="shared" si="9"/>
        <v>12271520.16</v>
      </c>
      <c r="AV9" s="16">
        <f t="shared" si="16"/>
        <v>4849738.84</v>
      </c>
      <c r="AW9" s="16">
        <f t="shared" si="17"/>
        <v>39.520277657271109</v>
      </c>
      <c r="AX9" s="16">
        <f t="shared" si="18"/>
        <v>2872674.9299999997</v>
      </c>
      <c r="AY9" s="16">
        <f t="shared" si="19"/>
        <v>59.233600504558304</v>
      </c>
    </row>
    <row r="10" spans="1:51" s="20" customFormat="1" ht="26.45" customHeight="1">
      <c r="A10" s="14" t="s">
        <v>19</v>
      </c>
      <c r="B10" s="15">
        <v>48000000</v>
      </c>
      <c r="C10" s="21">
        <v>46403236.289999999</v>
      </c>
      <c r="D10" s="21">
        <f t="shared" si="20"/>
        <v>96.6734089375</v>
      </c>
      <c r="E10" s="21">
        <v>35471536.390000001</v>
      </c>
      <c r="F10" s="21">
        <f t="shared" si="21"/>
        <v>76.441945058138529</v>
      </c>
      <c r="G10" s="17">
        <v>2112639.54</v>
      </c>
      <c r="H10" s="21">
        <v>1937370.54</v>
      </c>
      <c r="I10" s="16">
        <f t="shared" si="0"/>
        <v>91.703790604998332</v>
      </c>
      <c r="J10" s="21">
        <v>1566903.54</v>
      </c>
      <c r="K10" s="16">
        <f t="shared" si="10"/>
        <v>80.877844875250346</v>
      </c>
      <c r="L10" s="18">
        <v>3429868.7</v>
      </c>
      <c r="M10" s="21">
        <v>2471112.11</v>
      </c>
      <c r="N10" s="16">
        <f t="shared" si="1"/>
        <v>72.046842784389966</v>
      </c>
      <c r="O10" s="21">
        <v>857815.40999999992</v>
      </c>
      <c r="P10" s="16">
        <f t="shared" si="11"/>
        <v>34.713739070300612</v>
      </c>
      <c r="Q10" s="17">
        <v>1622898.14</v>
      </c>
      <c r="R10" s="21">
        <v>2545111.56</v>
      </c>
      <c r="S10" s="33">
        <f t="shared" si="2"/>
        <v>156.82509562799797</v>
      </c>
      <c r="T10" s="21">
        <v>1476997.3</v>
      </c>
      <c r="U10" s="16">
        <f t="shared" si="12"/>
        <v>58.03271350510073</v>
      </c>
      <c r="V10" s="18">
        <v>4930859.04</v>
      </c>
      <c r="W10" s="21">
        <v>3833132.82</v>
      </c>
      <c r="X10" s="16">
        <f t="shared" si="3"/>
        <v>77.73762723503043</v>
      </c>
      <c r="Y10" s="21">
        <v>1613748.59</v>
      </c>
      <c r="Z10" s="16">
        <f t="shared" si="13"/>
        <v>42.09999146337956</v>
      </c>
      <c r="AA10" s="15">
        <v>22565627.41</v>
      </c>
      <c r="AB10" s="21">
        <v>11657196.879999999</v>
      </c>
      <c r="AC10" s="16">
        <f t="shared" si="4"/>
        <v>51.659086043555305</v>
      </c>
      <c r="AD10" s="21">
        <v>7589118.5700000003</v>
      </c>
      <c r="AE10" s="16">
        <f t="shared" si="14"/>
        <v>65.102431125792236</v>
      </c>
      <c r="AF10" s="18">
        <v>3247016.09</v>
      </c>
      <c r="AG10" s="21">
        <v>2449669.4699999997</v>
      </c>
      <c r="AH10" s="21">
        <f t="shared" si="5"/>
        <v>75.443712075969415</v>
      </c>
      <c r="AI10" s="21">
        <v>1406426.6299999997</v>
      </c>
      <c r="AJ10" s="21">
        <f t="shared" si="6"/>
        <v>57.412914159394731</v>
      </c>
      <c r="AK10" s="17">
        <v>1765428.2</v>
      </c>
      <c r="AL10" s="21">
        <v>1954006.52</v>
      </c>
      <c r="AM10" s="33">
        <f t="shared" si="7"/>
        <v>110.68173262441373</v>
      </c>
      <c r="AN10" s="21">
        <v>1345274.38</v>
      </c>
      <c r="AO10" s="21">
        <f t="shared" si="15"/>
        <v>68.84697498348163</v>
      </c>
      <c r="AP10" s="17">
        <v>413110</v>
      </c>
      <c r="AQ10" s="21">
        <v>393866.5</v>
      </c>
      <c r="AR10" s="16">
        <f t="shared" si="8"/>
        <v>95.341797584178551</v>
      </c>
      <c r="AS10" s="21">
        <v>253497</v>
      </c>
      <c r="AT10" s="21">
        <f t="shared" si="22"/>
        <v>64.361147749300841</v>
      </c>
      <c r="AU10" s="19">
        <f t="shared" si="9"/>
        <v>88087447.120000005</v>
      </c>
      <c r="AV10" s="16">
        <f t="shared" si="16"/>
        <v>73644702.689999998</v>
      </c>
      <c r="AW10" s="16">
        <f t="shared" si="17"/>
        <v>83.60408332605563</v>
      </c>
      <c r="AX10" s="16">
        <f t="shared" si="18"/>
        <v>51581317.810000002</v>
      </c>
      <c r="AY10" s="16">
        <f t="shared" si="19"/>
        <v>70.040771333039928</v>
      </c>
    </row>
    <row r="11" spans="1:51" s="20" customFormat="1" ht="26.45" customHeight="1">
      <c r="A11" s="22" t="s">
        <v>20</v>
      </c>
      <c r="B11" s="15">
        <v>28000000</v>
      </c>
      <c r="C11" s="21">
        <v>21717449.66</v>
      </c>
      <c r="D11" s="21">
        <f t="shared" si="20"/>
        <v>77.56232021428572</v>
      </c>
      <c r="E11" s="21">
        <v>16989280.68</v>
      </c>
      <c r="F11" s="21">
        <f t="shared" si="21"/>
        <v>78.228709843824262</v>
      </c>
      <c r="G11" s="17">
        <v>2545478.2799999998</v>
      </c>
      <c r="H11" s="21">
        <v>2304051.38</v>
      </c>
      <c r="I11" s="16">
        <f t="shared" si="0"/>
        <v>90.515460222273049</v>
      </c>
      <c r="J11" s="21">
        <v>1598292.7</v>
      </c>
      <c r="K11" s="16">
        <f t="shared" si="10"/>
        <v>69.368795933708739</v>
      </c>
      <c r="L11" s="18">
        <v>1232453.3</v>
      </c>
      <c r="M11" s="21">
        <v>1010821.6</v>
      </c>
      <c r="N11" s="16">
        <f t="shared" si="1"/>
        <v>82.017030584444854</v>
      </c>
      <c r="O11" s="21">
        <v>665727.19999999995</v>
      </c>
      <c r="P11" s="16">
        <f t="shared" si="11"/>
        <v>65.86000932310904</v>
      </c>
      <c r="Q11" s="17">
        <v>4162388.57</v>
      </c>
      <c r="R11" s="21">
        <v>3859851.88</v>
      </c>
      <c r="S11" s="16">
        <f t="shared" si="2"/>
        <v>92.731656717959908</v>
      </c>
      <c r="T11" s="21">
        <v>2031236.59</v>
      </c>
      <c r="U11" s="16">
        <f t="shared" si="12"/>
        <v>52.624728957215844</v>
      </c>
      <c r="V11" s="18">
        <v>4400000</v>
      </c>
      <c r="W11" s="21">
        <v>5009666.5199999996</v>
      </c>
      <c r="X11" s="33">
        <f t="shared" si="3"/>
        <v>113.85605727272726</v>
      </c>
      <c r="Y11" s="21">
        <v>3914890.6799999997</v>
      </c>
      <c r="Z11" s="16">
        <f t="shared" si="13"/>
        <v>78.146732210031431</v>
      </c>
      <c r="AA11" s="15">
        <v>14217415.6</v>
      </c>
      <c r="AB11" s="21">
        <v>13159677.77</v>
      </c>
      <c r="AC11" s="16">
        <f t="shared" si="4"/>
        <v>92.560266508633262</v>
      </c>
      <c r="AD11" s="21">
        <v>8900063.5700000003</v>
      </c>
      <c r="AE11" s="16">
        <f t="shared" si="14"/>
        <v>67.631318376878468</v>
      </c>
      <c r="AF11" s="18">
        <v>3063012</v>
      </c>
      <c r="AG11" s="21">
        <v>3304156.5</v>
      </c>
      <c r="AH11" s="33">
        <f t="shared" si="5"/>
        <v>107.87278992050962</v>
      </c>
      <c r="AI11" s="21">
        <v>2861741.5</v>
      </c>
      <c r="AJ11" s="21">
        <f t="shared" si="6"/>
        <v>86.610349721630925</v>
      </c>
      <c r="AK11" s="17">
        <v>1803962.2</v>
      </c>
      <c r="AL11" s="21">
        <v>1867025.3800000001</v>
      </c>
      <c r="AM11" s="33">
        <f t="shared" si="7"/>
        <v>103.49581493448144</v>
      </c>
      <c r="AN11" s="21">
        <v>1625145.8800000001</v>
      </c>
      <c r="AO11" s="21">
        <f t="shared" si="15"/>
        <v>87.044659242928972</v>
      </c>
      <c r="AP11" s="17">
        <v>1289824.3</v>
      </c>
      <c r="AQ11" s="21">
        <v>1361065</v>
      </c>
      <c r="AR11" s="33">
        <f t="shared" si="8"/>
        <v>105.5232871639959</v>
      </c>
      <c r="AS11" s="21">
        <v>1080534</v>
      </c>
      <c r="AT11" s="16">
        <f t="shared" si="22"/>
        <v>79.388860928757992</v>
      </c>
      <c r="AU11" s="19">
        <f t="shared" si="9"/>
        <v>60714534.25</v>
      </c>
      <c r="AV11" s="16">
        <f t="shared" si="16"/>
        <v>53593765.690000005</v>
      </c>
      <c r="AW11" s="16">
        <f t="shared" si="17"/>
        <v>88.271723322986716</v>
      </c>
      <c r="AX11" s="16">
        <f t="shared" si="18"/>
        <v>39666912.800000004</v>
      </c>
      <c r="AY11" s="16">
        <f t="shared" si="19"/>
        <v>74.014043031503945</v>
      </c>
    </row>
    <row r="12" spans="1:51" s="20" customFormat="1" ht="26.45" customHeight="1">
      <c r="A12" s="14" t="s">
        <v>21</v>
      </c>
      <c r="B12" s="15">
        <v>0</v>
      </c>
      <c r="C12" s="21">
        <v>0</v>
      </c>
      <c r="D12" s="21" t="e">
        <f t="shared" si="20"/>
        <v>#DIV/0!</v>
      </c>
      <c r="E12" s="21">
        <v>0</v>
      </c>
      <c r="F12" s="21" t="e">
        <f t="shared" si="21"/>
        <v>#DIV/0!</v>
      </c>
      <c r="G12" s="17">
        <v>11450</v>
      </c>
      <c r="H12" s="21">
        <v>1350</v>
      </c>
      <c r="I12" s="16">
        <f t="shared" si="0"/>
        <v>11.790393013100436</v>
      </c>
      <c r="J12" s="21">
        <v>0</v>
      </c>
      <c r="K12" s="16">
        <f t="shared" si="10"/>
        <v>0</v>
      </c>
      <c r="L12" s="18">
        <v>0</v>
      </c>
      <c r="M12" s="21">
        <v>0</v>
      </c>
      <c r="N12" s="16" t="e">
        <f t="shared" si="1"/>
        <v>#DIV/0!</v>
      </c>
      <c r="O12" s="21">
        <v>0</v>
      </c>
      <c r="P12" s="16" t="e">
        <f t="shared" si="11"/>
        <v>#DIV/0!</v>
      </c>
      <c r="Q12" s="17">
        <v>0</v>
      </c>
      <c r="R12" s="21">
        <v>0</v>
      </c>
      <c r="S12" s="16" t="e">
        <f t="shared" si="2"/>
        <v>#DIV/0!</v>
      </c>
      <c r="T12" s="21">
        <v>0</v>
      </c>
      <c r="U12" s="16" t="e">
        <f t="shared" si="12"/>
        <v>#DIV/0!</v>
      </c>
      <c r="V12" s="18">
        <v>0</v>
      </c>
      <c r="W12" s="21">
        <v>0</v>
      </c>
      <c r="X12" s="16" t="e">
        <f t="shared" si="3"/>
        <v>#DIV/0!</v>
      </c>
      <c r="Y12" s="21">
        <v>0</v>
      </c>
      <c r="Z12" s="16" t="e">
        <f>Y12*100/W12</f>
        <v>#DIV/0!</v>
      </c>
      <c r="AA12" s="15">
        <v>0</v>
      </c>
      <c r="AB12" s="21">
        <v>0</v>
      </c>
      <c r="AC12" s="16" t="e">
        <f t="shared" si="4"/>
        <v>#DIV/0!</v>
      </c>
      <c r="AD12" s="21">
        <v>0</v>
      </c>
      <c r="AE12" s="16" t="e">
        <f t="shared" si="14"/>
        <v>#DIV/0!</v>
      </c>
      <c r="AF12" s="18">
        <v>5779</v>
      </c>
      <c r="AG12" s="21">
        <v>11730</v>
      </c>
      <c r="AH12" s="33">
        <f t="shared" si="5"/>
        <v>202.97629347637999</v>
      </c>
      <c r="AI12" s="21">
        <v>8250</v>
      </c>
      <c r="AJ12" s="21">
        <f t="shared" si="6"/>
        <v>70.332480818414325</v>
      </c>
      <c r="AK12" s="17">
        <v>0</v>
      </c>
      <c r="AL12" s="21">
        <v>0</v>
      </c>
      <c r="AM12" s="21" t="e">
        <f t="shared" si="7"/>
        <v>#DIV/0!</v>
      </c>
      <c r="AN12" s="21">
        <v>0</v>
      </c>
      <c r="AO12" s="21" t="e">
        <f t="shared" si="15"/>
        <v>#DIV/0!</v>
      </c>
      <c r="AP12" s="17">
        <v>0</v>
      </c>
      <c r="AQ12" s="21">
        <v>0</v>
      </c>
      <c r="AR12" s="16" t="e">
        <f t="shared" si="8"/>
        <v>#DIV/0!</v>
      </c>
      <c r="AS12" s="21">
        <v>0</v>
      </c>
      <c r="AT12" s="16" t="e">
        <f t="shared" si="22"/>
        <v>#DIV/0!</v>
      </c>
      <c r="AU12" s="19">
        <f t="shared" si="9"/>
        <v>17229</v>
      </c>
      <c r="AV12" s="16">
        <f t="shared" si="16"/>
        <v>13080</v>
      </c>
      <c r="AW12" s="16">
        <f t="shared" si="17"/>
        <v>75.918509489813687</v>
      </c>
      <c r="AX12" s="16">
        <f t="shared" si="18"/>
        <v>8250</v>
      </c>
      <c r="AY12" s="16">
        <f t="shared" si="19"/>
        <v>63.073394495412842</v>
      </c>
    </row>
    <row r="13" spans="1:51" s="20" customFormat="1" ht="26.45" customHeight="1">
      <c r="A13" s="14" t="s">
        <v>22</v>
      </c>
      <c r="B13" s="15">
        <v>2199886.85</v>
      </c>
      <c r="C13" s="21">
        <v>1030897.63</v>
      </c>
      <c r="D13" s="21">
        <f t="shared" si="20"/>
        <v>46.861393348480625</v>
      </c>
      <c r="E13" s="21">
        <v>940951.90999999992</v>
      </c>
      <c r="F13" s="21">
        <f t="shared" si="21"/>
        <v>91.275009527376625</v>
      </c>
      <c r="G13" s="17">
        <v>380676</v>
      </c>
      <c r="H13" s="21">
        <v>281188.63</v>
      </c>
      <c r="I13" s="16">
        <f t="shared" si="0"/>
        <v>73.865604871334156</v>
      </c>
      <c r="J13" s="21">
        <v>149981.20000000001</v>
      </c>
      <c r="K13" s="16">
        <f t="shared" si="10"/>
        <v>53.338287540289244</v>
      </c>
      <c r="L13" s="18">
        <v>500283.27</v>
      </c>
      <c r="M13" s="21">
        <v>289139.66000000003</v>
      </c>
      <c r="N13" s="16">
        <f t="shared" si="1"/>
        <v>57.795188713786096</v>
      </c>
      <c r="O13" s="21">
        <v>239157.66</v>
      </c>
      <c r="P13" s="16">
        <f t="shared" si="11"/>
        <v>82.713544036124262</v>
      </c>
      <c r="Q13" s="17">
        <v>683577.78</v>
      </c>
      <c r="R13" s="21">
        <v>447878.45</v>
      </c>
      <c r="S13" s="16">
        <f t="shared" si="2"/>
        <v>65.519749632587533</v>
      </c>
      <c r="T13" s="21">
        <v>156476.45000000001</v>
      </c>
      <c r="U13" s="16">
        <f t="shared" si="12"/>
        <v>34.937258088662226</v>
      </c>
      <c r="V13" s="18">
        <v>990204</v>
      </c>
      <c r="W13" s="21">
        <v>332013.88</v>
      </c>
      <c r="X13" s="16">
        <f t="shared" si="3"/>
        <v>33.529846375090386</v>
      </c>
      <c r="Y13" s="21">
        <v>245647.58000000002</v>
      </c>
      <c r="Z13" s="16">
        <f t="shared" si="13"/>
        <v>73.987141742387394</v>
      </c>
      <c r="AA13" s="15">
        <v>709455</v>
      </c>
      <c r="AB13" s="21">
        <v>402745.88</v>
      </c>
      <c r="AC13" s="16">
        <f t="shared" si="4"/>
        <v>56.768347534374975</v>
      </c>
      <c r="AD13" s="21">
        <v>240383.99</v>
      </c>
      <c r="AE13" s="16">
        <f t="shared" si="14"/>
        <v>59.686269168042138</v>
      </c>
      <c r="AF13" s="18">
        <v>536450.39</v>
      </c>
      <c r="AG13" s="21">
        <v>275843.88</v>
      </c>
      <c r="AH13" s="21">
        <f t="shared" si="5"/>
        <v>51.420203087185747</v>
      </c>
      <c r="AI13" s="21">
        <v>124905.87999999999</v>
      </c>
      <c r="AJ13" s="21">
        <f t="shared" si="6"/>
        <v>45.281367126941504</v>
      </c>
      <c r="AK13" s="17">
        <v>499103.58</v>
      </c>
      <c r="AL13" s="21">
        <v>326774.18000000005</v>
      </c>
      <c r="AM13" s="21">
        <f t="shared" si="7"/>
        <v>65.47221720990261</v>
      </c>
      <c r="AN13" s="21">
        <v>181094.18000000002</v>
      </c>
      <c r="AO13" s="21">
        <f t="shared" si="15"/>
        <v>55.418754321409359</v>
      </c>
      <c r="AP13" s="17">
        <v>378977</v>
      </c>
      <c r="AQ13" s="21">
        <v>311182.51</v>
      </c>
      <c r="AR13" s="16">
        <f t="shared" si="8"/>
        <v>82.111186166970555</v>
      </c>
      <c r="AS13" s="21">
        <v>233708.51</v>
      </c>
      <c r="AT13" s="16">
        <f t="shared" si="22"/>
        <v>75.103356547898528</v>
      </c>
      <c r="AU13" s="19">
        <f t="shared" si="9"/>
        <v>6878613.8700000001</v>
      </c>
      <c r="AV13" s="16">
        <f t="shared" si="16"/>
        <v>3697664.7</v>
      </c>
      <c r="AW13" s="16">
        <f t="shared" si="17"/>
        <v>53.755956794242906</v>
      </c>
      <c r="AX13" s="16">
        <f t="shared" si="18"/>
        <v>2512307.3600000003</v>
      </c>
      <c r="AY13" s="16">
        <f t="shared" si="19"/>
        <v>67.943082021471554</v>
      </c>
    </row>
    <row r="14" spans="1:51" s="20" customFormat="1" ht="26.45" customHeight="1">
      <c r="A14" s="14" t="s">
        <v>23</v>
      </c>
      <c r="B14" s="15">
        <v>2500000</v>
      </c>
      <c r="C14" s="21">
        <v>1897879.1</v>
      </c>
      <c r="D14" s="21">
        <f t="shared" si="20"/>
        <v>75.915164000000004</v>
      </c>
      <c r="E14" s="21">
        <v>1812013.1099999999</v>
      </c>
      <c r="F14" s="21">
        <f t="shared" si="21"/>
        <v>95.475687044554093</v>
      </c>
      <c r="G14" s="17">
        <v>520000</v>
      </c>
      <c r="H14" s="21">
        <v>460038.8</v>
      </c>
      <c r="I14" s="16">
        <f t="shared" si="0"/>
        <v>88.468999999999994</v>
      </c>
      <c r="J14" s="21">
        <v>335638.8</v>
      </c>
      <c r="K14" s="16">
        <f t="shared" si="10"/>
        <v>72.958802605345468</v>
      </c>
      <c r="L14" s="18">
        <v>813045</v>
      </c>
      <c r="M14" s="21">
        <v>730582.6</v>
      </c>
      <c r="N14" s="16">
        <f t="shared" si="1"/>
        <v>89.857584758531203</v>
      </c>
      <c r="O14" s="21">
        <v>681419.9</v>
      </c>
      <c r="P14" s="16">
        <f t="shared" si="11"/>
        <v>93.270754052998257</v>
      </c>
      <c r="Q14" s="17">
        <v>914460</v>
      </c>
      <c r="R14" s="21">
        <v>832351</v>
      </c>
      <c r="S14" s="16">
        <f t="shared" si="2"/>
        <v>91.021039739299695</v>
      </c>
      <c r="T14" s="21">
        <v>766737.35000000009</v>
      </c>
      <c r="U14" s="16">
        <f t="shared" si="12"/>
        <v>92.117069601646435</v>
      </c>
      <c r="V14" s="18">
        <v>750000</v>
      </c>
      <c r="W14" s="21">
        <v>669581</v>
      </c>
      <c r="X14" s="16">
        <f t="shared" si="3"/>
        <v>89.277466666666669</v>
      </c>
      <c r="Y14" s="21">
        <v>599842</v>
      </c>
      <c r="Z14" s="16">
        <f t="shared" si="13"/>
        <v>89.584680568893077</v>
      </c>
      <c r="AA14" s="15">
        <v>1924680</v>
      </c>
      <c r="AB14" s="21">
        <v>1246411</v>
      </c>
      <c r="AC14" s="16">
        <f t="shared" si="4"/>
        <v>64.759388573684973</v>
      </c>
      <c r="AD14" s="21">
        <v>1055463</v>
      </c>
      <c r="AE14" s="16">
        <f t="shared" si="14"/>
        <v>84.68017371476985</v>
      </c>
      <c r="AF14" s="18">
        <v>450000</v>
      </c>
      <c r="AG14" s="21">
        <v>304487</v>
      </c>
      <c r="AH14" s="21">
        <f t="shared" si="5"/>
        <v>67.663777777777781</v>
      </c>
      <c r="AI14" s="21">
        <v>268867</v>
      </c>
      <c r="AJ14" s="21">
        <f t="shared" si="6"/>
        <v>88.301635209384969</v>
      </c>
      <c r="AK14" s="17">
        <v>600000</v>
      </c>
      <c r="AL14" s="21">
        <v>531654</v>
      </c>
      <c r="AM14" s="21">
        <f t="shared" si="7"/>
        <v>88.608999999999995</v>
      </c>
      <c r="AN14" s="21">
        <v>481261</v>
      </c>
      <c r="AO14" s="21">
        <f t="shared" si="15"/>
        <v>90.521466969119018</v>
      </c>
      <c r="AP14" s="17">
        <v>422400</v>
      </c>
      <c r="AQ14" s="21">
        <v>326894</v>
      </c>
      <c r="AR14" s="16">
        <f t="shared" si="8"/>
        <v>77.389678030303031</v>
      </c>
      <c r="AS14" s="21">
        <v>316314</v>
      </c>
      <c r="AT14" s="16">
        <f t="shared" si="22"/>
        <v>96.763476845705341</v>
      </c>
      <c r="AU14" s="19">
        <f t="shared" si="9"/>
        <v>8894585</v>
      </c>
      <c r="AV14" s="16">
        <f t="shared" si="16"/>
        <v>6999878.5</v>
      </c>
      <c r="AW14" s="16">
        <f t="shared" si="17"/>
        <v>78.698202333217338</v>
      </c>
      <c r="AX14" s="16">
        <f t="shared" si="18"/>
        <v>6317556.1600000001</v>
      </c>
      <c r="AY14" s="16">
        <f t="shared" si="19"/>
        <v>90.252368808972903</v>
      </c>
    </row>
    <row r="15" spans="1:51" s="13" customFormat="1" ht="26.45" customHeight="1">
      <c r="A15" s="23" t="s">
        <v>3</v>
      </c>
      <c r="B15" s="24">
        <f>SUM(B16:B26)</f>
        <v>19120000</v>
      </c>
      <c r="C15" s="32">
        <f>SUM(C16:C26)</f>
        <v>16754990.260000002</v>
      </c>
      <c r="D15" s="32">
        <f t="shared" si="20"/>
        <v>87.630702196652734</v>
      </c>
      <c r="E15" s="32">
        <f>SUM(E16:E26)</f>
        <v>14947041.400000002</v>
      </c>
      <c r="F15" s="32">
        <f>E15*100/C15</f>
        <v>89.209490235776485</v>
      </c>
      <c r="G15" s="24">
        <f>SUM(G16:G26)</f>
        <v>2199077</v>
      </c>
      <c r="H15" s="11">
        <f>SUM(H16:H26)</f>
        <v>1688598.78</v>
      </c>
      <c r="I15" s="11">
        <f t="shared" si="0"/>
        <v>76.786705513267606</v>
      </c>
      <c r="J15" s="11">
        <f>SUM(J16:J26)</f>
        <v>926522.55</v>
      </c>
      <c r="K15" s="11">
        <f t="shared" si="10"/>
        <v>54.869313005188836</v>
      </c>
      <c r="L15" s="24">
        <f>SUM(L16:L26)</f>
        <v>4620340.5</v>
      </c>
      <c r="M15" s="11">
        <f>SUM(M16:M26)</f>
        <v>2588458.56</v>
      </c>
      <c r="N15" s="11">
        <f t="shared" si="1"/>
        <v>56.023112582286956</v>
      </c>
      <c r="O15" s="11">
        <f>SUM(O16:O26)</f>
        <v>1602056.56</v>
      </c>
      <c r="P15" s="11">
        <f t="shared" si="11"/>
        <v>61.892300875776819</v>
      </c>
      <c r="Q15" s="24">
        <f>SUM(Q16:Q26)</f>
        <v>4016452.15</v>
      </c>
      <c r="R15" s="11">
        <f>SUM(R16:R26)</f>
        <v>3569833.4</v>
      </c>
      <c r="S15" s="11">
        <f t="shared" si="2"/>
        <v>88.880267128291322</v>
      </c>
      <c r="T15" s="11">
        <f>SUM(T16:T26)</f>
        <v>2134706.04</v>
      </c>
      <c r="U15" s="11">
        <f t="shared" si="12"/>
        <v>59.798477990597547</v>
      </c>
      <c r="V15" s="24">
        <f>SUM(V16:V26)</f>
        <v>3772791.19</v>
      </c>
      <c r="W15" s="11">
        <f>SUM(W16:W26)</f>
        <v>3749128.0300000003</v>
      </c>
      <c r="X15" s="11">
        <f t="shared" si="3"/>
        <v>99.372794336916385</v>
      </c>
      <c r="Y15" s="11">
        <f>SUM(Y16:Y26)</f>
        <v>2427988.04</v>
      </c>
      <c r="Z15" s="11">
        <f t="shared" si="13"/>
        <v>64.761406400943841</v>
      </c>
      <c r="AA15" s="24">
        <f>SUM(AA16:AA26)</f>
        <v>11458256</v>
      </c>
      <c r="AB15" s="11">
        <f>SUM(AB16:AB26)</f>
        <v>10075816.770000001</v>
      </c>
      <c r="AC15" s="11">
        <f t="shared" si="4"/>
        <v>87.934994383089375</v>
      </c>
      <c r="AD15" s="11">
        <f>SUM(AD16:AD26)</f>
        <v>7633950.4700000007</v>
      </c>
      <c r="AE15" s="11">
        <f t="shared" si="14"/>
        <v>75.765078348085126</v>
      </c>
      <c r="AF15" s="25">
        <f>SUM(AF16:AF26)</f>
        <v>1450000</v>
      </c>
      <c r="AG15" s="11">
        <f>SUM(AG16:AG26)</f>
        <v>1515503.31</v>
      </c>
      <c r="AH15" s="36">
        <f t="shared" si="5"/>
        <v>104.51746965517242</v>
      </c>
      <c r="AI15" s="11">
        <f>SUM(AI16:AI26)</f>
        <v>1344999.8</v>
      </c>
      <c r="AJ15" s="32">
        <f t="shared" si="6"/>
        <v>88.749380560574295</v>
      </c>
      <c r="AK15" s="26">
        <f>SUM(AK16:AK26)</f>
        <v>1817260</v>
      </c>
      <c r="AL15" s="11">
        <f>SUM(AL16:AL26)</f>
        <v>1679110.0500000003</v>
      </c>
      <c r="AM15" s="32">
        <f t="shared" si="7"/>
        <v>92.39789848453168</v>
      </c>
      <c r="AN15" s="11">
        <f>SUM(AN16:AN26)</f>
        <v>1386739.05</v>
      </c>
      <c r="AO15" s="32">
        <f t="shared" si="15"/>
        <v>82.587740452152005</v>
      </c>
      <c r="AP15" s="24">
        <f>SUM(AP16:AP26)</f>
        <v>2108886</v>
      </c>
      <c r="AQ15" s="11">
        <f>SUM(AQ16:AQ26)</f>
        <v>1689491.35</v>
      </c>
      <c r="AR15" s="11">
        <f t="shared" si="8"/>
        <v>80.112976709030264</v>
      </c>
      <c r="AS15" s="11">
        <f>SUM(AS16:AS26)</f>
        <v>1360780.75</v>
      </c>
      <c r="AT15" s="11">
        <f t="shared" si="22"/>
        <v>80.543812787203677</v>
      </c>
      <c r="AU15" s="24">
        <f>SUM(AU16:AU26)</f>
        <v>50563062.840000004</v>
      </c>
      <c r="AV15" s="11">
        <f>SUM(AV16:AV26)</f>
        <v>43310930.510000005</v>
      </c>
      <c r="AW15" s="11">
        <f t="shared" si="17"/>
        <v>85.657252700556555</v>
      </c>
      <c r="AX15" s="11">
        <f>SUM(AX16:AX26)</f>
        <v>33764784.659999996</v>
      </c>
      <c r="AY15" s="11">
        <f t="shared" si="19"/>
        <v>77.959037735760688</v>
      </c>
    </row>
    <row r="16" spans="1:51" s="20" customFormat="1" ht="26.45" customHeight="1">
      <c r="A16" s="14" t="s">
        <v>4</v>
      </c>
      <c r="B16" s="15">
        <v>3000000</v>
      </c>
      <c r="C16" s="21">
        <v>2420543.3899999997</v>
      </c>
      <c r="D16" s="21">
        <f t="shared" si="20"/>
        <v>80.684779666666657</v>
      </c>
      <c r="E16" s="21">
        <v>2257302.33</v>
      </c>
      <c r="F16" s="21">
        <f t="shared" si="21"/>
        <v>93.256015955987479</v>
      </c>
      <c r="G16" s="17">
        <v>408572</v>
      </c>
      <c r="H16" s="21">
        <v>260875</v>
      </c>
      <c r="I16" s="16">
        <f t="shared" si="0"/>
        <v>63.850435174216543</v>
      </c>
      <c r="J16" s="21">
        <v>146387</v>
      </c>
      <c r="K16" s="16">
        <f t="shared" si="10"/>
        <v>56.113847628174412</v>
      </c>
      <c r="L16" s="18">
        <v>1212349</v>
      </c>
      <c r="M16" s="21">
        <v>498582</v>
      </c>
      <c r="N16" s="16">
        <f t="shared" si="1"/>
        <v>41.125286530528747</v>
      </c>
      <c r="O16" s="21">
        <v>363835</v>
      </c>
      <c r="P16" s="16">
        <f t="shared" si="11"/>
        <v>72.973954133923812</v>
      </c>
      <c r="Q16" s="17">
        <v>565409.75</v>
      </c>
      <c r="R16" s="21">
        <v>394388</v>
      </c>
      <c r="S16" s="16">
        <f t="shared" si="2"/>
        <v>69.752599773880803</v>
      </c>
      <c r="T16" s="21">
        <v>349874.38</v>
      </c>
      <c r="U16" s="16">
        <f t="shared" si="12"/>
        <v>88.713241782204321</v>
      </c>
      <c r="V16" s="18">
        <v>921802.96</v>
      </c>
      <c r="W16" s="21">
        <v>779556</v>
      </c>
      <c r="X16" s="16">
        <f t="shared" si="3"/>
        <v>84.568615401278379</v>
      </c>
      <c r="Y16" s="21">
        <v>616324</v>
      </c>
      <c r="Z16" s="16">
        <f t="shared" si="13"/>
        <v>79.060901333579622</v>
      </c>
      <c r="AA16" s="15">
        <v>1360145</v>
      </c>
      <c r="AB16" s="21">
        <v>1504295</v>
      </c>
      <c r="AC16" s="33">
        <f t="shared" si="4"/>
        <v>110.59813475769127</v>
      </c>
      <c r="AD16" s="21">
        <v>1247178</v>
      </c>
      <c r="AE16" s="16">
        <f t="shared" si="14"/>
        <v>82.90780731173075</v>
      </c>
      <c r="AF16" s="18">
        <v>390000</v>
      </c>
      <c r="AG16" s="21">
        <v>405239.4</v>
      </c>
      <c r="AH16" s="33">
        <f t="shared" si="5"/>
        <v>103.90753846153846</v>
      </c>
      <c r="AI16" s="21">
        <v>381582</v>
      </c>
      <c r="AJ16" s="21">
        <f t="shared" si="6"/>
        <v>94.162117503875479</v>
      </c>
      <c r="AK16" s="17">
        <v>400000</v>
      </c>
      <c r="AL16" s="21">
        <v>359269</v>
      </c>
      <c r="AM16" s="21">
        <f t="shared" si="7"/>
        <v>89.817250000000001</v>
      </c>
      <c r="AN16" s="21">
        <v>274277</v>
      </c>
      <c r="AO16" s="21">
        <f t="shared" si="15"/>
        <v>76.34307440942581</v>
      </c>
      <c r="AP16" s="17">
        <v>615309</v>
      </c>
      <c r="AQ16" s="21">
        <v>429596</v>
      </c>
      <c r="AR16" s="16">
        <f t="shared" si="8"/>
        <v>69.817928878010889</v>
      </c>
      <c r="AS16" s="21">
        <v>296841</v>
      </c>
      <c r="AT16" s="16">
        <f t="shared" si="22"/>
        <v>69.097710406987034</v>
      </c>
      <c r="AU16" s="19">
        <f t="shared" ref="AU16:AU26" si="23">B16+G16+L16+Q16+V16+AA16+AF16+AK16+AP16</f>
        <v>8873587.7100000009</v>
      </c>
      <c r="AV16" s="16">
        <f t="shared" ref="AV16:AV26" si="24">C16+H16+M16+R16+W16+AB16+AG16+AL16+AQ16</f>
        <v>7052343.79</v>
      </c>
      <c r="AW16" s="16">
        <f t="shared" si="17"/>
        <v>79.475675684733829</v>
      </c>
      <c r="AX16" s="16">
        <f t="shared" ref="AX16:AX26" si="25">E16+J16+O16+T16+Y16+AD16+AI16+AN16+AS16</f>
        <v>5933600.71</v>
      </c>
      <c r="AY16" s="16">
        <f t="shared" si="19"/>
        <v>84.13657766392015</v>
      </c>
    </row>
    <row r="17" spans="1:51" s="20" customFormat="1" ht="26.45" customHeight="1">
      <c r="A17" s="14" t="s">
        <v>5</v>
      </c>
      <c r="B17" s="15">
        <v>200000</v>
      </c>
      <c r="C17" s="21">
        <v>292554.49</v>
      </c>
      <c r="D17" s="33">
        <f t="shared" si="20"/>
        <v>146.27724499999999</v>
      </c>
      <c r="E17" s="21">
        <v>278847.15999999997</v>
      </c>
      <c r="F17" s="21">
        <f t="shared" si="21"/>
        <v>95.314606178151621</v>
      </c>
      <c r="G17" s="17">
        <v>0</v>
      </c>
      <c r="H17" s="21">
        <v>0</v>
      </c>
      <c r="I17" s="16" t="e">
        <f t="shared" si="0"/>
        <v>#DIV/0!</v>
      </c>
      <c r="J17" s="21">
        <v>27000</v>
      </c>
      <c r="K17" s="16" t="e">
        <f t="shared" si="10"/>
        <v>#DIV/0!</v>
      </c>
      <c r="L17" s="18">
        <v>0</v>
      </c>
      <c r="M17" s="21">
        <v>0</v>
      </c>
      <c r="N17" s="16" t="e">
        <f t="shared" si="1"/>
        <v>#DIV/0!</v>
      </c>
      <c r="O17" s="21">
        <v>0</v>
      </c>
      <c r="P17" s="16" t="e">
        <f t="shared" si="11"/>
        <v>#DIV/0!</v>
      </c>
      <c r="Q17" s="17">
        <v>0</v>
      </c>
      <c r="R17" s="21">
        <v>0</v>
      </c>
      <c r="S17" s="16" t="e">
        <f t="shared" si="2"/>
        <v>#DIV/0!</v>
      </c>
      <c r="T17" s="21">
        <v>0</v>
      </c>
      <c r="U17" s="16" t="e">
        <f t="shared" si="12"/>
        <v>#DIV/0!</v>
      </c>
      <c r="V17" s="18">
        <v>35000</v>
      </c>
      <c r="W17" s="21">
        <v>22740</v>
      </c>
      <c r="X17" s="16">
        <f t="shared" si="3"/>
        <v>64.971428571428575</v>
      </c>
      <c r="Y17" s="21">
        <v>8740</v>
      </c>
      <c r="Z17" s="16">
        <f t="shared" si="13"/>
        <v>38.434476693051892</v>
      </c>
      <c r="AA17" s="15">
        <v>27100</v>
      </c>
      <c r="AB17" s="21">
        <v>17330</v>
      </c>
      <c r="AC17" s="16">
        <f t="shared" si="4"/>
        <v>63.948339483394832</v>
      </c>
      <c r="AD17" s="21">
        <v>13390</v>
      </c>
      <c r="AE17" s="16">
        <f t="shared" si="14"/>
        <v>77.264858626658977</v>
      </c>
      <c r="AF17" s="18">
        <v>10000</v>
      </c>
      <c r="AG17" s="21">
        <v>680</v>
      </c>
      <c r="AH17" s="21">
        <f t="shared" si="5"/>
        <v>6.8</v>
      </c>
      <c r="AI17" s="21">
        <v>680</v>
      </c>
      <c r="AJ17" s="21">
        <f t="shared" si="6"/>
        <v>100</v>
      </c>
      <c r="AK17" s="17">
        <v>64000</v>
      </c>
      <c r="AL17" s="21">
        <v>86419</v>
      </c>
      <c r="AM17" s="33">
        <f t="shared" si="7"/>
        <v>135.02968749999999</v>
      </c>
      <c r="AN17" s="21">
        <v>53819</v>
      </c>
      <c r="AO17" s="21">
        <f t="shared" si="15"/>
        <v>62.276814126523099</v>
      </c>
      <c r="AP17" s="17">
        <v>10972</v>
      </c>
      <c r="AQ17" s="21">
        <v>7728</v>
      </c>
      <c r="AR17" s="16">
        <f t="shared" si="8"/>
        <v>70.433831571272336</v>
      </c>
      <c r="AS17" s="21">
        <v>6065</v>
      </c>
      <c r="AT17" s="16">
        <f t="shared" si="22"/>
        <v>78.480848861283647</v>
      </c>
      <c r="AU17" s="19">
        <f t="shared" si="23"/>
        <v>347072</v>
      </c>
      <c r="AV17" s="16">
        <f t="shared" si="24"/>
        <v>427451.49</v>
      </c>
      <c r="AW17" s="33">
        <f t="shared" si="17"/>
        <v>123.15931276507469</v>
      </c>
      <c r="AX17" s="16">
        <f t="shared" si="25"/>
        <v>388541.16</v>
      </c>
      <c r="AY17" s="16">
        <f t="shared" si="19"/>
        <v>90.897135485479296</v>
      </c>
    </row>
    <row r="18" spans="1:51" s="20" customFormat="1" ht="26.45" customHeight="1">
      <c r="A18" s="14" t="s">
        <v>6</v>
      </c>
      <c r="B18" s="15">
        <v>500000</v>
      </c>
      <c r="C18" s="21">
        <v>433013.26</v>
      </c>
      <c r="D18" s="34">
        <f t="shared" si="20"/>
        <v>86.602652000000006</v>
      </c>
      <c r="E18" s="21">
        <v>405255.58</v>
      </c>
      <c r="F18" s="21">
        <f t="shared" si="21"/>
        <v>93.58964665423872</v>
      </c>
      <c r="G18" s="17">
        <v>70000</v>
      </c>
      <c r="H18" s="21">
        <v>49505.4</v>
      </c>
      <c r="I18" s="16">
        <f t="shared" si="0"/>
        <v>70.721999999999994</v>
      </c>
      <c r="J18" s="21">
        <v>40522.75</v>
      </c>
      <c r="K18" s="16">
        <f t="shared" si="10"/>
        <v>81.855211754677271</v>
      </c>
      <c r="L18" s="18">
        <v>125960</v>
      </c>
      <c r="M18" s="21">
        <v>5950</v>
      </c>
      <c r="N18" s="16">
        <f t="shared" si="1"/>
        <v>4.7237218164496664</v>
      </c>
      <c r="O18" s="21">
        <v>5950</v>
      </c>
      <c r="P18" s="16">
        <f t="shared" si="11"/>
        <v>100</v>
      </c>
      <c r="Q18" s="17">
        <v>262370</v>
      </c>
      <c r="R18" s="21">
        <v>81101</v>
      </c>
      <c r="S18" s="16">
        <f t="shared" si="2"/>
        <v>30.910927316385258</v>
      </c>
      <c r="T18" s="21">
        <v>78338</v>
      </c>
      <c r="U18" s="16">
        <f t="shared" si="12"/>
        <v>96.593136952688624</v>
      </c>
      <c r="V18" s="18">
        <v>50000</v>
      </c>
      <c r="W18" s="21">
        <v>777452.08000000007</v>
      </c>
      <c r="X18" s="33">
        <f t="shared" si="3"/>
        <v>1554.90416</v>
      </c>
      <c r="Y18" s="21">
        <v>185487.68</v>
      </c>
      <c r="Z18" s="16">
        <f t="shared" si="13"/>
        <v>23.858406810102043</v>
      </c>
      <c r="AA18" s="15">
        <v>855962</v>
      </c>
      <c r="AB18" s="21">
        <v>795904</v>
      </c>
      <c r="AC18" s="16">
        <f t="shared" si="4"/>
        <v>92.983567027508229</v>
      </c>
      <c r="AD18" s="21">
        <v>570175</v>
      </c>
      <c r="AE18" s="16">
        <f t="shared" si="14"/>
        <v>71.638664964618854</v>
      </c>
      <c r="AF18" s="18">
        <v>30000</v>
      </c>
      <c r="AG18" s="21">
        <v>51710</v>
      </c>
      <c r="AH18" s="33">
        <f t="shared" si="5"/>
        <v>172.36666666666667</v>
      </c>
      <c r="AI18" s="21">
        <v>47410</v>
      </c>
      <c r="AJ18" s="21">
        <f t="shared" si="6"/>
        <v>91.684393734287369</v>
      </c>
      <c r="AK18" s="17">
        <v>30000</v>
      </c>
      <c r="AL18" s="21">
        <v>23949.35</v>
      </c>
      <c r="AM18" s="21">
        <f t="shared" si="7"/>
        <v>79.831166666666661</v>
      </c>
      <c r="AN18" s="21">
        <v>23949.35</v>
      </c>
      <c r="AO18" s="21">
        <f t="shared" si="15"/>
        <v>100</v>
      </c>
      <c r="AP18" s="17">
        <v>123349</v>
      </c>
      <c r="AQ18" s="21">
        <v>107975.6</v>
      </c>
      <c r="AR18" s="16">
        <f t="shared" si="8"/>
        <v>87.53666426156677</v>
      </c>
      <c r="AS18" s="21">
        <v>70762</v>
      </c>
      <c r="AT18" s="16">
        <f t="shared" si="22"/>
        <v>65.535176465794123</v>
      </c>
      <c r="AU18" s="19">
        <f t="shared" si="23"/>
        <v>2047641</v>
      </c>
      <c r="AV18" s="16">
        <f t="shared" si="24"/>
        <v>2326560.6900000004</v>
      </c>
      <c r="AW18" s="33">
        <f t="shared" si="17"/>
        <v>113.62151324377663</v>
      </c>
      <c r="AX18" s="16">
        <f t="shared" si="25"/>
        <v>1427850.36</v>
      </c>
      <c r="AY18" s="16">
        <f t="shared" si="19"/>
        <v>61.371722050371261</v>
      </c>
    </row>
    <row r="19" spans="1:51" s="20" customFormat="1" ht="26.45" customHeight="1">
      <c r="A19" s="14" t="s">
        <v>7</v>
      </c>
      <c r="B19" s="15">
        <v>20000</v>
      </c>
      <c r="C19" s="21">
        <v>45768</v>
      </c>
      <c r="D19" s="33">
        <f t="shared" si="20"/>
        <v>228.84</v>
      </c>
      <c r="E19" s="21">
        <v>45713</v>
      </c>
      <c r="F19" s="21">
        <f t="shared" si="21"/>
        <v>99.879828701275997</v>
      </c>
      <c r="G19" s="17">
        <v>0</v>
      </c>
      <c r="H19" s="21">
        <v>0</v>
      </c>
      <c r="I19" s="16" t="e">
        <f t="shared" si="0"/>
        <v>#DIV/0!</v>
      </c>
      <c r="J19" s="21">
        <v>0</v>
      </c>
      <c r="K19" s="16" t="e">
        <f t="shared" si="10"/>
        <v>#DIV/0!</v>
      </c>
      <c r="L19" s="18">
        <v>0</v>
      </c>
      <c r="M19" s="21">
        <v>0</v>
      </c>
      <c r="N19" s="16" t="e">
        <f t="shared" si="1"/>
        <v>#DIV/0!</v>
      </c>
      <c r="O19" s="21">
        <v>0</v>
      </c>
      <c r="P19" s="16" t="e">
        <f t="shared" si="11"/>
        <v>#DIV/0!</v>
      </c>
      <c r="Q19" s="17">
        <v>111000</v>
      </c>
      <c r="R19" s="21">
        <v>79000</v>
      </c>
      <c r="S19" s="16">
        <f t="shared" si="2"/>
        <v>71.171171171171167</v>
      </c>
      <c r="T19" s="21">
        <v>71500</v>
      </c>
      <c r="U19" s="16">
        <f t="shared" si="12"/>
        <v>90.506329113924053</v>
      </c>
      <c r="V19" s="18">
        <v>30000</v>
      </c>
      <c r="W19" s="21">
        <v>27090</v>
      </c>
      <c r="X19" s="16">
        <f t="shared" si="3"/>
        <v>90.3</v>
      </c>
      <c r="Y19" s="21">
        <v>25240</v>
      </c>
      <c r="Z19" s="16">
        <f t="shared" si="13"/>
        <v>93.170911775562942</v>
      </c>
      <c r="AA19" s="15">
        <v>29690</v>
      </c>
      <c r="AB19" s="21">
        <v>15115</v>
      </c>
      <c r="AC19" s="16">
        <f t="shared" si="4"/>
        <v>50.909397103401815</v>
      </c>
      <c r="AD19" s="21">
        <v>8105</v>
      </c>
      <c r="AE19" s="16">
        <f t="shared" si="14"/>
        <v>53.622229573271582</v>
      </c>
      <c r="AF19" s="18">
        <v>30000</v>
      </c>
      <c r="AG19" s="21">
        <v>44640</v>
      </c>
      <c r="AH19" s="33">
        <f t="shared" si="5"/>
        <v>148.80000000000001</v>
      </c>
      <c r="AI19" s="21">
        <v>44640</v>
      </c>
      <c r="AJ19" s="21">
        <f t="shared" si="6"/>
        <v>100</v>
      </c>
      <c r="AK19" s="17">
        <v>2000</v>
      </c>
      <c r="AL19" s="21">
        <v>0</v>
      </c>
      <c r="AM19" s="21">
        <f t="shared" si="7"/>
        <v>0</v>
      </c>
      <c r="AN19" s="21">
        <v>0</v>
      </c>
      <c r="AO19" s="21" t="e">
        <f t="shared" si="15"/>
        <v>#DIV/0!</v>
      </c>
      <c r="AP19" s="17">
        <v>0</v>
      </c>
      <c r="AQ19" s="21">
        <v>0</v>
      </c>
      <c r="AR19" s="16" t="e">
        <f t="shared" si="8"/>
        <v>#DIV/0!</v>
      </c>
      <c r="AS19" s="21">
        <v>0</v>
      </c>
      <c r="AT19" s="16" t="e">
        <f t="shared" si="22"/>
        <v>#DIV/0!</v>
      </c>
      <c r="AU19" s="19">
        <f t="shared" si="23"/>
        <v>222690</v>
      </c>
      <c r="AV19" s="16">
        <f t="shared" si="24"/>
        <v>211613</v>
      </c>
      <c r="AW19" s="16">
        <f t="shared" si="17"/>
        <v>95.025820647536932</v>
      </c>
      <c r="AX19" s="16">
        <f t="shared" si="25"/>
        <v>195198</v>
      </c>
      <c r="AY19" s="16">
        <f t="shared" si="19"/>
        <v>92.242915132813195</v>
      </c>
    </row>
    <row r="20" spans="1:51" s="20" customFormat="1" ht="26.45" customHeight="1">
      <c r="A20" s="14" t="s">
        <v>8</v>
      </c>
      <c r="B20" s="15">
        <v>800000</v>
      </c>
      <c r="C20" s="21">
        <v>333955</v>
      </c>
      <c r="D20" s="21">
        <f t="shared" si="20"/>
        <v>41.744374999999998</v>
      </c>
      <c r="E20" s="21">
        <v>329083.03999999998</v>
      </c>
      <c r="F20" s="21">
        <f t="shared" si="21"/>
        <v>98.541132787351572</v>
      </c>
      <c r="G20" s="17">
        <v>66654</v>
      </c>
      <c r="H20" s="21">
        <v>66653.53</v>
      </c>
      <c r="I20" s="16">
        <f t="shared" si="0"/>
        <v>99.999294866024542</v>
      </c>
      <c r="J20" s="21">
        <v>18169.5</v>
      </c>
      <c r="K20" s="16">
        <f t="shared" si="10"/>
        <v>27.259621508418235</v>
      </c>
      <c r="L20" s="18">
        <v>179060</v>
      </c>
      <c r="M20" s="21">
        <v>249060</v>
      </c>
      <c r="N20" s="33">
        <f t="shared" si="1"/>
        <v>139.09304143862391</v>
      </c>
      <c r="O20" s="21">
        <v>126060</v>
      </c>
      <c r="P20" s="16">
        <f t="shared" si="11"/>
        <v>50.614309804866295</v>
      </c>
      <c r="Q20" s="17">
        <v>388000</v>
      </c>
      <c r="R20" s="21">
        <v>276960</v>
      </c>
      <c r="S20" s="16">
        <f t="shared" si="2"/>
        <v>71.381443298969074</v>
      </c>
      <c r="T20" s="21">
        <v>188122.5</v>
      </c>
      <c r="U20" s="16">
        <f t="shared" si="12"/>
        <v>67.924068457538993</v>
      </c>
      <c r="V20" s="18">
        <v>259871.61</v>
      </c>
      <c r="W20" s="21">
        <v>201061</v>
      </c>
      <c r="X20" s="16">
        <f t="shared" si="3"/>
        <v>77.369359430989789</v>
      </c>
      <c r="Y20" s="21">
        <v>179981</v>
      </c>
      <c r="Z20" s="16">
        <f t="shared" si="13"/>
        <v>89.515619637821359</v>
      </c>
      <c r="AA20" s="15">
        <v>637340</v>
      </c>
      <c r="AB20" s="21">
        <v>752555</v>
      </c>
      <c r="AC20" s="33">
        <f t="shared" si="4"/>
        <v>118.07747826905576</v>
      </c>
      <c r="AD20" s="21">
        <v>459829</v>
      </c>
      <c r="AE20" s="16">
        <f t="shared" si="14"/>
        <v>61.102377899289756</v>
      </c>
      <c r="AF20" s="18">
        <v>500000</v>
      </c>
      <c r="AG20" s="21">
        <v>493895</v>
      </c>
      <c r="AH20" s="21">
        <f t="shared" si="5"/>
        <v>98.778999999999996</v>
      </c>
      <c r="AI20" s="21">
        <v>407325</v>
      </c>
      <c r="AJ20" s="21">
        <f t="shared" si="6"/>
        <v>82.471982911347553</v>
      </c>
      <c r="AK20" s="17">
        <v>273960</v>
      </c>
      <c r="AL20" s="21">
        <v>188010</v>
      </c>
      <c r="AM20" s="21">
        <f t="shared" si="7"/>
        <v>68.62680683311433</v>
      </c>
      <c r="AN20" s="21">
        <v>188010</v>
      </c>
      <c r="AO20" s="21">
        <f t="shared" si="15"/>
        <v>100</v>
      </c>
      <c r="AP20" s="17">
        <v>236385</v>
      </c>
      <c r="AQ20" s="21">
        <v>231783</v>
      </c>
      <c r="AR20" s="16">
        <f t="shared" si="8"/>
        <v>98.053175962941808</v>
      </c>
      <c r="AS20" s="21">
        <v>177390</v>
      </c>
      <c r="AT20" s="16">
        <f t="shared" si="22"/>
        <v>76.532791447172571</v>
      </c>
      <c r="AU20" s="19">
        <f t="shared" si="23"/>
        <v>3341270.61</v>
      </c>
      <c r="AV20" s="16">
        <f t="shared" si="24"/>
        <v>2793932.5300000003</v>
      </c>
      <c r="AW20" s="16">
        <f t="shared" si="17"/>
        <v>83.618864082367764</v>
      </c>
      <c r="AX20" s="16">
        <f t="shared" si="25"/>
        <v>2073970.04</v>
      </c>
      <c r="AY20" s="16">
        <f t="shared" si="19"/>
        <v>74.231214166077223</v>
      </c>
    </row>
    <row r="21" spans="1:51" s="20" customFormat="1" ht="26.45" customHeight="1">
      <c r="A21" s="14" t="s">
        <v>9</v>
      </c>
      <c r="B21" s="15">
        <v>5000000</v>
      </c>
      <c r="C21" s="21">
        <v>4225588.46</v>
      </c>
      <c r="D21" s="21">
        <f t="shared" si="20"/>
        <v>84.511769200000003</v>
      </c>
      <c r="E21" s="21">
        <v>3585125.1500000004</v>
      </c>
      <c r="F21" s="21">
        <f t="shared" si="21"/>
        <v>84.843216132789252</v>
      </c>
      <c r="G21" s="17">
        <v>649841</v>
      </c>
      <c r="H21" s="21">
        <v>662561.15</v>
      </c>
      <c r="I21" s="33">
        <f t="shared" si="0"/>
        <v>101.95742497010808</v>
      </c>
      <c r="J21" s="21">
        <v>265076.60000000003</v>
      </c>
      <c r="K21" s="16">
        <f t="shared" si="10"/>
        <v>40.007869462313032</v>
      </c>
      <c r="L21" s="18">
        <v>1219961.5</v>
      </c>
      <c r="M21" s="21">
        <v>463310</v>
      </c>
      <c r="N21" s="16">
        <f t="shared" si="1"/>
        <v>37.977427976210727</v>
      </c>
      <c r="O21" s="21">
        <v>384706</v>
      </c>
      <c r="P21" s="16">
        <f t="shared" si="11"/>
        <v>83.034253523558746</v>
      </c>
      <c r="Q21" s="17">
        <v>803556.4</v>
      </c>
      <c r="R21" s="21">
        <v>636705.4</v>
      </c>
      <c r="S21" s="16">
        <f t="shared" si="2"/>
        <v>79.235931665779773</v>
      </c>
      <c r="T21" s="21">
        <v>422401.38</v>
      </c>
      <c r="U21" s="16">
        <f t="shared" si="12"/>
        <v>66.341730414097313</v>
      </c>
      <c r="V21" s="18">
        <v>816896.62</v>
      </c>
      <c r="W21" s="21">
        <v>612778.6</v>
      </c>
      <c r="X21" s="16">
        <f t="shared" si="3"/>
        <v>75.01299246408928</v>
      </c>
      <c r="Y21" s="21">
        <v>461273.76</v>
      </c>
      <c r="Z21" s="16">
        <f t="shared" si="13"/>
        <v>75.275761914662169</v>
      </c>
      <c r="AA21" s="15">
        <v>2582031</v>
      </c>
      <c r="AB21" s="21">
        <v>2388303.2400000002</v>
      </c>
      <c r="AC21" s="16">
        <f t="shared" si="4"/>
        <v>92.497078462652084</v>
      </c>
      <c r="AD21" s="21">
        <v>1737121.74</v>
      </c>
      <c r="AE21" s="16">
        <f t="shared" si="14"/>
        <v>72.734555265268568</v>
      </c>
      <c r="AF21" s="18">
        <v>350000</v>
      </c>
      <c r="AG21" s="21">
        <v>400461.91000000003</v>
      </c>
      <c r="AH21" s="35">
        <f t="shared" si="5"/>
        <v>114.41768857142857</v>
      </c>
      <c r="AI21" s="21">
        <v>350453.8</v>
      </c>
      <c r="AJ21" s="21">
        <f t="shared" si="6"/>
        <v>87.512392876516017</v>
      </c>
      <c r="AK21" s="17">
        <v>500000</v>
      </c>
      <c r="AL21" s="21">
        <v>702490.60000000009</v>
      </c>
      <c r="AM21" s="33">
        <f t="shared" si="7"/>
        <v>140.49812000000003</v>
      </c>
      <c r="AN21" s="21">
        <v>629311.6</v>
      </c>
      <c r="AO21" s="21">
        <f t="shared" si="15"/>
        <v>89.58292110954936</v>
      </c>
      <c r="AP21" s="17">
        <v>933541</v>
      </c>
      <c r="AQ21" s="21">
        <v>757149</v>
      </c>
      <c r="AR21" s="16">
        <f t="shared" si="8"/>
        <v>81.105061266725301</v>
      </c>
      <c r="AS21" s="21">
        <v>693130</v>
      </c>
      <c r="AT21" s="16">
        <f t="shared" si="22"/>
        <v>91.544728976727171</v>
      </c>
      <c r="AU21" s="19">
        <f t="shared" si="23"/>
        <v>12855827.52</v>
      </c>
      <c r="AV21" s="16">
        <f t="shared" si="24"/>
        <v>10849348.360000001</v>
      </c>
      <c r="AW21" s="16">
        <f t="shared" si="17"/>
        <v>84.39245426341877</v>
      </c>
      <c r="AX21" s="16">
        <f t="shared" si="25"/>
        <v>8528600.0299999993</v>
      </c>
      <c r="AY21" s="16">
        <f t="shared" si="19"/>
        <v>78.609329768078325</v>
      </c>
    </row>
    <row r="22" spans="1:51" s="20" customFormat="1" ht="26.45" customHeight="1">
      <c r="A22" s="14" t="s">
        <v>10</v>
      </c>
      <c r="B22" s="15">
        <v>8000000</v>
      </c>
      <c r="C22" s="21">
        <v>8293639.3600000003</v>
      </c>
      <c r="D22" s="33">
        <f t="shared" si="20"/>
        <v>103.670492</v>
      </c>
      <c r="E22" s="21">
        <v>7376892.3399999999</v>
      </c>
      <c r="F22" s="21">
        <f t="shared" si="21"/>
        <v>88.946384328917816</v>
      </c>
      <c r="G22" s="17">
        <v>700000</v>
      </c>
      <c r="H22" s="21">
        <v>474391</v>
      </c>
      <c r="I22" s="16">
        <f t="shared" si="0"/>
        <v>67.770142857142858</v>
      </c>
      <c r="J22" s="21">
        <v>370322</v>
      </c>
      <c r="K22" s="16">
        <f t="shared" si="10"/>
        <v>78.062610799951941</v>
      </c>
      <c r="L22" s="18">
        <v>718504</v>
      </c>
      <c r="M22" s="21">
        <v>416475</v>
      </c>
      <c r="N22" s="16">
        <f t="shared" si="1"/>
        <v>57.964186699030208</v>
      </c>
      <c r="O22" s="21">
        <v>345214</v>
      </c>
      <c r="P22" s="16">
        <f t="shared" si="11"/>
        <v>82.889489165015902</v>
      </c>
      <c r="Q22" s="17">
        <v>625298</v>
      </c>
      <c r="R22" s="21">
        <v>653440</v>
      </c>
      <c r="S22" s="33">
        <f t="shared" si="2"/>
        <v>104.50057412625659</v>
      </c>
      <c r="T22" s="21">
        <v>415606.28</v>
      </c>
      <c r="U22" s="16">
        <f t="shared" si="12"/>
        <v>63.602821988246816</v>
      </c>
      <c r="V22" s="18">
        <v>1000000</v>
      </c>
      <c r="W22" s="21">
        <v>818123.75</v>
      </c>
      <c r="X22" s="16">
        <f t="shared" si="3"/>
        <v>81.812375000000003</v>
      </c>
      <c r="Y22" s="21">
        <v>514464</v>
      </c>
      <c r="Z22" s="16">
        <f t="shared" si="13"/>
        <v>62.883396307710171</v>
      </c>
      <c r="AA22" s="15">
        <v>3892653</v>
      </c>
      <c r="AB22" s="21">
        <v>3200742.23</v>
      </c>
      <c r="AC22" s="16">
        <f t="shared" si="4"/>
        <v>82.225213241457695</v>
      </c>
      <c r="AD22" s="21">
        <v>2568184.23</v>
      </c>
      <c r="AE22" s="16">
        <f t="shared" si="14"/>
        <v>80.237146432126153</v>
      </c>
      <c r="AF22" s="18">
        <v>0</v>
      </c>
      <c r="AG22" s="21">
        <v>0</v>
      </c>
      <c r="AH22" s="21" t="e">
        <f t="shared" si="5"/>
        <v>#DIV/0!</v>
      </c>
      <c r="AI22" s="21">
        <v>0</v>
      </c>
      <c r="AJ22" s="21" t="e">
        <f t="shared" si="6"/>
        <v>#DIV/0!</v>
      </c>
      <c r="AK22" s="17">
        <v>150000</v>
      </c>
      <c r="AL22" s="21">
        <v>91560</v>
      </c>
      <c r="AM22" s="21">
        <f t="shared" si="7"/>
        <v>61.04</v>
      </c>
      <c r="AN22" s="21">
        <v>79560</v>
      </c>
      <c r="AO22" s="21">
        <f t="shared" si="15"/>
        <v>86.893840104849275</v>
      </c>
      <c r="AP22" s="17">
        <v>30960</v>
      </c>
      <c r="AQ22" s="21">
        <v>26990</v>
      </c>
      <c r="AR22" s="16">
        <f t="shared" si="8"/>
        <v>87.177002583979331</v>
      </c>
      <c r="AS22" s="21">
        <v>15080</v>
      </c>
      <c r="AT22" s="16">
        <f t="shared" si="22"/>
        <v>55.872545387180438</v>
      </c>
      <c r="AU22" s="19">
        <f t="shared" si="23"/>
        <v>15117415</v>
      </c>
      <c r="AV22" s="16">
        <f t="shared" si="24"/>
        <v>13975361.34</v>
      </c>
      <c r="AW22" s="16">
        <f t="shared" si="17"/>
        <v>92.445443483558535</v>
      </c>
      <c r="AX22" s="16">
        <f t="shared" si="25"/>
        <v>11685322.85</v>
      </c>
      <c r="AY22" s="16">
        <f t="shared" si="19"/>
        <v>83.613743972075355</v>
      </c>
    </row>
    <row r="23" spans="1:51" s="20" customFormat="1" ht="26.45" customHeight="1">
      <c r="A23" s="14" t="s">
        <v>11</v>
      </c>
      <c r="B23" s="15">
        <v>1000000</v>
      </c>
      <c r="C23" s="21">
        <v>18865</v>
      </c>
      <c r="D23" s="21">
        <f t="shared" si="20"/>
        <v>1.8865000000000001</v>
      </c>
      <c r="E23" s="21">
        <v>18865</v>
      </c>
      <c r="F23" s="21">
        <f t="shared" si="21"/>
        <v>100</v>
      </c>
      <c r="G23" s="17">
        <v>95900</v>
      </c>
      <c r="H23" s="21">
        <v>95750</v>
      </c>
      <c r="I23" s="16">
        <f t="shared" si="0"/>
        <v>99.843587069864441</v>
      </c>
      <c r="J23" s="21">
        <v>0</v>
      </c>
      <c r="K23" s="16">
        <f t="shared" si="10"/>
        <v>0</v>
      </c>
      <c r="L23" s="18">
        <v>118210</v>
      </c>
      <c r="M23" s="21">
        <v>96850</v>
      </c>
      <c r="N23" s="16">
        <f t="shared" si="1"/>
        <v>81.930462735809158</v>
      </c>
      <c r="O23" s="21">
        <v>0</v>
      </c>
      <c r="P23" s="16">
        <f t="shared" si="11"/>
        <v>0</v>
      </c>
      <c r="Q23" s="17">
        <v>94900</v>
      </c>
      <c r="R23" s="21">
        <v>188200</v>
      </c>
      <c r="S23" s="33">
        <f t="shared" si="2"/>
        <v>198.31401475237092</v>
      </c>
      <c r="T23" s="21">
        <v>0</v>
      </c>
      <c r="U23" s="16">
        <f t="shared" si="12"/>
        <v>0</v>
      </c>
      <c r="V23" s="18">
        <v>384700</v>
      </c>
      <c r="W23" s="21">
        <v>157300</v>
      </c>
      <c r="X23" s="16">
        <f t="shared" si="3"/>
        <v>40.889004419027813</v>
      </c>
      <c r="Y23" s="21">
        <v>157300</v>
      </c>
      <c r="Z23" s="16">
        <f t="shared" si="13"/>
        <v>100</v>
      </c>
      <c r="AA23" s="15">
        <v>1098710</v>
      </c>
      <c r="AB23" s="21">
        <v>426654</v>
      </c>
      <c r="AC23" s="16">
        <f t="shared" si="4"/>
        <v>38.832266931219337</v>
      </c>
      <c r="AD23" s="21">
        <v>415154</v>
      </c>
      <c r="AE23" s="16">
        <f t="shared" si="14"/>
        <v>97.304607480534585</v>
      </c>
      <c r="AF23" s="18">
        <v>10000</v>
      </c>
      <c r="AG23" s="21">
        <v>24040</v>
      </c>
      <c r="AH23" s="35">
        <f t="shared" si="5"/>
        <v>240.4</v>
      </c>
      <c r="AI23" s="21">
        <v>24040</v>
      </c>
      <c r="AJ23" s="21">
        <f t="shared" si="6"/>
        <v>100</v>
      </c>
      <c r="AK23" s="17">
        <v>350000</v>
      </c>
      <c r="AL23" s="21">
        <v>140400</v>
      </c>
      <c r="AM23" s="21">
        <f t="shared" si="7"/>
        <v>40.114285714285714</v>
      </c>
      <c r="AN23" s="21">
        <v>54800</v>
      </c>
      <c r="AO23" s="21">
        <f t="shared" si="15"/>
        <v>39.03133903133903</v>
      </c>
      <c r="AP23" s="17">
        <v>52100</v>
      </c>
      <c r="AQ23" s="21">
        <v>52100</v>
      </c>
      <c r="AR23" s="16">
        <f t="shared" si="8"/>
        <v>100</v>
      </c>
      <c r="AS23" s="21">
        <v>49800</v>
      </c>
      <c r="AT23" s="16">
        <f t="shared" si="22"/>
        <v>95.585412667946258</v>
      </c>
      <c r="AU23" s="19">
        <f t="shared" si="23"/>
        <v>3204520</v>
      </c>
      <c r="AV23" s="16">
        <f t="shared" si="24"/>
        <v>1200159</v>
      </c>
      <c r="AW23" s="16">
        <f t="shared" si="17"/>
        <v>37.452067704367579</v>
      </c>
      <c r="AX23" s="16">
        <f t="shared" si="25"/>
        <v>719959</v>
      </c>
      <c r="AY23" s="16">
        <f t="shared" si="19"/>
        <v>59.988634839217134</v>
      </c>
    </row>
    <row r="24" spans="1:51" s="20" customFormat="1" ht="26.45" customHeight="1">
      <c r="A24" s="14" t="s">
        <v>12</v>
      </c>
      <c r="B24" s="15">
        <v>0</v>
      </c>
      <c r="C24" s="21">
        <v>0</v>
      </c>
      <c r="D24" s="21" t="e">
        <f t="shared" si="20"/>
        <v>#DIV/0!</v>
      </c>
      <c r="E24" s="21">
        <v>0</v>
      </c>
      <c r="F24" s="21" t="e">
        <f t="shared" si="21"/>
        <v>#DIV/0!</v>
      </c>
      <c r="G24" s="17">
        <v>125000</v>
      </c>
      <c r="H24" s="21">
        <v>78212.7</v>
      </c>
      <c r="I24" s="16">
        <f t="shared" si="0"/>
        <v>62.570160000000001</v>
      </c>
      <c r="J24" s="21">
        <v>58394.7</v>
      </c>
      <c r="K24" s="16">
        <f t="shared" si="10"/>
        <v>74.661404094219989</v>
      </c>
      <c r="L24" s="18">
        <v>485541</v>
      </c>
      <c r="M24" s="21">
        <v>288061</v>
      </c>
      <c r="N24" s="16">
        <f t="shared" si="1"/>
        <v>59.327842550886537</v>
      </c>
      <c r="O24" s="21">
        <v>59697</v>
      </c>
      <c r="P24" s="16">
        <f t="shared" si="11"/>
        <v>20.723735597668551</v>
      </c>
      <c r="Q24" s="17">
        <v>36990</v>
      </c>
      <c r="R24" s="21">
        <v>65057</v>
      </c>
      <c r="S24" s="33">
        <f t="shared" si="2"/>
        <v>175.8772641254393</v>
      </c>
      <c r="T24" s="21">
        <v>63057</v>
      </c>
      <c r="U24" s="16">
        <f t="shared" si="12"/>
        <v>96.925772783866449</v>
      </c>
      <c r="V24" s="18">
        <v>120000</v>
      </c>
      <c r="W24" s="21">
        <v>102725.6</v>
      </c>
      <c r="X24" s="16">
        <f t="shared" si="3"/>
        <v>85.60466666666666</v>
      </c>
      <c r="Y24" s="21">
        <v>52665.600000000006</v>
      </c>
      <c r="Z24" s="16">
        <f t="shared" si="13"/>
        <v>51.26823304025482</v>
      </c>
      <c r="AA24" s="15">
        <v>972295</v>
      </c>
      <c r="AB24" s="21">
        <v>972588.30000000016</v>
      </c>
      <c r="AC24" s="16">
        <f t="shared" si="4"/>
        <v>100.03016574187876</v>
      </c>
      <c r="AD24" s="21">
        <v>612483.5</v>
      </c>
      <c r="AE24" s="16">
        <f t="shared" si="14"/>
        <v>62.974590584731473</v>
      </c>
      <c r="AF24" s="18">
        <v>100000</v>
      </c>
      <c r="AG24" s="21">
        <v>68908</v>
      </c>
      <c r="AH24" s="21">
        <f t="shared" si="5"/>
        <v>68.908000000000001</v>
      </c>
      <c r="AI24" s="21">
        <v>63980</v>
      </c>
      <c r="AJ24" s="21">
        <f t="shared" si="6"/>
        <v>92.848435595286475</v>
      </c>
      <c r="AK24" s="17">
        <v>40000</v>
      </c>
      <c r="AL24" s="21">
        <v>56467.100000000006</v>
      </c>
      <c r="AM24" s="33">
        <f t="shared" si="7"/>
        <v>141.16775000000001</v>
      </c>
      <c r="AN24" s="21">
        <v>52467.100000000006</v>
      </c>
      <c r="AO24" s="21">
        <f t="shared" si="15"/>
        <v>92.916229096234801</v>
      </c>
      <c r="AP24" s="17">
        <v>53160</v>
      </c>
      <c r="AQ24" s="21">
        <v>39828.75</v>
      </c>
      <c r="AR24" s="16">
        <f t="shared" si="8"/>
        <v>74.92240406320542</v>
      </c>
      <c r="AS24" s="21">
        <v>36391.75</v>
      </c>
      <c r="AT24" s="16">
        <f t="shared" si="22"/>
        <v>91.370555189404641</v>
      </c>
      <c r="AU24" s="19">
        <f t="shared" si="23"/>
        <v>1932986</v>
      </c>
      <c r="AV24" s="16">
        <f t="shared" si="24"/>
        <v>1671848.4500000002</v>
      </c>
      <c r="AW24" s="16">
        <f t="shared" si="17"/>
        <v>86.490458285781699</v>
      </c>
      <c r="AX24" s="16">
        <f t="shared" si="25"/>
        <v>999136.65</v>
      </c>
      <c r="AY24" s="16">
        <f t="shared" si="19"/>
        <v>59.762393535131721</v>
      </c>
    </row>
    <row r="25" spans="1:51" s="20" customFormat="1" ht="26.45" customHeight="1">
      <c r="A25" s="14" t="s">
        <v>13</v>
      </c>
      <c r="B25" s="15">
        <v>600000</v>
      </c>
      <c r="C25" s="21">
        <v>691063.3</v>
      </c>
      <c r="D25" s="33">
        <f t="shared" si="20"/>
        <v>115.17721666666667</v>
      </c>
      <c r="E25" s="21">
        <v>649957.79999999993</v>
      </c>
      <c r="F25" s="21">
        <f t="shared" si="21"/>
        <v>94.05184734886079</v>
      </c>
      <c r="G25" s="17">
        <v>83110</v>
      </c>
      <c r="H25" s="21">
        <v>650</v>
      </c>
      <c r="I25" s="16">
        <f t="shared" si="0"/>
        <v>0.78209601732643486</v>
      </c>
      <c r="J25" s="21">
        <v>650</v>
      </c>
      <c r="K25" s="16">
        <f t="shared" si="10"/>
        <v>100</v>
      </c>
      <c r="L25" s="18">
        <v>57110</v>
      </c>
      <c r="M25" s="21">
        <v>32665</v>
      </c>
      <c r="N25" s="16">
        <f t="shared" si="1"/>
        <v>57.196638066888461</v>
      </c>
      <c r="O25" s="21">
        <v>28065</v>
      </c>
      <c r="P25" s="16">
        <f t="shared" si="11"/>
        <v>85.91764885963569</v>
      </c>
      <c r="Q25" s="17">
        <v>1128928</v>
      </c>
      <c r="R25" s="21">
        <v>549583</v>
      </c>
      <c r="S25" s="21">
        <f t="shared" si="2"/>
        <v>48.681846849400493</v>
      </c>
      <c r="T25" s="21">
        <v>174980</v>
      </c>
      <c r="U25" s="16">
        <f t="shared" si="12"/>
        <v>31.838684966601949</v>
      </c>
      <c r="V25" s="18">
        <v>2000</v>
      </c>
      <c r="W25" s="21">
        <v>2650</v>
      </c>
      <c r="X25" s="33">
        <f t="shared" si="3"/>
        <v>132.5</v>
      </c>
      <c r="Y25" s="21">
        <v>2650</v>
      </c>
      <c r="Z25" s="16">
        <f t="shared" si="13"/>
        <v>100</v>
      </c>
      <c r="AA25" s="15">
        <v>2330</v>
      </c>
      <c r="AB25" s="21">
        <v>2330</v>
      </c>
      <c r="AC25" s="16">
        <f t="shared" si="4"/>
        <v>100</v>
      </c>
      <c r="AD25" s="21">
        <v>2330</v>
      </c>
      <c r="AE25" s="16">
        <f t="shared" si="14"/>
        <v>100</v>
      </c>
      <c r="AF25" s="18">
        <v>30000</v>
      </c>
      <c r="AG25" s="21">
        <v>25929</v>
      </c>
      <c r="AH25" s="21">
        <f t="shared" si="5"/>
        <v>86.43</v>
      </c>
      <c r="AI25" s="21">
        <v>24889</v>
      </c>
      <c r="AJ25" s="21">
        <f t="shared" si="6"/>
        <v>95.989047012997034</v>
      </c>
      <c r="AK25" s="17">
        <v>7300</v>
      </c>
      <c r="AL25" s="21">
        <v>30545</v>
      </c>
      <c r="AM25" s="33">
        <f t="shared" si="7"/>
        <v>418.42465753424659</v>
      </c>
      <c r="AN25" s="21">
        <v>30545</v>
      </c>
      <c r="AO25" s="21">
        <f t="shared" si="15"/>
        <v>100</v>
      </c>
      <c r="AP25" s="17">
        <v>53110</v>
      </c>
      <c r="AQ25" s="21">
        <v>36341</v>
      </c>
      <c r="AR25" s="16">
        <f t="shared" si="8"/>
        <v>68.425908491809452</v>
      </c>
      <c r="AS25" s="21">
        <v>15321</v>
      </c>
      <c r="AT25" s="16">
        <f t="shared" si="22"/>
        <v>42.158993973748657</v>
      </c>
      <c r="AU25" s="19">
        <f t="shared" si="23"/>
        <v>1963888</v>
      </c>
      <c r="AV25" s="16">
        <f t="shared" si="24"/>
        <v>1371756.3</v>
      </c>
      <c r="AW25" s="16">
        <f t="shared" si="17"/>
        <v>69.849008701107195</v>
      </c>
      <c r="AX25" s="16">
        <f t="shared" si="25"/>
        <v>929387.79999999993</v>
      </c>
      <c r="AY25" s="16">
        <f t="shared" si="19"/>
        <v>67.751669884803874</v>
      </c>
    </row>
    <row r="26" spans="1:51" s="20" customFormat="1" ht="26.45" customHeight="1">
      <c r="A26" s="14" t="s">
        <v>35</v>
      </c>
      <c r="B26" s="15">
        <v>0</v>
      </c>
      <c r="C26" s="21">
        <v>0</v>
      </c>
      <c r="D26" s="21" t="e">
        <f t="shared" si="20"/>
        <v>#DIV/0!</v>
      </c>
      <c r="E26" s="21">
        <v>0</v>
      </c>
      <c r="F26" s="21" t="e">
        <f t="shared" si="21"/>
        <v>#DIV/0!</v>
      </c>
      <c r="G26" s="17">
        <v>0</v>
      </c>
      <c r="H26" s="21">
        <v>0</v>
      </c>
      <c r="I26" s="16" t="e">
        <f t="shared" si="0"/>
        <v>#DIV/0!</v>
      </c>
      <c r="J26" s="21">
        <v>0</v>
      </c>
      <c r="K26" s="16" t="e">
        <f t="shared" si="10"/>
        <v>#DIV/0!</v>
      </c>
      <c r="L26" s="18">
        <v>503645</v>
      </c>
      <c r="M26" s="21">
        <v>537505.56000000006</v>
      </c>
      <c r="N26" s="33">
        <f t="shared" si="1"/>
        <v>106.72310059665044</v>
      </c>
      <c r="O26" s="21">
        <v>288529.56</v>
      </c>
      <c r="P26" s="16">
        <f t="shared" si="11"/>
        <v>53.67936287021849</v>
      </c>
      <c r="Q26" s="17">
        <v>0</v>
      </c>
      <c r="R26" s="21">
        <v>645399</v>
      </c>
      <c r="S26" s="21" t="e">
        <f t="shared" si="2"/>
        <v>#DIV/0!</v>
      </c>
      <c r="T26" s="21">
        <v>370826.5</v>
      </c>
      <c r="U26" s="16">
        <f t="shared" si="12"/>
        <v>57.456937491381304</v>
      </c>
      <c r="V26" s="18">
        <v>152520</v>
      </c>
      <c r="W26" s="21">
        <v>247651</v>
      </c>
      <c r="X26" s="33">
        <f t="shared" si="3"/>
        <v>162.37280356674535</v>
      </c>
      <c r="Y26" s="21">
        <v>223862</v>
      </c>
      <c r="Z26" s="16">
        <f t="shared" si="13"/>
        <v>90.394143371114993</v>
      </c>
      <c r="AA26" s="15">
        <v>0</v>
      </c>
      <c r="AB26" s="21">
        <v>0</v>
      </c>
      <c r="AC26" s="16" t="e">
        <f t="shared" si="4"/>
        <v>#DIV/0!</v>
      </c>
      <c r="AD26" s="21">
        <v>0</v>
      </c>
      <c r="AE26" s="16" t="e">
        <f t="shared" si="14"/>
        <v>#DIV/0!</v>
      </c>
      <c r="AF26" s="18">
        <v>0</v>
      </c>
      <c r="AG26" s="21">
        <v>0</v>
      </c>
      <c r="AH26" s="21" t="e">
        <f t="shared" si="5"/>
        <v>#DIV/0!</v>
      </c>
      <c r="AI26" s="21">
        <v>0</v>
      </c>
      <c r="AJ26" s="21" t="e">
        <f t="shared" si="6"/>
        <v>#DIV/0!</v>
      </c>
      <c r="AK26" s="17">
        <v>0</v>
      </c>
      <c r="AL26" s="21">
        <v>0</v>
      </c>
      <c r="AM26" s="21" t="e">
        <f t="shared" si="7"/>
        <v>#DIV/0!</v>
      </c>
      <c r="AN26" s="21">
        <v>0</v>
      </c>
      <c r="AO26" s="21" t="e">
        <f t="shared" si="15"/>
        <v>#DIV/0!</v>
      </c>
      <c r="AP26" s="17">
        <v>0</v>
      </c>
      <c r="AQ26" s="21">
        <v>0</v>
      </c>
      <c r="AR26" s="16" t="e">
        <f t="shared" si="8"/>
        <v>#DIV/0!</v>
      </c>
      <c r="AS26" s="21">
        <v>0</v>
      </c>
      <c r="AT26" s="16" t="e">
        <f t="shared" si="22"/>
        <v>#DIV/0!</v>
      </c>
      <c r="AU26" s="19">
        <f t="shared" si="23"/>
        <v>656165</v>
      </c>
      <c r="AV26" s="16">
        <f t="shared" si="24"/>
        <v>1430555.56</v>
      </c>
      <c r="AW26" s="33">
        <f t="shared" si="17"/>
        <v>218.01765714416342</v>
      </c>
      <c r="AX26" s="16">
        <f t="shared" si="25"/>
        <v>883218.06</v>
      </c>
      <c r="AY26" s="16">
        <f t="shared" si="19"/>
        <v>61.73951468197432</v>
      </c>
    </row>
    <row r="27" spans="1:51" s="13" customFormat="1" ht="26.45" customHeight="1">
      <c r="A27" s="27" t="s">
        <v>14</v>
      </c>
      <c r="B27" s="24">
        <f>SUM(B7+B15)</f>
        <v>226819886.84999999</v>
      </c>
      <c r="C27" s="32">
        <f>SUM(C7+C15)</f>
        <v>188005198.85999998</v>
      </c>
      <c r="D27" s="32">
        <f>C27*100/B27</f>
        <v>82.887440546309406</v>
      </c>
      <c r="E27" s="32">
        <f>SUM(E7+E15)</f>
        <v>149577258.12</v>
      </c>
      <c r="F27" s="32">
        <f>E27*100/C27</f>
        <v>79.560171222384255</v>
      </c>
      <c r="G27" s="24">
        <f>SUM(G7+G15)</f>
        <v>13885155.82</v>
      </c>
      <c r="H27" s="11">
        <f>SUM(H7+H15)</f>
        <v>12346076.790000001</v>
      </c>
      <c r="I27" s="11">
        <f t="shared" si="0"/>
        <v>88.91565172222893</v>
      </c>
      <c r="J27" s="11">
        <f>SUM(J7+J15)</f>
        <v>8527404.4900000002</v>
      </c>
      <c r="K27" s="11">
        <f t="shared" si="10"/>
        <v>69.069750942315338</v>
      </c>
      <c r="L27" s="24">
        <f>SUM(L7+L15)</f>
        <v>18285090.030000001</v>
      </c>
      <c r="M27" s="11">
        <f>SUM(M7+M15)</f>
        <v>12672210.35</v>
      </c>
      <c r="N27" s="11">
        <f t="shared" si="1"/>
        <v>69.303516303222708</v>
      </c>
      <c r="O27" s="11">
        <f>SUM(O7+O15)</f>
        <v>6133214.4199999999</v>
      </c>
      <c r="P27" s="11">
        <f t="shared" si="11"/>
        <v>48.398931603909183</v>
      </c>
      <c r="Q27" s="24">
        <f>SUM(Q7+Q15)</f>
        <v>22294706.419999998</v>
      </c>
      <c r="R27" s="11">
        <f>SUM(R7+R15)</f>
        <v>20758633.309999999</v>
      </c>
      <c r="S27" s="11">
        <f t="shared" si="2"/>
        <v>93.110144259975414</v>
      </c>
      <c r="T27" s="11">
        <f>SUM(T7+T15)</f>
        <v>10065997.48</v>
      </c>
      <c r="U27" s="11">
        <f t="shared" si="12"/>
        <v>48.490656054659127</v>
      </c>
      <c r="V27" s="24">
        <f>SUM(V7+V15)</f>
        <v>28141375.190000001</v>
      </c>
      <c r="W27" s="11">
        <f>SUM(W7+W15)</f>
        <v>25055901.789999999</v>
      </c>
      <c r="X27" s="11">
        <f t="shared" si="3"/>
        <v>89.035811579327444</v>
      </c>
      <c r="Y27" s="11">
        <f>SUM(Y7+Y15)</f>
        <v>14506422.449999999</v>
      </c>
      <c r="Z27" s="11">
        <f t="shared" si="13"/>
        <v>57.896229685054173</v>
      </c>
      <c r="AA27" s="24">
        <f>SUM(AA7+AA15)</f>
        <v>101527606.95999999</v>
      </c>
      <c r="AB27" s="11">
        <f>SUM(AB7+AB15)</f>
        <v>80173939.409999982</v>
      </c>
      <c r="AC27" s="11">
        <f t="shared" si="4"/>
        <v>78.967624482262281</v>
      </c>
      <c r="AD27" s="11">
        <f>SUM(AD7+AD15)</f>
        <v>50949404.460000001</v>
      </c>
      <c r="AE27" s="11">
        <f t="shared" si="14"/>
        <v>63.548585531578794</v>
      </c>
      <c r="AF27" s="25">
        <f>SUM(AF7+AF15)</f>
        <v>18615257.48</v>
      </c>
      <c r="AG27" s="11">
        <f>SUM(AG7+AG15)</f>
        <v>18127359.640000001</v>
      </c>
      <c r="AH27" s="32">
        <f t="shared" si="5"/>
        <v>97.379043290031348</v>
      </c>
      <c r="AI27" s="11">
        <f>SUM(AI7+AI15)</f>
        <v>12470702.17</v>
      </c>
      <c r="AJ27" s="32">
        <f t="shared" si="6"/>
        <v>68.794917835038873</v>
      </c>
      <c r="AK27" s="24">
        <f>SUM(AK7+AK15)</f>
        <v>12026894.176666666</v>
      </c>
      <c r="AL27" s="11">
        <f>SUM(AL7+AL15)</f>
        <v>10953408.220000001</v>
      </c>
      <c r="AM27" s="32">
        <f t="shared" si="7"/>
        <v>91.074287834432496</v>
      </c>
      <c r="AN27" s="11">
        <f>SUM(AN7+AN15)</f>
        <v>8410203.209999999</v>
      </c>
      <c r="AO27" s="32">
        <f t="shared" si="15"/>
        <v>76.781610263038274</v>
      </c>
      <c r="AP27" s="24">
        <f>SUM(AP7+AP15)</f>
        <v>11414155.790000001</v>
      </c>
      <c r="AQ27" s="11">
        <f>SUM(AQ7+AQ15)</f>
        <v>10299489.220000001</v>
      </c>
      <c r="AR27" s="11">
        <f t="shared" si="8"/>
        <v>90.23434942970934</v>
      </c>
      <c r="AS27" s="11">
        <f>SUM(AS7+AS15)</f>
        <v>8622140.0600000005</v>
      </c>
      <c r="AT27" s="11">
        <f t="shared" si="22"/>
        <v>83.714249083897769</v>
      </c>
      <c r="AU27" s="24">
        <f>SUM(AU7+AU15)</f>
        <v>453010128.7166667</v>
      </c>
      <c r="AV27" s="11">
        <f>SUM(AV7+AV15)</f>
        <v>378392217.59000003</v>
      </c>
      <c r="AW27" s="11">
        <f t="shared" si="17"/>
        <v>83.528423230171043</v>
      </c>
      <c r="AX27" s="11">
        <f>SUM(AX7+AX15)</f>
        <v>269262746.86000001</v>
      </c>
      <c r="AY27" s="11">
        <f t="shared" si="19"/>
        <v>71.159694714375632</v>
      </c>
    </row>
    <row r="29" spans="1:51">
      <c r="A29" s="2"/>
      <c r="B29" s="28" t="s">
        <v>37</v>
      </c>
    </row>
    <row r="30" spans="1:51">
      <c r="B30" s="31" t="s">
        <v>40</v>
      </c>
      <c r="H30" s="37"/>
      <c r="I30" s="37"/>
      <c r="M30" s="37"/>
      <c r="N30" s="37"/>
      <c r="R30" s="37"/>
      <c r="S30" s="37"/>
      <c r="W30" s="37"/>
      <c r="X30" s="37"/>
      <c r="AB30" s="37"/>
      <c r="AC30" s="37"/>
      <c r="AG30" s="37"/>
      <c r="AH30" s="37"/>
      <c r="AL30" s="37"/>
      <c r="AM30" s="37"/>
      <c r="AQ30" s="37"/>
      <c r="AR30" s="37"/>
      <c r="AV30" s="37"/>
      <c r="AW30" s="37"/>
    </row>
  </sheetData>
  <mergeCells count="60">
    <mergeCell ref="V3:Z3"/>
    <mergeCell ref="J5:K5"/>
    <mergeCell ref="L5:L6"/>
    <mergeCell ref="M5:N5"/>
    <mergeCell ref="O5:P5"/>
    <mergeCell ref="V5:V6"/>
    <mergeCell ref="W5:X5"/>
    <mergeCell ref="A3:A6"/>
    <mergeCell ref="B3:F3"/>
    <mergeCell ref="G3:K3"/>
    <mergeCell ref="L3:P3"/>
    <mergeCell ref="Q3:U3"/>
    <mergeCell ref="Q5:Q6"/>
    <mergeCell ref="R5:S5"/>
    <mergeCell ref="T5:U5"/>
    <mergeCell ref="AA3:AE3"/>
    <mergeCell ref="AF3:AJ3"/>
    <mergeCell ref="AK3:AO3"/>
    <mergeCell ref="AP3:AT3"/>
    <mergeCell ref="AU3:AY3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G30:AH30"/>
    <mergeCell ref="AL30:AM30"/>
    <mergeCell ref="AK5:AK6"/>
    <mergeCell ref="AL5:AM5"/>
    <mergeCell ref="AN5:AO5"/>
    <mergeCell ref="H30:I30"/>
    <mergeCell ref="M30:N30"/>
    <mergeCell ref="R30:S30"/>
    <mergeCell ref="W30:X30"/>
    <mergeCell ref="AB30:AC30"/>
    <mergeCell ref="AQ30:AR30"/>
    <mergeCell ref="AV30:AW30"/>
    <mergeCell ref="AU5:AU6"/>
    <mergeCell ref="AV5:AW5"/>
    <mergeCell ref="AX5:AY5"/>
  </mergeCells>
  <pageMargins left="0.19685039370078741" right="0.19685039370078741" top="0.17" bottom="0.17" header="0.19" footer="0.15748031496062992"/>
  <pageSetup paperSize="5" scale="77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ต.ค.2562- ก.ย.2563</vt:lpstr>
      <vt:lpstr>'ต.ค.2562- ก.ย.2563'!Print_Titles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2020-08-23T12:04:27Z</cp:lastPrinted>
  <dcterms:created xsi:type="dcterms:W3CDTF">2018-12-21T03:08:07Z</dcterms:created>
  <dcterms:modified xsi:type="dcterms:W3CDTF">2020-09-29T03:04:09Z</dcterms:modified>
</cp:coreProperties>
</file>