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5260" windowHeight="5540" activeTab="6"/>
  </bookViews>
  <sheets>
    <sheet name="7 efficient" sheetId="10" r:id="rId1"/>
    <sheet name="7 status" sheetId="9" r:id="rId2"/>
    <sheet name="ค่าเฉลี่ย Q1_2565" sheetId="13" r:id="rId3"/>
    <sheet name="ข้อมูล" sheetId="12" r:id="rId4"/>
    <sheet name="อัตราส่วน" sheetId="3" r:id="rId5"/>
    <sheet name="สูตรข้อมูล" sheetId="7" r:id="rId6"/>
    <sheet name="Risk7Plus R6 ก.พ.2565" sheetId="2" r:id="rId7"/>
    <sheet name="RiskScoring แบบเขต" sheetId="14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'Risk7Plus R6 ก.พ.2565'!$A$4:$AD$77</definedName>
    <definedName name="_xlnm._FilterDatabase" localSheetId="7" hidden="1">'RiskScoring แบบเขต'!$A$5:$Y$78</definedName>
    <definedName name="_xlnm._FilterDatabase" localSheetId="5" hidden="1">สูตรข้อมูล!$A$3:$BB$76</definedName>
    <definedName name="_q06">#REF!</definedName>
    <definedName name="DATA">#REF!</definedName>
    <definedName name="Data222">#REF!</definedName>
    <definedName name="data2222">#REF!</definedName>
    <definedName name="OLE_LINK1" localSheetId="0">'7 efficient'!$B$7</definedName>
    <definedName name="_xlnm.Print_Titles" localSheetId="6">'Risk7Plus R6 ก.พ.2565'!$1:$4</definedName>
    <definedName name="_xlnm.Print_Titles" localSheetId="7">'RiskScoring แบบเขต'!$1:$5</definedName>
    <definedName name="_xlnm.Print_Titles" localSheetId="4">อัตราส่วน!$B:$C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[1]รพศ_รพท_รพช!$A$1:$V$836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Query2">#REF!</definedName>
    <definedName name="Query3" localSheetId="3">ข้อมูล!$A$2:$BX$31</definedName>
    <definedName name="Query3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[2]t3_รพศรพทรพช883!$A$1:$AH$884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45621"/>
</workbook>
</file>

<file path=xl/calcChain.xml><?xml version="1.0" encoding="utf-8"?>
<calcChain xmlns="http://schemas.openxmlformats.org/spreadsheetml/2006/main">
  <c r="P6" i="2" l="1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Q5" i="2"/>
  <c r="P5" i="2"/>
  <c r="AK4" i="7" l="1"/>
  <c r="AL4" i="7"/>
  <c r="AN4" i="7"/>
  <c r="AO4" i="7"/>
  <c r="AQ4" i="7"/>
  <c r="AR4" i="7"/>
  <c r="AT4" i="7"/>
  <c r="AU4" i="7" s="1"/>
  <c r="AV4" i="7"/>
  <c r="AW4" i="7" s="1"/>
  <c r="AX4" i="7"/>
  <c r="AY4" i="7" s="1"/>
  <c r="AZ4" i="7"/>
  <c r="BA4" i="7" s="1"/>
  <c r="AK5" i="7"/>
  <c r="AL5" i="7"/>
  <c r="AN5" i="7"/>
  <c r="AO5" i="7"/>
  <c r="AQ5" i="7"/>
  <c r="AR5" i="7"/>
  <c r="AT5" i="7"/>
  <c r="AU5" i="7" s="1"/>
  <c r="AV5" i="7"/>
  <c r="AW5" i="7" s="1"/>
  <c r="AX5" i="7"/>
  <c r="AY5" i="7" s="1"/>
  <c r="AZ5" i="7"/>
  <c r="BA5" i="7" s="1"/>
  <c r="AK6" i="7"/>
  <c r="AL6" i="7"/>
  <c r="AN6" i="7"/>
  <c r="AO6" i="7"/>
  <c r="AQ6" i="7"/>
  <c r="AR6" i="7"/>
  <c r="AT6" i="7"/>
  <c r="AU6" i="7" s="1"/>
  <c r="AV6" i="7"/>
  <c r="AW6" i="7" s="1"/>
  <c r="AX6" i="7"/>
  <c r="AY6" i="7" s="1"/>
  <c r="AZ6" i="7"/>
  <c r="BA6" i="7" s="1"/>
  <c r="AK7" i="7"/>
  <c r="AL7" i="7"/>
  <c r="AN7" i="7"/>
  <c r="AO7" i="7"/>
  <c r="AQ7" i="7"/>
  <c r="AR7" i="7"/>
  <c r="AT7" i="7"/>
  <c r="AU7" i="7" s="1"/>
  <c r="AV7" i="7"/>
  <c r="AW7" i="7" s="1"/>
  <c r="AX7" i="7"/>
  <c r="AY7" i="7" s="1"/>
  <c r="AZ7" i="7"/>
  <c r="BA7" i="7" s="1"/>
  <c r="AK8" i="7"/>
  <c r="AL8" i="7"/>
  <c r="AN8" i="7"/>
  <c r="AO8" i="7"/>
  <c r="AQ8" i="7"/>
  <c r="AR8" i="7"/>
  <c r="AT8" i="7"/>
  <c r="AU8" i="7" s="1"/>
  <c r="AV8" i="7"/>
  <c r="AW8" i="7" s="1"/>
  <c r="AX8" i="7"/>
  <c r="AY8" i="7" s="1"/>
  <c r="AZ8" i="7"/>
  <c r="BA8" i="7" s="1"/>
  <c r="AK9" i="7"/>
  <c r="AL9" i="7"/>
  <c r="AN9" i="7"/>
  <c r="AO9" i="7"/>
  <c r="AQ9" i="7"/>
  <c r="AR9" i="7"/>
  <c r="AT9" i="7"/>
  <c r="AU9" i="7" s="1"/>
  <c r="AV9" i="7"/>
  <c r="AW9" i="7" s="1"/>
  <c r="AX9" i="7"/>
  <c r="AY9" i="7" s="1"/>
  <c r="AZ9" i="7"/>
  <c r="BA9" i="7" s="1"/>
  <c r="AK10" i="7"/>
  <c r="AL10" i="7"/>
  <c r="AN10" i="7"/>
  <c r="AO10" i="7"/>
  <c r="AQ10" i="7"/>
  <c r="AR10" i="7"/>
  <c r="AT10" i="7"/>
  <c r="AU10" i="7" s="1"/>
  <c r="AV10" i="7"/>
  <c r="AW10" i="7" s="1"/>
  <c r="AX10" i="7"/>
  <c r="AY10" i="7" s="1"/>
  <c r="AZ10" i="7"/>
  <c r="BA10" i="7" s="1"/>
  <c r="AK11" i="7"/>
  <c r="AL11" i="7"/>
  <c r="AN11" i="7"/>
  <c r="AO11" i="7"/>
  <c r="AQ11" i="7"/>
  <c r="AR11" i="7"/>
  <c r="AT11" i="7"/>
  <c r="AU11" i="7" s="1"/>
  <c r="AV11" i="7"/>
  <c r="AW11" i="7" s="1"/>
  <c r="AX11" i="7"/>
  <c r="AY11" i="7" s="1"/>
  <c r="AZ11" i="7"/>
  <c r="BA11" i="7" s="1"/>
  <c r="AK12" i="7"/>
  <c r="AL12" i="7"/>
  <c r="AN12" i="7"/>
  <c r="AO12" i="7"/>
  <c r="AQ12" i="7"/>
  <c r="AR12" i="7"/>
  <c r="AT12" i="7"/>
  <c r="AU12" i="7" s="1"/>
  <c r="AV12" i="7"/>
  <c r="AW12" i="7" s="1"/>
  <c r="AX12" i="7"/>
  <c r="AY12" i="7" s="1"/>
  <c r="AZ12" i="7"/>
  <c r="BA12" i="7" s="1"/>
  <c r="AK13" i="7"/>
  <c r="AL13" i="7"/>
  <c r="AN13" i="7"/>
  <c r="AO13" i="7"/>
  <c r="AQ13" i="7"/>
  <c r="AR13" i="7"/>
  <c r="AT13" i="7"/>
  <c r="AU13" i="7" s="1"/>
  <c r="AV13" i="7"/>
  <c r="AW13" i="7" s="1"/>
  <c r="AX13" i="7"/>
  <c r="AY13" i="7" s="1"/>
  <c r="AZ13" i="7"/>
  <c r="BA13" i="7" s="1"/>
  <c r="AK14" i="7"/>
  <c r="AL14" i="7"/>
  <c r="AN14" i="7"/>
  <c r="AO14" i="7"/>
  <c r="AQ14" i="7"/>
  <c r="AR14" i="7"/>
  <c r="AT14" i="7"/>
  <c r="AU14" i="7" s="1"/>
  <c r="AV14" i="7"/>
  <c r="AW14" i="7" s="1"/>
  <c r="AX14" i="7"/>
  <c r="AY14" i="7" s="1"/>
  <c r="AZ14" i="7"/>
  <c r="BA14" i="7" s="1"/>
  <c r="AK15" i="7"/>
  <c r="AL15" i="7"/>
  <c r="AN15" i="7"/>
  <c r="AO15" i="7"/>
  <c r="AQ15" i="7"/>
  <c r="AR15" i="7"/>
  <c r="AT15" i="7"/>
  <c r="AU15" i="7" s="1"/>
  <c r="AV15" i="7"/>
  <c r="AW15" i="7" s="1"/>
  <c r="AX15" i="7"/>
  <c r="AY15" i="7" s="1"/>
  <c r="AZ15" i="7"/>
  <c r="BA15" i="7" s="1"/>
  <c r="AK16" i="7"/>
  <c r="AL16" i="7"/>
  <c r="AN16" i="7"/>
  <c r="AO16" i="7"/>
  <c r="AQ16" i="7"/>
  <c r="AR16" i="7"/>
  <c r="AT16" i="7"/>
  <c r="AU16" i="7" s="1"/>
  <c r="AV16" i="7"/>
  <c r="AW16" i="7" s="1"/>
  <c r="AX16" i="7"/>
  <c r="AY16" i="7" s="1"/>
  <c r="AZ16" i="7"/>
  <c r="BA16" i="7" s="1"/>
  <c r="AK17" i="7"/>
  <c r="AL17" i="7"/>
  <c r="AN17" i="7"/>
  <c r="AO17" i="7"/>
  <c r="AQ17" i="7"/>
  <c r="AR17" i="7"/>
  <c r="AT17" i="7"/>
  <c r="AU17" i="7" s="1"/>
  <c r="AV17" i="7"/>
  <c r="AW17" i="7" s="1"/>
  <c r="AX17" i="7"/>
  <c r="AY17" i="7" s="1"/>
  <c r="AZ17" i="7"/>
  <c r="BA17" i="7" s="1"/>
  <c r="AK18" i="7"/>
  <c r="AL18" i="7"/>
  <c r="AN18" i="7"/>
  <c r="AO18" i="7"/>
  <c r="AQ18" i="7"/>
  <c r="AR18" i="7"/>
  <c r="AT18" i="7"/>
  <c r="AU18" i="7" s="1"/>
  <c r="AV18" i="7"/>
  <c r="AW18" i="7" s="1"/>
  <c r="AX18" i="7"/>
  <c r="AY18" i="7" s="1"/>
  <c r="AZ18" i="7"/>
  <c r="BA18" i="7" s="1"/>
  <c r="AK19" i="7"/>
  <c r="AL19" i="7"/>
  <c r="AN19" i="7"/>
  <c r="AO19" i="7"/>
  <c r="AQ19" i="7"/>
  <c r="AR19" i="7"/>
  <c r="AT19" i="7"/>
  <c r="AU19" i="7" s="1"/>
  <c r="AV19" i="7"/>
  <c r="AW19" i="7" s="1"/>
  <c r="AX19" i="7"/>
  <c r="AY19" i="7" s="1"/>
  <c r="AZ19" i="7"/>
  <c r="BA19" i="7" s="1"/>
  <c r="AK20" i="7"/>
  <c r="AL20" i="7"/>
  <c r="AN20" i="7"/>
  <c r="AO20" i="7"/>
  <c r="AQ20" i="7"/>
  <c r="AR20" i="7"/>
  <c r="AT20" i="7"/>
  <c r="AU20" i="7" s="1"/>
  <c r="AV20" i="7"/>
  <c r="AW20" i="7" s="1"/>
  <c r="AX20" i="7"/>
  <c r="AY20" i="7" s="1"/>
  <c r="AZ20" i="7"/>
  <c r="BA20" i="7" s="1"/>
  <c r="AK21" i="7"/>
  <c r="AL21" i="7"/>
  <c r="AN21" i="7"/>
  <c r="AO21" i="7"/>
  <c r="AQ21" i="7"/>
  <c r="AR21" i="7"/>
  <c r="AT21" i="7"/>
  <c r="AU21" i="7" s="1"/>
  <c r="AV21" i="7"/>
  <c r="AW21" i="7" s="1"/>
  <c r="AX21" i="7"/>
  <c r="AY21" i="7" s="1"/>
  <c r="AZ21" i="7"/>
  <c r="BA21" i="7" s="1"/>
  <c r="AK22" i="7"/>
  <c r="AL22" i="7"/>
  <c r="AN22" i="7"/>
  <c r="AO22" i="7"/>
  <c r="AQ22" i="7"/>
  <c r="AR22" i="7"/>
  <c r="AT22" i="7"/>
  <c r="AU22" i="7" s="1"/>
  <c r="AV22" i="7"/>
  <c r="AW22" i="7" s="1"/>
  <c r="AX22" i="7"/>
  <c r="AY22" i="7" s="1"/>
  <c r="AZ22" i="7"/>
  <c r="BA22" i="7" s="1"/>
  <c r="AK23" i="7"/>
  <c r="AL23" i="7"/>
  <c r="AN23" i="7"/>
  <c r="AO23" i="7"/>
  <c r="AQ23" i="7"/>
  <c r="AR23" i="7"/>
  <c r="AT23" i="7"/>
  <c r="AU23" i="7" s="1"/>
  <c r="AV23" i="7"/>
  <c r="AW23" i="7" s="1"/>
  <c r="AX23" i="7"/>
  <c r="AY23" i="7" s="1"/>
  <c r="AZ23" i="7"/>
  <c r="BA23" i="7" s="1"/>
  <c r="AK24" i="7"/>
  <c r="AL24" i="7"/>
  <c r="AN24" i="7"/>
  <c r="AO24" i="7"/>
  <c r="AQ24" i="7"/>
  <c r="AR24" i="7"/>
  <c r="AT24" i="7"/>
  <c r="AU24" i="7" s="1"/>
  <c r="AV24" i="7"/>
  <c r="AW24" i="7" s="1"/>
  <c r="AX24" i="7"/>
  <c r="AY24" i="7" s="1"/>
  <c r="AZ24" i="7"/>
  <c r="BA24" i="7" s="1"/>
  <c r="AK25" i="7"/>
  <c r="AL25" i="7"/>
  <c r="AN25" i="7"/>
  <c r="AO25" i="7"/>
  <c r="AQ25" i="7"/>
  <c r="AR25" i="7"/>
  <c r="AT25" i="7"/>
  <c r="AU25" i="7" s="1"/>
  <c r="AV25" i="7"/>
  <c r="AW25" i="7" s="1"/>
  <c r="AX25" i="7"/>
  <c r="AY25" i="7" s="1"/>
  <c r="AZ25" i="7"/>
  <c r="BA25" i="7" s="1"/>
  <c r="AK26" i="7"/>
  <c r="AL26" i="7"/>
  <c r="AN26" i="7"/>
  <c r="AO26" i="7"/>
  <c r="AQ26" i="7"/>
  <c r="AR26" i="7"/>
  <c r="AT26" i="7"/>
  <c r="AU26" i="7" s="1"/>
  <c r="AV26" i="7"/>
  <c r="AW26" i="7" s="1"/>
  <c r="AX26" i="7"/>
  <c r="AY26" i="7" s="1"/>
  <c r="AZ26" i="7"/>
  <c r="BA26" i="7" s="1"/>
  <c r="AK27" i="7"/>
  <c r="AL27" i="7"/>
  <c r="AN27" i="7"/>
  <c r="AO27" i="7"/>
  <c r="AQ27" i="7"/>
  <c r="AR27" i="7"/>
  <c r="AT27" i="7"/>
  <c r="AU27" i="7" s="1"/>
  <c r="AV27" i="7"/>
  <c r="AW27" i="7" s="1"/>
  <c r="AX27" i="7"/>
  <c r="AY27" i="7" s="1"/>
  <c r="AZ27" i="7"/>
  <c r="BA27" i="7" s="1"/>
  <c r="AK28" i="7"/>
  <c r="AL28" i="7"/>
  <c r="AN28" i="7"/>
  <c r="AO28" i="7"/>
  <c r="AQ28" i="7"/>
  <c r="AR28" i="7"/>
  <c r="AT28" i="7"/>
  <c r="AU28" i="7" s="1"/>
  <c r="AV28" i="7"/>
  <c r="AW28" i="7" s="1"/>
  <c r="AX28" i="7"/>
  <c r="AY28" i="7" s="1"/>
  <c r="AZ28" i="7"/>
  <c r="BA28" i="7" s="1"/>
  <c r="AK29" i="7"/>
  <c r="AL29" i="7"/>
  <c r="AN29" i="7"/>
  <c r="AO29" i="7"/>
  <c r="AQ29" i="7"/>
  <c r="AR29" i="7"/>
  <c r="AT29" i="7"/>
  <c r="AU29" i="7" s="1"/>
  <c r="AV29" i="7"/>
  <c r="AW29" i="7" s="1"/>
  <c r="AX29" i="7"/>
  <c r="AY29" i="7" s="1"/>
  <c r="AZ29" i="7"/>
  <c r="BA29" i="7" s="1"/>
  <c r="AK30" i="7"/>
  <c r="AL30" i="7"/>
  <c r="AN30" i="7"/>
  <c r="AO30" i="7"/>
  <c r="AQ30" i="7"/>
  <c r="AR30" i="7"/>
  <c r="AT30" i="7"/>
  <c r="AU30" i="7" s="1"/>
  <c r="AV30" i="7"/>
  <c r="AW30" i="7" s="1"/>
  <c r="AX30" i="7"/>
  <c r="AY30" i="7" s="1"/>
  <c r="AZ30" i="7"/>
  <c r="BA30" i="7" s="1"/>
  <c r="AK31" i="7"/>
  <c r="AL31" i="7"/>
  <c r="AN31" i="7"/>
  <c r="AO31" i="7"/>
  <c r="AQ31" i="7"/>
  <c r="AR31" i="7"/>
  <c r="AT31" i="7"/>
  <c r="AU31" i="7" s="1"/>
  <c r="AV31" i="7"/>
  <c r="AW31" i="7" s="1"/>
  <c r="AX31" i="7"/>
  <c r="AY31" i="7" s="1"/>
  <c r="AZ31" i="7"/>
  <c r="BA31" i="7" s="1"/>
  <c r="AK32" i="7"/>
  <c r="AL32" i="7"/>
  <c r="AN32" i="7"/>
  <c r="AO32" i="7"/>
  <c r="AQ32" i="7"/>
  <c r="AR32" i="7"/>
  <c r="AT32" i="7"/>
  <c r="AU32" i="7" s="1"/>
  <c r="AV32" i="7"/>
  <c r="AW32" i="7" s="1"/>
  <c r="AX32" i="7"/>
  <c r="AY32" i="7" s="1"/>
  <c r="AZ32" i="7"/>
  <c r="BA32" i="7" s="1"/>
  <c r="AM12" i="7" l="1"/>
  <c r="AP20" i="7"/>
  <c r="AP8" i="7"/>
  <c r="AM21" i="7"/>
  <c r="AM15" i="7"/>
  <c r="AM9" i="7"/>
  <c r="AM28" i="7"/>
  <c r="AS24" i="7"/>
  <c r="AM16" i="7"/>
  <c r="AS12" i="7"/>
  <c r="AM10" i="7"/>
  <c r="AM4" i="7"/>
  <c r="AS31" i="7"/>
  <c r="AP30" i="7"/>
  <c r="AM29" i="7"/>
  <c r="AS25" i="7"/>
  <c r="AP24" i="7"/>
  <c r="AM23" i="7"/>
  <c r="AS19" i="7"/>
  <c r="AP18" i="7"/>
  <c r="AM17" i="7"/>
  <c r="AS13" i="7"/>
  <c r="AP12" i="7"/>
  <c r="AM11" i="7"/>
  <c r="AS7" i="7"/>
  <c r="AP6" i="7"/>
  <c r="AM5" i="7"/>
  <c r="AS32" i="7"/>
  <c r="AP31" i="7"/>
  <c r="AM30" i="7"/>
  <c r="AS26" i="7"/>
  <c r="AP25" i="7"/>
  <c r="AM24" i="7"/>
  <c r="AS20" i="7"/>
  <c r="AP19" i="7"/>
  <c r="AM18" i="7"/>
  <c r="AS14" i="7"/>
  <c r="AP13" i="7"/>
  <c r="AS8" i="7"/>
  <c r="AP7" i="7"/>
  <c r="AM6" i="7"/>
  <c r="AP32" i="7"/>
  <c r="AM31" i="7"/>
  <c r="AS27" i="7"/>
  <c r="AP26" i="7"/>
  <c r="AM25" i="7"/>
  <c r="AS21" i="7"/>
  <c r="AM19" i="7"/>
  <c r="AS15" i="7"/>
  <c r="AP14" i="7"/>
  <c r="AM13" i="7"/>
  <c r="AS9" i="7"/>
  <c r="AM7" i="7"/>
  <c r="AM32" i="7"/>
  <c r="AS28" i="7"/>
  <c r="AP27" i="7"/>
  <c r="AM26" i="7"/>
  <c r="AS22" i="7"/>
  <c r="AP21" i="7"/>
  <c r="AM20" i="7"/>
  <c r="AS16" i="7"/>
  <c r="AP15" i="7"/>
  <c r="AM14" i="7"/>
  <c r="AS10" i="7"/>
  <c r="AP9" i="7"/>
  <c r="AM8" i="7"/>
  <c r="AS29" i="7"/>
  <c r="AP28" i="7"/>
  <c r="AM27" i="7"/>
  <c r="AS23" i="7"/>
  <c r="AP22" i="7"/>
  <c r="AS17" i="7"/>
  <c r="AP16" i="7"/>
  <c r="AS11" i="7"/>
  <c r="AP10" i="7"/>
  <c r="AS5" i="7"/>
  <c r="AS30" i="7"/>
  <c r="AP29" i="7"/>
  <c r="AP23" i="7"/>
  <c r="AM22" i="7"/>
  <c r="AS18" i="7"/>
  <c r="AP17" i="7"/>
  <c r="AP11" i="7"/>
  <c r="AS6" i="7"/>
  <c r="AP5" i="7"/>
  <c r="AS4" i="7"/>
  <c r="AP4" i="7"/>
  <c r="BB23" i="7" l="1"/>
  <c r="BB16" i="7"/>
  <c r="BB28" i="7"/>
  <c r="BB14" i="7"/>
  <c r="BB31" i="7"/>
  <c r="BB12" i="7"/>
  <c r="BB10" i="7"/>
  <c r="BB32" i="7"/>
  <c r="BB8" i="7"/>
  <c r="BB15" i="7"/>
  <c r="BB6" i="7"/>
  <c r="BB13" i="7"/>
  <c r="BB7" i="7"/>
  <c r="BB24" i="7"/>
  <c r="BB9" i="7"/>
  <c r="BB5" i="7"/>
  <c r="BB20" i="7"/>
  <c r="BB19" i="7"/>
  <c r="BB18" i="7"/>
  <c r="BB11" i="7"/>
  <c r="BB29" i="7"/>
  <c r="BB25" i="7"/>
  <c r="BB21" i="7"/>
  <c r="BB27" i="7"/>
  <c r="BB22" i="7"/>
  <c r="BB17" i="7"/>
  <c r="BB30" i="7"/>
  <c r="BB26" i="7"/>
  <c r="BB4" i="7"/>
  <c r="O80" i="14"/>
  <c r="I5" i="2"/>
  <c r="G6" i="14" s="1"/>
  <c r="H6" i="14" s="1"/>
  <c r="A17" i="14"/>
  <c r="A16" i="14"/>
  <c r="A15" i="14"/>
  <c r="A14" i="14"/>
  <c r="A13" i="14"/>
  <c r="A12" i="14"/>
  <c r="A11" i="14"/>
  <c r="A10" i="14"/>
  <c r="A9" i="14"/>
  <c r="A8" i="14"/>
  <c r="A7" i="14"/>
  <c r="A6" i="14"/>
  <c r="AO33" i="7" l="1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5" i="3"/>
  <c r="B1" i="7"/>
  <c r="A1" i="3"/>
  <c r="T77" i="2" l="1"/>
  <c r="S77" i="2"/>
  <c r="M77" i="2"/>
  <c r="L77" i="2"/>
  <c r="K77" i="2"/>
  <c r="K78" i="14" s="1"/>
  <c r="L78" i="14" s="1"/>
  <c r="J77" i="2"/>
  <c r="I78" i="14" s="1"/>
  <c r="J78" i="14" s="1"/>
  <c r="I77" i="2"/>
  <c r="T76" i="2"/>
  <c r="S76" i="2"/>
  <c r="M76" i="2"/>
  <c r="L76" i="2"/>
  <c r="K76" i="2"/>
  <c r="K77" i="14" s="1"/>
  <c r="L77" i="14" s="1"/>
  <c r="J76" i="2"/>
  <c r="I77" i="14" s="1"/>
  <c r="J77" i="14" s="1"/>
  <c r="I76" i="2"/>
  <c r="G77" i="14" s="1"/>
  <c r="T75" i="2"/>
  <c r="S75" i="2"/>
  <c r="M75" i="2"/>
  <c r="L75" i="2"/>
  <c r="K75" i="2"/>
  <c r="K76" i="14" s="1"/>
  <c r="L76" i="14" s="1"/>
  <c r="J75" i="2"/>
  <c r="I76" i="14" s="1"/>
  <c r="J76" i="14" s="1"/>
  <c r="I75" i="2"/>
  <c r="G76" i="14" s="1"/>
  <c r="T74" i="2"/>
  <c r="S74" i="2"/>
  <c r="M74" i="2"/>
  <c r="L74" i="2"/>
  <c r="K74" i="2"/>
  <c r="K75" i="14" s="1"/>
  <c r="L75" i="14" s="1"/>
  <c r="J74" i="2"/>
  <c r="I75" i="14" s="1"/>
  <c r="J75" i="14" s="1"/>
  <c r="I74" i="2"/>
  <c r="G75" i="14" s="1"/>
  <c r="T73" i="2"/>
  <c r="S73" i="2"/>
  <c r="M73" i="2"/>
  <c r="L73" i="2"/>
  <c r="K73" i="2"/>
  <c r="K74" i="14" s="1"/>
  <c r="L74" i="14" s="1"/>
  <c r="J73" i="2"/>
  <c r="I74" i="14" s="1"/>
  <c r="J74" i="14" s="1"/>
  <c r="I73" i="2"/>
  <c r="G74" i="14" s="1"/>
  <c r="T72" i="2"/>
  <c r="S72" i="2"/>
  <c r="M72" i="2"/>
  <c r="L72" i="2"/>
  <c r="K72" i="2"/>
  <c r="K73" i="14" s="1"/>
  <c r="L73" i="14" s="1"/>
  <c r="J72" i="2"/>
  <c r="I73" i="14" s="1"/>
  <c r="J73" i="14" s="1"/>
  <c r="I72" i="2"/>
  <c r="G73" i="14" s="1"/>
  <c r="T71" i="2"/>
  <c r="S71" i="2"/>
  <c r="M71" i="2"/>
  <c r="L71" i="2"/>
  <c r="K71" i="2"/>
  <c r="K72" i="14" s="1"/>
  <c r="L72" i="14" s="1"/>
  <c r="J71" i="2"/>
  <c r="I72" i="14" s="1"/>
  <c r="J72" i="14" s="1"/>
  <c r="I71" i="2"/>
  <c r="G72" i="14" s="1"/>
  <c r="T70" i="2"/>
  <c r="S70" i="2"/>
  <c r="M70" i="2"/>
  <c r="L70" i="2"/>
  <c r="K70" i="2"/>
  <c r="K71" i="14" s="1"/>
  <c r="L71" i="14" s="1"/>
  <c r="J70" i="2"/>
  <c r="I71" i="14" s="1"/>
  <c r="J71" i="14" s="1"/>
  <c r="I70" i="2"/>
  <c r="G71" i="14" s="1"/>
  <c r="T69" i="2"/>
  <c r="S69" i="2"/>
  <c r="M69" i="2"/>
  <c r="L69" i="2"/>
  <c r="K69" i="2"/>
  <c r="K70" i="14" s="1"/>
  <c r="L70" i="14" s="1"/>
  <c r="J69" i="2"/>
  <c r="I70" i="14" s="1"/>
  <c r="J70" i="14" s="1"/>
  <c r="I69" i="2"/>
  <c r="G70" i="14" s="1"/>
  <c r="T68" i="2"/>
  <c r="S68" i="2"/>
  <c r="M68" i="2"/>
  <c r="L68" i="2"/>
  <c r="K68" i="2"/>
  <c r="K69" i="14" s="1"/>
  <c r="L69" i="14" s="1"/>
  <c r="J68" i="2"/>
  <c r="I69" i="14" s="1"/>
  <c r="J69" i="14" s="1"/>
  <c r="I68" i="2"/>
  <c r="G69" i="14" s="1"/>
  <c r="T67" i="2"/>
  <c r="S67" i="2"/>
  <c r="M67" i="2"/>
  <c r="L67" i="2"/>
  <c r="K67" i="2"/>
  <c r="K68" i="14" s="1"/>
  <c r="L68" i="14" s="1"/>
  <c r="J67" i="2"/>
  <c r="I68" i="14" s="1"/>
  <c r="J68" i="14" s="1"/>
  <c r="I67" i="2"/>
  <c r="G68" i="14" s="1"/>
  <c r="T66" i="2"/>
  <c r="S66" i="2"/>
  <c r="M66" i="2"/>
  <c r="L66" i="2"/>
  <c r="K66" i="2"/>
  <c r="K67" i="14" s="1"/>
  <c r="L67" i="14" s="1"/>
  <c r="J66" i="2"/>
  <c r="I67" i="14" s="1"/>
  <c r="J67" i="14" s="1"/>
  <c r="I66" i="2"/>
  <c r="G67" i="14" s="1"/>
  <c r="T65" i="2"/>
  <c r="S65" i="2"/>
  <c r="M65" i="2"/>
  <c r="L65" i="2"/>
  <c r="K65" i="2"/>
  <c r="K66" i="14" s="1"/>
  <c r="L66" i="14" s="1"/>
  <c r="J65" i="2"/>
  <c r="I66" i="14" s="1"/>
  <c r="J66" i="14" s="1"/>
  <c r="I65" i="2"/>
  <c r="G66" i="14" s="1"/>
  <c r="T64" i="2"/>
  <c r="S64" i="2"/>
  <c r="M64" i="2"/>
  <c r="L64" i="2"/>
  <c r="K64" i="2"/>
  <c r="K65" i="14" s="1"/>
  <c r="L65" i="14" s="1"/>
  <c r="J64" i="2"/>
  <c r="I65" i="14" s="1"/>
  <c r="J65" i="14" s="1"/>
  <c r="I64" i="2"/>
  <c r="G65" i="14" s="1"/>
  <c r="T63" i="2"/>
  <c r="S63" i="2"/>
  <c r="M63" i="2"/>
  <c r="L63" i="2"/>
  <c r="K63" i="2"/>
  <c r="K64" i="14" s="1"/>
  <c r="L64" i="14" s="1"/>
  <c r="J63" i="2"/>
  <c r="I64" i="14" s="1"/>
  <c r="J64" i="14" s="1"/>
  <c r="I63" i="2"/>
  <c r="G64" i="14" s="1"/>
  <c r="T62" i="2"/>
  <c r="S62" i="2"/>
  <c r="M62" i="2"/>
  <c r="L62" i="2"/>
  <c r="K62" i="2"/>
  <c r="K63" i="14" s="1"/>
  <c r="L63" i="14" s="1"/>
  <c r="J62" i="2"/>
  <c r="I63" i="14" s="1"/>
  <c r="J63" i="14" s="1"/>
  <c r="I62" i="2"/>
  <c r="G63" i="14" s="1"/>
  <c r="T61" i="2"/>
  <c r="S61" i="2"/>
  <c r="M61" i="2"/>
  <c r="L61" i="2"/>
  <c r="K61" i="2"/>
  <c r="K62" i="14" s="1"/>
  <c r="L62" i="14" s="1"/>
  <c r="J61" i="2"/>
  <c r="I62" i="14" s="1"/>
  <c r="J62" i="14" s="1"/>
  <c r="I61" i="2"/>
  <c r="G62" i="14" s="1"/>
  <c r="T60" i="2"/>
  <c r="S60" i="2"/>
  <c r="M60" i="2"/>
  <c r="L60" i="2"/>
  <c r="K60" i="2"/>
  <c r="K61" i="14" s="1"/>
  <c r="L61" i="14" s="1"/>
  <c r="J60" i="2"/>
  <c r="I61" i="14" s="1"/>
  <c r="J61" i="14" s="1"/>
  <c r="I60" i="2"/>
  <c r="T59" i="2"/>
  <c r="S59" i="2"/>
  <c r="M59" i="2"/>
  <c r="L59" i="2"/>
  <c r="K59" i="2"/>
  <c r="K60" i="14" s="1"/>
  <c r="L60" i="14" s="1"/>
  <c r="J59" i="2"/>
  <c r="I60" i="14" s="1"/>
  <c r="J60" i="14" s="1"/>
  <c r="I59" i="2"/>
  <c r="G60" i="14" s="1"/>
  <c r="T58" i="2"/>
  <c r="S58" i="2"/>
  <c r="M58" i="2"/>
  <c r="L58" i="2"/>
  <c r="K58" i="2"/>
  <c r="K59" i="14" s="1"/>
  <c r="L59" i="14" s="1"/>
  <c r="J58" i="2"/>
  <c r="I58" i="2"/>
  <c r="G59" i="14" s="1"/>
  <c r="T57" i="2"/>
  <c r="S57" i="2"/>
  <c r="M57" i="2"/>
  <c r="L57" i="2"/>
  <c r="K57" i="2"/>
  <c r="K58" i="14" s="1"/>
  <c r="L58" i="14" s="1"/>
  <c r="J57" i="2"/>
  <c r="I58" i="14" s="1"/>
  <c r="J58" i="14" s="1"/>
  <c r="I57" i="2"/>
  <c r="G58" i="14" s="1"/>
  <c r="T56" i="2"/>
  <c r="S56" i="2"/>
  <c r="M56" i="2"/>
  <c r="L56" i="2"/>
  <c r="K56" i="2"/>
  <c r="K57" i="14" s="1"/>
  <c r="L57" i="14" s="1"/>
  <c r="J56" i="2"/>
  <c r="I57" i="14" s="1"/>
  <c r="J57" i="14" s="1"/>
  <c r="I56" i="2"/>
  <c r="T55" i="2"/>
  <c r="S55" i="2"/>
  <c r="M55" i="2"/>
  <c r="L55" i="2"/>
  <c r="K55" i="2"/>
  <c r="K56" i="14" s="1"/>
  <c r="L56" i="14" s="1"/>
  <c r="J55" i="2"/>
  <c r="I56" i="14" s="1"/>
  <c r="J56" i="14" s="1"/>
  <c r="I55" i="2"/>
  <c r="G56" i="14" s="1"/>
  <c r="T54" i="2"/>
  <c r="S54" i="2"/>
  <c r="M54" i="2"/>
  <c r="L54" i="2"/>
  <c r="K54" i="2"/>
  <c r="K55" i="14" s="1"/>
  <c r="L55" i="14" s="1"/>
  <c r="J54" i="2"/>
  <c r="I55" i="14" s="1"/>
  <c r="J55" i="14" s="1"/>
  <c r="I54" i="2"/>
  <c r="G55" i="14" s="1"/>
  <c r="T53" i="2"/>
  <c r="S53" i="2"/>
  <c r="M53" i="2"/>
  <c r="L53" i="2"/>
  <c r="K53" i="2"/>
  <c r="K54" i="14" s="1"/>
  <c r="L54" i="14" s="1"/>
  <c r="J53" i="2"/>
  <c r="I54" i="14" s="1"/>
  <c r="J54" i="14" s="1"/>
  <c r="I53" i="2"/>
  <c r="G54" i="14" s="1"/>
  <c r="T52" i="2"/>
  <c r="S52" i="2"/>
  <c r="M52" i="2"/>
  <c r="L52" i="2"/>
  <c r="K52" i="2"/>
  <c r="K53" i="14" s="1"/>
  <c r="L53" i="14" s="1"/>
  <c r="J52" i="2"/>
  <c r="I53" i="14" s="1"/>
  <c r="J53" i="14" s="1"/>
  <c r="I52" i="2"/>
  <c r="G53" i="14" s="1"/>
  <c r="T51" i="2"/>
  <c r="S51" i="2"/>
  <c r="M51" i="2"/>
  <c r="L51" i="2"/>
  <c r="K51" i="2"/>
  <c r="K52" i="14" s="1"/>
  <c r="L52" i="14" s="1"/>
  <c r="J51" i="2"/>
  <c r="I52" i="14" s="1"/>
  <c r="J52" i="14" s="1"/>
  <c r="I51" i="2"/>
  <c r="G52" i="14" s="1"/>
  <c r="T50" i="2"/>
  <c r="S50" i="2"/>
  <c r="M50" i="2"/>
  <c r="L50" i="2"/>
  <c r="K50" i="2"/>
  <c r="K51" i="14" s="1"/>
  <c r="L51" i="14" s="1"/>
  <c r="J50" i="2"/>
  <c r="I51" i="14" s="1"/>
  <c r="J51" i="14" s="1"/>
  <c r="I50" i="2"/>
  <c r="G51" i="14" s="1"/>
  <c r="T49" i="2"/>
  <c r="S49" i="2"/>
  <c r="M49" i="2"/>
  <c r="L49" i="2"/>
  <c r="K49" i="2"/>
  <c r="K50" i="14" s="1"/>
  <c r="L50" i="14" s="1"/>
  <c r="J49" i="2"/>
  <c r="I50" i="14" s="1"/>
  <c r="J50" i="14" s="1"/>
  <c r="I49" i="2"/>
  <c r="G50" i="14" s="1"/>
  <c r="T48" i="2"/>
  <c r="S48" i="2"/>
  <c r="M48" i="2"/>
  <c r="L48" i="2"/>
  <c r="K48" i="2"/>
  <c r="K49" i="14" s="1"/>
  <c r="L49" i="14" s="1"/>
  <c r="J48" i="2"/>
  <c r="I49" i="14" s="1"/>
  <c r="J49" i="14" s="1"/>
  <c r="I48" i="2"/>
  <c r="G49" i="14" s="1"/>
  <c r="T47" i="2"/>
  <c r="S47" i="2"/>
  <c r="M47" i="2"/>
  <c r="L47" i="2"/>
  <c r="K47" i="2"/>
  <c r="K48" i="14" s="1"/>
  <c r="L48" i="14" s="1"/>
  <c r="J47" i="2"/>
  <c r="I48" i="14" s="1"/>
  <c r="J48" i="14" s="1"/>
  <c r="I47" i="2"/>
  <c r="G48" i="14" s="1"/>
  <c r="T46" i="2"/>
  <c r="S46" i="2"/>
  <c r="M46" i="2"/>
  <c r="L46" i="2"/>
  <c r="K46" i="2"/>
  <c r="K47" i="14" s="1"/>
  <c r="L47" i="14" s="1"/>
  <c r="J46" i="2"/>
  <c r="I47" i="14" s="1"/>
  <c r="J47" i="14" s="1"/>
  <c r="I46" i="2"/>
  <c r="G47" i="14" s="1"/>
  <c r="T45" i="2"/>
  <c r="S45" i="2"/>
  <c r="M45" i="2"/>
  <c r="L45" i="2"/>
  <c r="K45" i="2"/>
  <c r="K46" i="14" s="1"/>
  <c r="L46" i="14" s="1"/>
  <c r="J45" i="2"/>
  <c r="I46" i="14" s="1"/>
  <c r="J46" i="14" s="1"/>
  <c r="I45" i="2"/>
  <c r="G46" i="14" s="1"/>
  <c r="T44" i="2"/>
  <c r="S44" i="2"/>
  <c r="M44" i="2"/>
  <c r="L44" i="2"/>
  <c r="K44" i="2"/>
  <c r="K45" i="14" s="1"/>
  <c r="L45" i="14" s="1"/>
  <c r="J44" i="2"/>
  <c r="I45" i="14" s="1"/>
  <c r="J45" i="14" s="1"/>
  <c r="I44" i="2"/>
  <c r="G45" i="14" s="1"/>
  <c r="T43" i="2"/>
  <c r="S43" i="2"/>
  <c r="M43" i="2"/>
  <c r="L43" i="2"/>
  <c r="K43" i="2"/>
  <c r="K44" i="14" s="1"/>
  <c r="L44" i="14" s="1"/>
  <c r="J43" i="2"/>
  <c r="I44" i="14" s="1"/>
  <c r="J44" i="14" s="1"/>
  <c r="I43" i="2"/>
  <c r="G44" i="14" s="1"/>
  <c r="T42" i="2"/>
  <c r="S42" i="2"/>
  <c r="M42" i="2"/>
  <c r="L42" i="2"/>
  <c r="K42" i="2"/>
  <c r="K43" i="14" s="1"/>
  <c r="L43" i="14" s="1"/>
  <c r="J42" i="2"/>
  <c r="I43" i="14" s="1"/>
  <c r="J43" i="14" s="1"/>
  <c r="I42" i="2"/>
  <c r="G43" i="14" s="1"/>
  <c r="T41" i="2"/>
  <c r="S41" i="2"/>
  <c r="M41" i="2"/>
  <c r="L41" i="2"/>
  <c r="K41" i="2"/>
  <c r="K42" i="14" s="1"/>
  <c r="L42" i="14" s="1"/>
  <c r="J41" i="2"/>
  <c r="I42" i="14" s="1"/>
  <c r="J42" i="14" s="1"/>
  <c r="I41" i="2"/>
  <c r="G42" i="14" s="1"/>
  <c r="T40" i="2"/>
  <c r="S40" i="2"/>
  <c r="M40" i="2"/>
  <c r="L40" i="2"/>
  <c r="K40" i="2"/>
  <c r="K41" i="14" s="1"/>
  <c r="L41" i="14" s="1"/>
  <c r="J40" i="2"/>
  <c r="I41" i="14" s="1"/>
  <c r="J41" i="14" s="1"/>
  <c r="I40" i="2"/>
  <c r="G41" i="14" s="1"/>
  <c r="T39" i="2"/>
  <c r="S39" i="2"/>
  <c r="M39" i="2"/>
  <c r="L39" i="2"/>
  <c r="K39" i="2"/>
  <c r="K40" i="14" s="1"/>
  <c r="L40" i="14" s="1"/>
  <c r="J39" i="2"/>
  <c r="I40" i="14" s="1"/>
  <c r="J40" i="14" s="1"/>
  <c r="I39" i="2"/>
  <c r="G40" i="14" s="1"/>
  <c r="T38" i="2"/>
  <c r="S38" i="2"/>
  <c r="M38" i="2"/>
  <c r="L38" i="2"/>
  <c r="K38" i="2"/>
  <c r="K39" i="14" s="1"/>
  <c r="L39" i="14" s="1"/>
  <c r="J38" i="2"/>
  <c r="I39" i="14" s="1"/>
  <c r="J39" i="14" s="1"/>
  <c r="I38" i="2"/>
  <c r="G39" i="14" s="1"/>
  <c r="T37" i="2"/>
  <c r="S37" i="2"/>
  <c r="M37" i="2"/>
  <c r="L37" i="2"/>
  <c r="K37" i="2"/>
  <c r="K38" i="14" s="1"/>
  <c r="L38" i="14" s="1"/>
  <c r="J37" i="2"/>
  <c r="I38" i="14" s="1"/>
  <c r="J38" i="14" s="1"/>
  <c r="I37" i="2"/>
  <c r="G38" i="14" s="1"/>
  <c r="T36" i="2"/>
  <c r="S36" i="2"/>
  <c r="M36" i="2"/>
  <c r="L36" i="2"/>
  <c r="K36" i="2"/>
  <c r="K37" i="14" s="1"/>
  <c r="L37" i="14" s="1"/>
  <c r="J36" i="2"/>
  <c r="I37" i="14" s="1"/>
  <c r="J37" i="14" s="1"/>
  <c r="I36" i="2"/>
  <c r="G37" i="14" s="1"/>
  <c r="T35" i="2"/>
  <c r="S35" i="2"/>
  <c r="M35" i="2"/>
  <c r="L35" i="2"/>
  <c r="K35" i="2"/>
  <c r="K36" i="14" s="1"/>
  <c r="L36" i="14" s="1"/>
  <c r="J35" i="2"/>
  <c r="I36" i="14" s="1"/>
  <c r="J36" i="14" s="1"/>
  <c r="I35" i="2"/>
  <c r="G36" i="14" s="1"/>
  <c r="T34" i="2"/>
  <c r="S34" i="2"/>
  <c r="M34" i="2"/>
  <c r="L34" i="2"/>
  <c r="K34" i="2"/>
  <c r="K35" i="14" s="1"/>
  <c r="L35" i="14" s="1"/>
  <c r="J34" i="2"/>
  <c r="I35" i="14" s="1"/>
  <c r="J35" i="14" s="1"/>
  <c r="I34" i="2"/>
  <c r="G35" i="14" s="1"/>
  <c r="T33" i="2"/>
  <c r="S33" i="2"/>
  <c r="M33" i="2"/>
  <c r="L33" i="2"/>
  <c r="K33" i="2"/>
  <c r="K34" i="14" s="1"/>
  <c r="L34" i="14" s="1"/>
  <c r="J33" i="2"/>
  <c r="I34" i="14" s="1"/>
  <c r="J34" i="14" s="1"/>
  <c r="I33" i="2"/>
  <c r="G34" i="14" s="1"/>
  <c r="T32" i="2"/>
  <c r="S32" i="2"/>
  <c r="M32" i="2"/>
  <c r="L32" i="2"/>
  <c r="K32" i="2"/>
  <c r="K33" i="14" s="1"/>
  <c r="L33" i="14" s="1"/>
  <c r="J32" i="2"/>
  <c r="I33" i="14" s="1"/>
  <c r="J33" i="14" s="1"/>
  <c r="I32" i="2"/>
  <c r="G33" i="14" s="1"/>
  <c r="T31" i="2"/>
  <c r="S31" i="2"/>
  <c r="M31" i="2"/>
  <c r="L31" i="2"/>
  <c r="K31" i="2"/>
  <c r="K32" i="14" s="1"/>
  <c r="L32" i="14" s="1"/>
  <c r="J31" i="2"/>
  <c r="I32" i="14" s="1"/>
  <c r="J32" i="14" s="1"/>
  <c r="I31" i="2"/>
  <c r="G32" i="14" s="1"/>
  <c r="T30" i="2"/>
  <c r="S30" i="2"/>
  <c r="M30" i="2"/>
  <c r="L30" i="2"/>
  <c r="K30" i="2"/>
  <c r="K31" i="14" s="1"/>
  <c r="L31" i="14" s="1"/>
  <c r="J30" i="2"/>
  <c r="I31" i="14" s="1"/>
  <c r="J31" i="14" s="1"/>
  <c r="I30" i="2"/>
  <c r="G31" i="14" s="1"/>
  <c r="T29" i="2"/>
  <c r="S29" i="2"/>
  <c r="M29" i="2"/>
  <c r="L29" i="2"/>
  <c r="K29" i="2"/>
  <c r="K30" i="14" s="1"/>
  <c r="L30" i="14" s="1"/>
  <c r="J29" i="2"/>
  <c r="I30" i="14" s="1"/>
  <c r="J30" i="14" s="1"/>
  <c r="I29" i="2"/>
  <c r="G30" i="14" s="1"/>
  <c r="T28" i="2"/>
  <c r="S28" i="2"/>
  <c r="M28" i="2"/>
  <c r="L28" i="2"/>
  <c r="K28" i="2"/>
  <c r="K29" i="14" s="1"/>
  <c r="L29" i="14" s="1"/>
  <c r="J28" i="2"/>
  <c r="I29" i="14" s="1"/>
  <c r="J29" i="14" s="1"/>
  <c r="I28" i="2"/>
  <c r="G29" i="14" s="1"/>
  <c r="T27" i="2"/>
  <c r="S27" i="2"/>
  <c r="M27" i="2"/>
  <c r="L27" i="2"/>
  <c r="K27" i="2"/>
  <c r="K28" i="14" s="1"/>
  <c r="L28" i="14" s="1"/>
  <c r="J27" i="2"/>
  <c r="I28" i="14" s="1"/>
  <c r="J28" i="14" s="1"/>
  <c r="I27" i="2"/>
  <c r="G28" i="14" s="1"/>
  <c r="T26" i="2"/>
  <c r="S26" i="2"/>
  <c r="M26" i="2"/>
  <c r="L26" i="2"/>
  <c r="K26" i="2"/>
  <c r="K27" i="14" s="1"/>
  <c r="L27" i="14" s="1"/>
  <c r="J26" i="2"/>
  <c r="I27" i="14" s="1"/>
  <c r="J27" i="14" s="1"/>
  <c r="I26" i="2"/>
  <c r="G27" i="14" s="1"/>
  <c r="T25" i="2"/>
  <c r="S25" i="2"/>
  <c r="M25" i="2"/>
  <c r="L25" i="2"/>
  <c r="K25" i="2"/>
  <c r="K26" i="14" s="1"/>
  <c r="L26" i="14" s="1"/>
  <c r="J25" i="2"/>
  <c r="I26" i="14" s="1"/>
  <c r="J26" i="14" s="1"/>
  <c r="I25" i="2"/>
  <c r="G26" i="14" s="1"/>
  <c r="T24" i="2"/>
  <c r="S24" i="2"/>
  <c r="M24" i="2"/>
  <c r="L24" i="2"/>
  <c r="K24" i="2"/>
  <c r="K25" i="14" s="1"/>
  <c r="L25" i="14" s="1"/>
  <c r="J24" i="2"/>
  <c r="I25" i="14" s="1"/>
  <c r="J25" i="14" s="1"/>
  <c r="I24" i="2"/>
  <c r="G25" i="14" s="1"/>
  <c r="T23" i="2"/>
  <c r="S23" i="2"/>
  <c r="M23" i="2"/>
  <c r="L23" i="2"/>
  <c r="K23" i="2"/>
  <c r="K24" i="14" s="1"/>
  <c r="L24" i="14" s="1"/>
  <c r="J23" i="2"/>
  <c r="I24" i="14" s="1"/>
  <c r="J24" i="14" s="1"/>
  <c r="I23" i="2"/>
  <c r="G24" i="14" s="1"/>
  <c r="T22" i="2"/>
  <c r="S22" i="2"/>
  <c r="M22" i="2"/>
  <c r="L22" i="2"/>
  <c r="K22" i="2"/>
  <c r="K23" i="14" s="1"/>
  <c r="L23" i="14" s="1"/>
  <c r="J22" i="2"/>
  <c r="I23" i="14" s="1"/>
  <c r="J23" i="14" s="1"/>
  <c r="I22" i="2"/>
  <c r="G23" i="14" s="1"/>
  <c r="T21" i="2"/>
  <c r="S21" i="2"/>
  <c r="M21" i="2"/>
  <c r="L21" i="2"/>
  <c r="K21" i="2"/>
  <c r="K22" i="14" s="1"/>
  <c r="L22" i="14" s="1"/>
  <c r="J21" i="2"/>
  <c r="I22" i="14" s="1"/>
  <c r="J22" i="14" s="1"/>
  <c r="I21" i="2"/>
  <c r="G22" i="14" s="1"/>
  <c r="T20" i="2"/>
  <c r="S20" i="2"/>
  <c r="M20" i="2"/>
  <c r="L20" i="2"/>
  <c r="K20" i="2"/>
  <c r="K21" i="14" s="1"/>
  <c r="L21" i="14" s="1"/>
  <c r="J20" i="2"/>
  <c r="I21" i="14" s="1"/>
  <c r="J21" i="14" s="1"/>
  <c r="I20" i="2"/>
  <c r="G21" i="14" s="1"/>
  <c r="T19" i="2"/>
  <c r="S19" i="2"/>
  <c r="M19" i="2"/>
  <c r="L19" i="2"/>
  <c r="K19" i="2"/>
  <c r="K20" i="14" s="1"/>
  <c r="L20" i="14" s="1"/>
  <c r="J19" i="2"/>
  <c r="I20" i="14" s="1"/>
  <c r="J20" i="14" s="1"/>
  <c r="I19" i="2"/>
  <c r="G20" i="14" s="1"/>
  <c r="T18" i="2"/>
  <c r="S18" i="2"/>
  <c r="M18" i="2"/>
  <c r="L18" i="2"/>
  <c r="K18" i="2"/>
  <c r="K19" i="14" s="1"/>
  <c r="L19" i="14" s="1"/>
  <c r="J18" i="2"/>
  <c r="I19" i="14" s="1"/>
  <c r="J19" i="14" s="1"/>
  <c r="I18" i="2"/>
  <c r="G19" i="14" s="1"/>
  <c r="T17" i="2"/>
  <c r="S17" i="2"/>
  <c r="M17" i="2"/>
  <c r="L17" i="2"/>
  <c r="K17" i="2"/>
  <c r="K18" i="14" s="1"/>
  <c r="L18" i="14" s="1"/>
  <c r="J17" i="2"/>
  <c r="I18" i="14" s="1"/>
  <c r="J18" i="14" s="1"/>
  <c r="I17" i="2"/>
  <c r="G18" i="14" s="1"/>
  <c r="T16" i="2"/>
  <c r="S16" i="2"/>
  <c r="M16" i="2"/>
  <c r="L16" i="2"/>
  <c r="K16" i="2"/>
  <c r="K17" i="14" s="1"/>
  <c r="L17" i="14" s="1"/>
  <c r="J16" i="2"/>
  <c r="I17" i="14" s="1"/>
  <c r="J17" i="14" s="1"/>
  <c r="I16" i="2"/>
  <c r="G17" i="14" s="1"/>
  <c r="T15" i="2"/>
  <c r="S15" i="2"/>
  <c r="M15" i="2"/>
  <c r="L15" i="2"/>
  <c r="K15" i="2"/>
  <c r="K16" i="14" s="1"/>
  <c r="L16" i="14" s="1"/>
  <c r="J15" i="2"/>
  <c r="I16" i="14" s="1"/>
  <c r="J16" i="14" s="1"/>
  <c r="I15" i="2"/>
  <c r="G16" i="14" s="1"/>
  <c r="T14" i="2"/>
  <c r="S14" i="2"/>
  <c r="M14" i="2"/>
  <c r="L14" i="2"/>
  <c r="K14" i="2"/>
  <c r="K15" i="14" s="1"/>
  <c r="L15" i="14" s="1"/>
  <c r="J14" i="2"/>
  <c r="I15" i="14" s="1"/>
  <c r="J15" i="14" s="1"/>
  <c r="I14" i="2"/>
  <c r="G15" i="14" s="1"/>
  <c r="T13" i="2"/>
  <c r="S13" i="2"/>
  <c r="M13" i="2"/>
  <c r="L13" i="2"/>
  <c r="K13" i="2"/>
  <c r="K14" i="14" s="1"/>
  <c r="L14" i="14" s="1"/>
  <c r="J13" i="2"/>
  <c r="I14" i="14" s="1"/>
  <c r="J14" i="14" s="1"/>
  <c r="I13" i="2"/>
  <c r="G14" i="14" s="1"/>
  <c r="T12" i="2"/>
  <c r="S12" i="2"/>
  <c r="M12" i="2"/>
  <c r="L12" i="2"/>
  <c r="K12" i="2"/>
  <c r="K13" i="14" s="1"/>
  <c r="L13" i="14" s="1"/>
  <c r="J12" i="2"/>
  <c r="I13" i="14" s="1"/>
  <c r="J13" i="14" s="1"/>
  <c r="I12" i="2"/>
  <c r="G13" i="14" s="1"/>
  <c r="T11" i="2"/>
  <c r="S11" i="2"/>
  <c r="M11" i="2"/>
  <c r="L11" i="2"/>
  <c r="K11" i="2"/>
  <c r="K12" i="14" s="1"/>
  <c r="L12" i="14" s="1"/>
  <c r="J11" i="2"/>
  <c r="I12" i="14" s="1"/>
  <c r="J12" i="14" s="1"/>
  <c r="I11" i="2"/>
  <c r="G12" i="14" s="1"/>
  <c r="T10" i="2"/>
  <c r="S10" i="2"/>
  <c r="M10" i="2"/>
  <c r="L10" i="2"/>
  <c r="K10" i="2"/>
  <c r="K11" i="14" s="1"/>
  <c r="L11" i="14" s="1"/>
  <c r="J10" i="2"/>
  <c r="I11" i="14" s="1"/>
  <c r="J11" i="14" s="1"/>
  <c r="I10" i="2"/>
  <c r="G11" i="14" s="1"/>
  <c r="T9" i="2"/>
  <c r="S9" i="2"/>
  <c r="M9" i="2"/>
  <c r="L9" i="2"/>
  <c r="K9" i="2"/>
  <c r="K10" i="14" s="1"/>
  <c r="L10" i="14" s="1"/>
  <c r="J9" i="2"/>
  <c r="I10" i="14" s="1"/>
  <c r="J10" i="14" s="1"/>
  <c r="I9" i="2"/>
  <c r="G10" i="14" s="1"/>
  <c r="T8" i="2"/>
  <c r="S8" i="2"/>
  <c r="M8" i="2"/>
  <c r="L8" i="2"/>
  <c r="K8" i="2"/>
  <c r="K9" i="14" s="1"/>
  <c r="L9" i="14" s="1"/>
  <c r="J8" i="2"/>
  <c r="I9" i="14" s="1"/>
  <c r="J9" i="14" s="1"/>
  <c r="I8" i="2"/>
  <c r="G9" i="14" s="1"/>
  <c r="T7" i="2"/>
  <c r="S7" i="2"/>
  <c r="M7" i="2"/>
  <c r="L7" i="2"/>
  <c r="K7" i="2"/>
  <c r="K8" i="14" s="1"/>
  <c r="L8" i="14" s="1"/>
  <c r="J7" i="2"/>
  <c r="I8" i="14" s="1"/>
  <c r="J8" i="14" s="1"/>
  <c r="I7" i="2"/>
  <c r="G8" i="14" s="1"/>
  <c r="T6" i="2"/>
  <c r="S6" i="2"/>
  <c r="M6" i="2"/>
  <c r="L6" i="2"/>
  <c r="K6" i="2"/>
  <c r="K7" i="14" s="1"/>
  <c r="L7" i="14" s="1"/>
  <c r="J6" i="2"/>
  <c r="I7" i="14" s="1"/>
  <c r="J7" i="14" s="1"/>
  <c r="I6" i="2"/>
  <c r="G7" i="14" s="1"/>
  <c r="T5" i="2"/>
  <c r="S5" i="2"/>
  <c r="M5" i="2"/>
  <c r="L5" i="2"/>
  <c r="K5" i="2"/>
  <c r="K6" i="14" s="1"/>
  <c r="L6" i="14" s="1"/>
  <c r="J5" i="2"/>
  <c r="I6" i="14" s="1"/>
  <c r="AZ76" i="7"/>
  <c r="BA76" i="7" s="1"/>
  <c r="AX76" i="7"/>
  <c r="AY76" i="7" s="1"/>
  <c r="AV76" i="7"/>
  <c r="AW76" i="7" s="1"/>
  <c r="AT76" i="7"/>
  <c r="AU76" i="7" s="1"/>
  <c r="AR76" i="7"/>
  <c r="AQ76" i="7"/>
  <c r="AN76" i="7"/>
  <c r="AK76" i="7"/>
  <c r="AZ75" i="7"/>
  <c r="BA75" i="7" s="1"/>
  <c r="AX75" i="7"/>
  <c r="AY75" i="7" s="1"/>
  <c r="AV75" i="7"/>
  <c r="AW75" i="7" s="1"/>
  <c r="AT75" i="7"/>
  <c r="AR75" i="7"/>
  <c r="AQ75" i="7"/>
  <c r="AN75" i="7"/>
  <c r="AK75" i="7"/>
  <c r="AM75" i="7" s="1"/>
  <c r="AZ74" i="7"/>
  <c r="BA74" i="7" s="1"/>
  <c r="AX74" i="7"/>
  <c r="AY74" i="7" s="1"/>
  <c r="AV74" i="7"/>
  <c r="AW74" i="7" s="1"/>
  <c r="AT74" i="7"/>
  <c r="AU74" i="7" s="1"/>
  <c r="AR74" i="7"/>
  <c r="AQ74" i="7"/>
  <c r="AN74" i="7"/>
  <c r="AK74" i="7"/>
  <c r="AM74" i="7" s="1"/>
  <c r="AZ73" i="7"/>
  <c r="BA73" i="7" s="1"/>
  <c r="AX73" i="7"/>
  <c r="AY73" i="7" s="1"/>
  <c r="AV73" i="7"/>
  <c r="AW73" i="7" s="1"/>
  <c r="AT73" i="7"/>
  <c r="AU73" i="7" s="1"/>
  <c r="AR73" i="7"/>
  <c r="AQ73" i="7"/>
  <c r="AN73" i="7"/>
  <c r="AK73" i="7"/>
  <c r="AZ72" i="7"/>
  <c r="BA72" i="7" s="1"/>
  <c r="AX72" i="7"/>
  <c r="AY72" i="7" s="1"/>
  <c r="AV72" i="7"/>
  <c r="AW72" i="7" s="1"/>
  <c r="AT72" i="7"/>
  <c r="AU72" i="7" s="1"/>
  <c r="AR72" i="7"/>
  <c r="AQ72" i="7"/>
  <c r="AN72" i="7"/>
  <c r="AK72" i="7"/>
  <c r="AM72" i="7" s="1"/>
  <c r="AZ71" i="7"/>
  <c r="BA71" i="7" s="1"/>
  <c r="AX71" i="7"/>
  <c r="AY71" i="7" s="1"/>
  <c r="AV71" i="7"/>
  <c r="AW71" i="7" s="1"/>
  <c r="AT71" i="7"/>
  <c r="AU71" i="7" s="1"/>
  <c r="AR71" i="7"/>
  <c r="AQ71" i="7"/>
  <c r="AN71" i="7"/>
  <c r="AK71" i="7"/>
  <c r="AM71" i="7" s="1"/>
  <c r="AZ70" i="7"/>
  <c r="BA70" i="7" s="1"/>
  <c r="AX70" i="7"/>
  <c r="AY70" i="7" s="1"/>
  <c r="AV70" i="7"/>
  <c r="AW70" i="7" s="1"/>
  <c r="AT70" i="7"/>
  <c r="AU70" i="7" s="1"/>
  <c r="AR70" i="7"/>
  <c r="AQ70" i="7"/>
  <c r="AN70" i="7"/>
  <c r="AK70" i="7"/>
  <c r="AZ69" i="7"/>
  <c r="BA69" i="7" s="1"/>
  <c r="AX69" i="7"/>
  <c r="AY69" i="7" s="1"/>
  <c r="AV69" i="7"/>
  <c r="AW69" i="7" s="1"/>
  <c r="AT69" i="7"/>
  <c r="AU69" i="7" s="1"/>
  <c r="AR69" i="7"/>
  <c r="AQ69" i="7"/>
  <c r="AN69" i="7"/>
  <c r="AK69" i="7"/>
  <c r="AM69" i="7" s="1"/>
  <c r="AZ68" i="7"/>
  <c r="BA68" i="7" s="1"/>
  <c r="AX68" i="7"/>
  <c r="AY68" i="7" s="1"/>
  <c r="AV68" i="7"/>
  <c r="AW68" i="7" s="1"/>
  <c r="AT68" i="7"/>
  <c r="AU68" i="7" s="1"/>
  <c r="AR68" i="7"/>
  <c r="AQ68" i="7"/>
  <c r="AN68" i="7"/>
  <c r="AK68" i="7"/>
  <c r="AM68" i="7" s="1"/>
  <c r="AZ67" i="7"/>
  <c r="BA67" i="7" s="1"/>
  <c r="AX67" i="7"/>
  <c r="AY67" i="7" s="1"/>
  <c r="AV67" i="7"/>
  <c r="AW67" i="7" s="1"/>
  <c r="AT67" i="7"/>
  <c r="AU67" i="7" s="1"/>
  <c r="AR67" i="7"/>
  <c r="AQ67" i="7"/>
  <c r="AN67" i="7"/>
  <c r="AK67" i="7"/>
  <c r="AZ66" i="7"/>
  <c r="BA66" i="7" s="1"/>
  <c r="AX66" i="7"/>
  <c r="AY66" i="7" s="1"/>
  <c r="AV66" i="7"/>
  <c r="AW66" i="7" s="1"/>
  <c r="AT66" i="7"/>
  <c r="AU66" i="7" s="1"/>
  <c r="AR66" i="7"/>
  <c r="AQ66" i="7"/>
  <c r="AN66" i="7"/>
  <c r="AK66" i="7"/>
  <c r="AM66" i="7" s="1"/>
  <c r="AZ65" i="7"/>
  <c r="BA65" i="7" s="1"/>
  <c r="AX65" i="7"/>
  <c r="AY65" i="7" s="1"/>
  <c r="AV65" i="7"/>
  <c r="AW65" i="7" s="1"/>
  <c r="AT65" i="7"/>
  <c r="AU65" i="7" s="1"/>
  <c r="AR65" i="7"/>
  <c r="AQ65" i="7"/>
  <c r="AN65" i="7"/>
  <c r="AK65" i="7"/>
  <c r="AM65" i="7" s="1"/>
  <c r="AZ64" i="7"/>
  <c r="BA64" i="7" s="1"/>
  <c r="AX64" i="7"/>
  <c r="AY64" i="7" s="1"/>
  <c r="AV64" i="7"/>
  <c r="AW64" i="7" s="1"/>
  <c r="AT64" i="7"/>
  <c r="AU64" i="7" s="1"/>
  <c r="AR64" i="7"/>
  <c r="AQ64" i="7"/>
  <c r="AN64" i="7"/>
  <c r="AK64" i="7"/>
  <c r="AZ63" i="7"/>
  <c r="BA63" i="7" s="1"/>
  <c r="AX63" i="7"/>
  <c r="AY63" i="7" s="1"/>
  <c r="AV63" i="7"/>
  <c r="AW63" i="7" s="1"/>
  <c r="AT63" i="7"/>
  <c r="AU63" i="7" s="1"/>
  <c r="AR63" i="7"/>
  <c r="AQ63" i="7"/>
  <c r="AN63" i="7"/>
  <c r="AK63" i="7"/>
  <c r="AM63" i="7" s="1"/>
  <c r="AZ62" i="7"/>
  <c r="BA62" i="7" s="1"/>
  <c r="AX62" i="7"/>
  <c r="AY62" i="7" s="1"/>
  <c r="AV62" i="7"/>
  <c r="AW62" i="7" s="1"/>
  <c r="AT62" i="7"/>
  <c r="AU62" i="7" s="1"/>
  <c r="AR62" i="7"/>
  <c r="AQ62" i="7"/>
  <c r="AN62" i="7"/>
  <c r="AK62" i="7"/>
  <c r="AZ61" i="7"/>
  <c r="BA61" i="7" s="1"/>
  <c r="AX61" i="7"/>
  <c r="AY61" i="7" s="1"/>
  <c r="AV61" i="7"/>
  <c r="AW61" i="7" s="1"/>
  <c r="AT61" i="7"/>
  <c r="AU61" i="7" s="1"/>
  <c r="AR61" i="7"/>
  <c r="AQ61" i="7"/>
  <c r="AN61" i="7"/>
  <c r="AK61" i="7"/>
  <c r="AZ60" i="7"/>
  <c r="BA60" i="7" s="1"/>
  <c r="AX60" i="7"/>
  <c r="AY60" i="7" s="1"/>
  <c r="AV60" i="7"/>
  <c r="AW60" i="7" s="1"/>
  <c r="AT60" i="7"/>
  <c r="AU60" i="7" s="1"/>
  <c r="AR60" i="7"/>
  <c r="AQ60" i="7"/>
  <c r="AN60" i="7"/>
  <c r="AK60" i="7"/>
  <c r="AM60" i="7" s="1"/>
  <c r="AZ59" i="7"/>
  <c r="BA59" i="7" s="1"/>
  <c r="AX59" i="7"/>
  <c r="AY59" i="7" s="1"/>
  <c r="AV59" i="7"/>
  <c r="AW59" i="7" s="1"/>
  <c r="AT59" i="7"/>
  <c r="AU59" i="7" s="1"/>
  <c r="AR59" i="7"/>
  <c r="AQ59" i="7"/>
  <c r="AN59" i="7"/>
  <c r="AK59" i="7"/>
  <c r="AZ58" i="7"/>
  <c r="BA58" i="7" s="1"/>
  <c r="AX58" i="7"/>
  <c r="AY58" i="7" s="1"/>
  <c r="AV58" i="7"/>
  <c r="AW58" i="7" s="1"/>
  <c r="AT58" i="7"/>
  <c r="AU58" i="7" s="1"/>
  <c r="AR58" i="7"/>
  <c r="AQ58" i="7"/>
  <c r="AN58" i="7"/>
  <c r="AK58" i="7"/>
  <c r="AZ57" i="7"/>
  <c r="BA57" i="7" s="1"/>
  <c r="AX57" i="7"/>
  <c r="AY57" i="7" s="1"/>
  <c r="AV57" i="7"/>
  <c r="AW57" i="7" s="1"/>
  <c r="AT57" i="7"/>
  <c r="AU57" i="7" s="1"/>
  <c r="AR57" i="7"/>
  <c r="AQ57" i="7"/>
  <c r="AN57" i="7"/>
  <c r="AK57" i="7"/>
  <c r="AM57" i="7" s="1"/>
  <c r="AZ56" i="7"/>
  <c r="BA56" i="7" s="1"/>
  <c r="AX56" i="7"/>
  <c r="AY56" i="7" s="1"/>
  <c r="AV56" i="7"/>
  <c r="AW56" i="7" s="1"/>
  <c r="AT56" i="7"/>
  <c r="AU56" i="7" s="1"/>
  <c r="AR56" i="7"/>
  <c r="AQ56" i="7"/>
  <c r="AN56" i="7"/>
  <c r="AK56" i="7"/>
  <c r="AZ55" i="7"/>
  <c r="BA55" i="7" s="1"/>
  <c r="AX55" i="7"/>
  <c r="AY55" i="7" s="1"/>
  <c r="AV55" i="7"/>
  <c r="AW55" i="7" s="1"/>
  <c r="AT55" i="7"/>
  <c r="AU55" i="7" s="1"/>
  <c r="AR55" i="7"/>
  <c r="AQ55" i="7"/>
  <c r="AN55" i="7"/>
  <c r="AK55" i="7"/>
  <c r="AZ54" i="7"/>
  <c r="BA54" i="7" s="1"/>
  <c r="AX54" i="7"/>
  <c r="AY54" i="7" s="1"/>
  <c r="AV54" i="7"/>
  <c r="AW54" i="7" s="1"/>
  <c r="AT54" i="7"/>
  <c r="AU54" i="7" s="1"/>
  <c r="AR54" i="7"/>
  <c r="AQ54" i="7"/>
  <c r="AN54" i="7"/>
  <c r="AK54" i="7"/>
  <c r="AM54" i="7" s="1"/>
  <c r="AZ53" i="7"/>
  <c r="BA53" i="7" s="1"/>
  <c r="AX53" i="7"/>
  <c r="AY53" i="7" s="1"/>
  <c r="AV53" i="7"/>
  <c r="AW53" i="7" s="1"/>
  <c r="AT53" i="7"/>
  <c r="AU53" i="7" s="1"/>
  <c r="AR53" i="7"/>
  <c r="AQ53" i="7"/>
  <c r="AN53" i="7"/>
  <c r="AK53" i="7"/>
  <c r="AZ52" i="7"/>
  <c r="BA52" i="7" s="1"/>
  <c r="AX52" i="7"/>
  <c r="AY52" i="7" s="1"/>
  <c r="AV52" i="7"/>
  <c r="AW52" i="7" s="1"/>
  <c r="AT52" i="7"/>
  <c r="AU52" i="7" s="1"/>
  <c r="AR52" i="7"/>
  <c r="AQ52" i="7"/>
  <c r="AN52" i="7"/>
  <c r="AK52" i="7"/>
  <c r="AM52" i="7" s="1"/>
  <c r="AZ51" i="7"/>
  <c r="BA51" i="7" s="1"/>
  <c r="AX51" i="7"/>
  <c r="AY51" i="7" s="1"/>
  <c r="AV51" i="7"/>
  <c r="AW51" i="7" s="1"/>
  <c r="AT51" i="7"/>
  <c r="AU51" i="7" s="1"/>
  <c r="AR51" i="7"/>
  <c r="AQ51" i="7"/>
  <c r="AN51" i="7"/>
  <c r="AK51" i="7"/>
  <c r="AM51" i="7" s="1"/>
  <c r="AZ50" i="7"/>
  <c r="BA50" i="7" s="1"/>
  <c r="AX50" i="7"/>
  <c r="AY50" i="7" s="1"/>
  <c r="AV50" i="7"/>
  <c r="AW50" i="7" s="1"/>
  <c r="AT50" i="7"/>
  <c r="AU50" i="7" s="1"/>
  <c r="AR50" i="7"/>
  <c r="AQ50" i="7"/>
  <c r="AN50" i="7"/>
  <c r="AK50" i="7"/>
  <c r="AZ49" i="7"/>
  <c r="BA49" i="7" s="1"/>
  <c r="AX49" i="7"/>
  <c r="AY49" i="7" s="1"/>
  <c r="AV49" i="7"/>
  <c r="AW49" i="7" s="1"/>
  <c r="AT49" i="7"/>
  <c r="AU49" i="7" s="1"/>
  <c r="AR49" i="7"/>
  <c r="AQ49" i="7"/>
  <c r="AN49" i="7"/>
  <c r="AK49" i="7"/>
  <c r="AZ48" i="7"/>
  <c r="BA48" i="7" s="1"/>
  <c r="AX48" i="7"/>
  <c r="AY48" i="7" s="1"/>
  <c r="AV48" i="7"/>
  <c r="AW48" i="7" s="1"/>
  <c r="AT48" i="7"/>
  <c r="AU48" i="7" s="1"/>
  <c r="AR48" i="7"/>
  <c r="AQ48" i="7"/>
  <c r="AN48" i="7"/>
  <c r="AK48" i="7"/>
  <c r="AM48" i="7" s="1"/>
  <c r="AZ47" i="7"/>
  <c r="BA47" i="7" s="1"/>
  <c r="AX47" i="7"/>
  <c r="AY47" i="7" s="1"/>
  <c r="AV47" i="7"/>
  <c r="AW47" i="7" s="1"/>
  <c r="AT47" i="7"/>
  <c r="AU47" i="7" s="1"/>
  <c r="AR47" i="7"/>
  <c r="AQ47" i="7"/>
  <c r="AN47" i="7"/>
  <c r="AK47" i="7"/>
  <c r="AZ46" i="7"/>
  <c r="BA46" i="7" s="1"/>
  <c r="AX46" i="7"/>
  <c r="AY46" i="7" s="1"/>
  <c r="AV46" i="7"/>
  <c r="AW46" i="7" s="1"/>
  <c r="AT46" i="7"/>
  <c r="AU46" i="7" s="1"/>
  <c r="AR46" i="7"/>
  <c r="AQ46" i="7"/>
  <c r="AN46" i="7"/>
  <c r="AK46" i="7"/>
  <c r="AM46" i="7" s="1"/>
  <c r="AZ45" i="7"/>
  <c r="BA45" i="7" s="1"/>
  <c r="AX45" i="7"/>
  <c r="AY45" i="7" s="1"/>
  <c r="AV45" i="7"/>
  <c r="AW45" i="7" s="1"/>
  <c r="AT45" i="7"/>
  <c r="AU45" i="7" s="1"/>
  <c r="AR45" i="7"/>
  <c r="AQ45" i="7"/>
  <c r="AN45" i="7"/>
  <c r="AK45" i="7"/>
  <c r="AM45" i="7" s="1"/>
  <c r="AZ44" i="7"/>
  <c r="BA44" i="7" s="1"/>
  <c r="AX44" i="7"/>
  <c r="AY44" i="7" s="1"/>
  <c r="AV44" i="7"/>
  <c r="AW44" i="7" s="1"/>
  <c r="AT44" i="7"/>
  <c r="AU44" i="7" s="1"/>
  <c r="AR44" i="7"/>
  <c r="AQ44" i="7"/>
  <c r="AN44" i="7"/>
  <c r="AK44" i="7"/>
  <c r="AM44" i="7" s="1"/>
  <c r="AZ43" i="7"/>
  <c r="BA43" i="7" s="1"/>
  <c r="AX43" i="7"/>
  <c r="AY43" i="7" s="1"/>
  <c r="AV43" i="7"/>
  <c r="AW43" i="7" s="1"/>
  <c r="AT43" i="7"/>
  <c r="AU43" i="7" s="1"/>
  <c r="AR43" i="7"/>
  <c r="AQ43" i="7"/>
  <c r="AN43" i="7"/>
  <c r="AK43" i="7"/>
  <c r="AZ42" i="7"/>
  <c r="BA42" i="7" s="1"/>
  <c r="AX42" i="7"/>
  <c r="AY42" i="7" s="1"/>
  <c r="AV42" i="7"/>
  <c r="AW42" i="7" s="1"/>
  <c r="AT42" i="7"/>
  <c r="AU42" i="7" s="1"/>
  <c r="AR42" i="7"/>
  <c r="AQ42" i="7"/>
  <c r="AN42" i="7"/>
  <c r="AK42" i="7"/>
  <c r="AM42" i="7" s="1"/>
  <c r="AZ41" i="7"/>
  <c r="BA41" i="7" s="1"/>
  <c r="AX41" i="7"/>
  <c r="AY41" i="7" s="1"/>
  <c r="AV41" i="7"/>
  <c r="AW41" i="7" s="1"/>
  <c r="AT41" i="7"/>
  <c r="AU41" i="7" s="1"/>
  <c r="AR41" i="7"/>
  <c r="AQ41" i="7"/>
  <c r="AN41" i="7"/>
  <c r="AK41" i="7"/>
  <c r="AM41" i="7" s="1"/>
  <c r="AZ40" i="7"/>
  <c r="BA40" i="7" s="1"/>
  <c r="AX40" i="7"/>
  <c r="AY40" i="7" s="1"/>
  <c r="AV40" i="7"/>
  <c r="AW40" i="7" s="1"/>
  <c r="AT40" i="7"/>
  <c r="AU40" i="7" s="1"/>
  <c r="AR40" i="7"/>
  <c r="AQ40" i="7"/>
  <c r="AN40" i="7"/>
  <c r="AK40" i="7"/>
  <c r="AZ39" i="7"/>
  <c r="BA39" i="7" s="1"/>
  <c r="AX39" i="7"/>
  <c r="AY39" i="7" s="1"/>
  <c r="AV39" i="7"/>
  <c r="AW39" i="7" s="1"/>
  <c r="AT39" i="7"/>
  <c r="AU39" i="7" s="1"/>
  <c r="AR39" i="7"/>
  <c r="AQ39" i="7"/>
  <c r="AN39" i="7"/>
  <c r="AK39" i="7"/>
  <c r="AM39" i="7" s="1"/>
  <c r="AZ38" i="7"/>
  <c r="BA38" i="7" s="1"/>
  <c r="AX38" i="7"/>
  <c r="AY38" i="7" s="1"/>
  <c r="AV38" i="7"/>
  <c r="AW38" i="7" s="1"/>
  <c r="AT38" i="7"/>
  <c r="AU38" i="7" s="1"/>
  <c r="AR38" i="7"/>
  <c r="AQ38" i="7"/>
  <c r="AN38" i="7"/>
  <c r="AK38" i="7"/>
  <c r="AZ37" i="7"/>
  <c r="BA37" i="7" s="1"/>
  <c r="AX37" i="7"/>
  <c r="AY37" i="7" s="1"/>
  <c r="AV37" i="7"/>
  <c r="AW37" i="7" s="1"/>
  <c r="AT37" i="7"/>
  <c r="AU37" i="7" s="1"/>
  <c r="AR37" i="7"/>
  <c r="AQ37" i="7"/>
  <c r="AN37" i="7"/>
  <c r="AK37" i="7"/>
  <c r="AM37" i="7" s="1"/>
  <c r="AZ36" i="7"/>
  <c r="BA36" i="7" s="1"/>
  <c r="AX36" i="7"/>
  <c r="AY36" i="7" s="1"/>
  <c r="AV36" i="7"/>
  <c r="AW36" i="7" s="1"/>
  <c r="AT36" i="7"/>
  <c r="AU36" i="7" s="1"/>
  <c r="AR36" i="7"/>
  <c r="AQ36" i="7"/>
  <c r="AN36" i="7"/>
  <c r="AK36" i="7"/>
  <c r="AM36" i="7" s="1"/>
  <c r="AZ35" i="7"/>
  <c r="BA35" i="7" s="1"/>
  <c r="AX35" i="7"/>
  <c r="AY35" i="7" s="1"/>
  <c r="AV35" i="7"/>
  <c r="AW35" i="7" s="1"/>
  <c r="AT35" i="7"/>
  <c r="AU35" i="7" s="1"/>
  <c r="AR35" i="7"/>
  <c r="AQ35" i="7"/>
  <c r="AN35" i="7"/>
  <c r="AK35" i="7"/>
  <c r="AM35" i="7" s="1"/>
  <c r="AZ34" i="7"/>
  <c r="BA34" i="7" s="1"/>
  <c r="AX34" i="7"/>
  <c r="AY34" i="7" s="1"/>
  <c r="AV34" i="7"/>
  <c r="AW34" i="7" s="1"/>
  <c r="AT34" i="7"/>
  <c r="AU34" i="7" s="1"/>
  <c r="AR34" i="7"/>
  <c r="AQ34" i="7"/>
  <c r="AN34" i="7"/>
  <c r="AK34" i="7"/>
  <c r="AM34" i="7" s="1"/>
  <c r="AZ33" i="7"/>
  <c r="BA33" i="7" s="1"/>
  <c r="AX33" i="7"/>
  <c r="AY33" i="7" s="1"/>
  <c r="AV33" i="7"/>
  <c r="AW33" i="7" s="1"/>
  <c r="AT33" i="7"/>
  <c r="AU33" i="7" s="1"/>
  <c r="AR33" i="7"/>
  <c r="AQ33" i="7"/>
  <c r="AN33" i="7"/>
  <c r="AK33" i="7"/>
  <c r="V33" i="2"/>
  <c r="V32" i="2"/>
  <c r="V31" i="2"/>
  <c r="U31" i="2"/>
  <c r="V30" i="2"/>
  <c r="V29" i="2"/>
  <c r="V28" i="2"/>
  <c r="U28" i="2"/>
  <c r="V27" i="2"/>
  <c r="V26" i="2"/>
  <c r="V25" i="2"/>
  <c r="U25" i="2"/>
  <c r="V24" i="2"/>
  <c r="V23" i="2"/>
  <c r="V22" i="2"/>
  <c r="U22" i="2"/>
  <c r="V21" i="2"/>
  <c r="V20" i="2"/>
  <c r="V19" i="2"/>
  <c r="U19" i="2"/>
  <c r="V18" i="2"/>
  <c r="V17" i="2"/>
  <c r="V16" i="2"/>
  <c r="U16" i="2"/>
  <c r="V15" i="2"/>
  <c r="V14" i="2"/>
  <c r="V13" i="2"/>
  <c r="U13" i="2"/>
  <c r="V12" i="2"/>
  <c r="V11" i="2"/>
  <c r="V10" i="2"/>
  <c r="U10" i="2"/>
  <c r="V9" i="2"/>
  <c r="V8" i="2"/>
  <c r="V7" i="2"/>
  <c r="U7" i="2"/>
  <c r="V6" i="2"/>
  <c r="AA5" i="2"/>
  <c r="Y5" i="2"/>
  <c r="V5" i="2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B23" i="13"/>
  <c r="AS35" i="7" l="1"/>
  <c r="AS38" i="7"/>
  <c r="AS41" i="7"/>
  <c r="W42" i="2" s="1"/>
  <c r="AS44" i="7"/>
  <c r="AS47" i="7"/>
  <c r="W48" i="2" s="1"/>
  <c r="AS50" i="7"/>
  <c r="AS53" i="7"/>
  <c r="AS56" i="7"/>
  <c r="AS59" i="7"/>
  <c r="AS62" i="7"/>
  <c r="W63" i="2" s="1"/>
  <c r="AS65" i="7"/>
  <c r="AS68" i="7"/>
  <c r="W69" i="2" s="1"/>
  <c r="AS71" i="7"/>
  <c r="AS74" i="7"/>
  <c r="AS34" i="7"/>
  <c r="W35" i="2" s="1"/>
  <c r="AS37" i="7"/>
  <c r="W38" i="2" s="1"/>
  <c r="AS40" i="7"/>
  <c r="W41" i="2" s="1"/>
  <c r="AS43" i="7"/>
  <c r="AS46" i="7"/>
  <c r="AS49" i="7"/>
  <c r="AS52" i="7"/>
  <c r="W53" i="2" s="1"/>
  <c r="AS55" i="7"/>
  <c r="AS58" i="7"/>
  <c r="W59" i="2" s="1"/>
  <c r="AS61" i="7"/>
  <c r="W62" i="2" s="1"/>
  <c r="AS64" i="7"/>
  <c r="W65" i="2" s="1"/>
  <c r="AS67" i="7"/>
  <c r="W68" i="2" s="1"/>
  <c r="AS70" i="7"/>
  <c r="AS73" i="7"/>
  <c r="W74" i="2" s="1"/>
  <c r="AS76" i="7"/>
  <c r="AM33" i="7"/>
  <c r="U34" i="2" s="1"/>
  <c r="AP33" i="7"/>
  <c r="V34" i="2" s="1"/>
  <c r="AP36" i="7"/>
  <c r="V37" i="2" s="1"/>
  <c r="AP45" i="7"/>
  <c r="V46" i="2" s="1"/>
  <c r="AP48" i="7"/>
  <c r="V49" i="2" s="1"/>
  <c r="AP51" i="7"/>
  <c r="V52" i="2" s="1"/>
  <c r="AP54" i="7"/>
  <c r="V55" i="2" s="1"/>
  <c r="AP57" i="7"/>
  <c r="V58" i="2" s="1"/>
  <c r="AP60" i="7"/>
  <c r="V61" i="2" s="1"/>
  <c r="AP63" i="7"/>
  <c r="V64" i="2" s="1"/>
  <c r="AP66" i="7"/>
  <c r="V67" i="2" s="1"/>
  <c r="AP69" i="7"/>
  <c r="V70" i="2" s="1"/>
  <c r="AP72" i="7"/>
  <c r="V73" i="2" s="1"/>
  <c r="AP75" i="7"/>
  <c r="V76" i="2" s="1"/>
  <c r="AP42" i="7"/>
  <c r="V43" i="2" s="1"/>
  <c r="AS33" i="7"/>
  <c r="W34" i="2" s="1"/>
  <c r="AS36" i="7"/>
  <c r="W37" i="2" s="1"/>
  <c r="AS39" i="7"/>
  <c r="W40" i="2" s="1"/>
  <c r="AS42" i="7"/>
  <c r="W43" i="2" s="1"/>
  <c r="AS45" i="7"/>
  <c r="W46" i="2" s="1"/>
  <c r="AS48" i="7"/>
  <c r="W49" i="2" s="1"/>
  <c r="AS51" i="7"/>
  <c r="W52" i="2" s="1"/>
  <c r="AS54" i="7"/>
  <c r="W55" i="2" s="1"/>
  <c r="AS57" i="7"/>
  <c r="W58" i="2" s="1"/>
  <c r="AS60" i="7"/>
  <c r="AS63" i="7"/>
  <c r="AS66" i="7"/>
  <c r="W67" i="2" s="1"/>
  <c r="AS69" i="7"/>
  <c r="AS72" i="7"/>
  <c r="W73" i="2" s="1"/>
  <c r="AS75" i="7"/>
  <c r="W76" i="2" s="1"/>
  <c r="AP39" i="7"/>
  <c r="V40" i="2" s="1"/>
  <c r="AM38" i="7"/>
  <c r="U39" i="2" s="1"/>
  <c r="AM47" i="7"/>
  <c r="U48" i="2" s="1"/>
  <c r="AM50" i="7"/>
  <c r="U51" i="2" s="1"/>
  <c r="AM53" i="7"/>
  <c r="U54" i="2" s="1"/>
  <c r="AM56" i="7"/>
  <c r="U57" i="2" s="1"/>
  <c r="AM59" i="7"/>
  <c r="U60" i="2" s="1"/>
  <c r="AM62" i="7"/>
  <c r="U63" i="2" s="1"/>
  <c r="AU75" i="7"/>
  <c r="X76" i="2" s="1"/>
  <c r="AP35" i="7"/>
  <c r="V36" i="2" s="1"/>
  <c r="AP38" i="7"/>
  <c r="V39" i="2" s="1"/>
  <c r="AP41" i="7"/>
  <c r="V42" i="2" s="1"/>
  <c r="AP44" i="7"/>
  <c r="V45" i="2" s="1"/>
  <c r="AP47" i="7"/>
  <c r="V48" i="2" s="1"/>
  <c r="AP50" i="7"/>
  <c r="V51" i="2" s="1"/>
  <c r="AP53" i="7"/>
  <c r="V54" i="2" s="1"/>
  <c r="AP56" i="7"/>
  <c r="V57" i="2" s="1"/>
  <c r="AP59" i="7"/>
  <c r="V60" i="2" s="1"/>
  <c r="AP62" i="7"/>
  <c r="V63" i="2" s="1"/>
  <c r="AP65" i="7"/>
  <c r="V66" i="2" s="1"/>
  <c r="AP68" i="7"/>
  <c r="V69" i="2" s="1"/>
  <c r="AP71" i="7"/>
  <c r="V72" i="2" s="1"/>
  <c r="AP74" i="7"/>
  <c r="V75" i="2" s="1"/>
  <c r="AM40" i="7"/>
  <c r="U41" i="2" s="1"/>
  <c r="AM43" i="7"/>
  <c r="U44" i="2" s="1"/>
  <c r="AM49" i="7"/>
  <c r="U50" i="2" s="1"/>
  <c r="AM55" i="7"/>
  <c r="U56" i="2" s="1"/>
  <c r="AM58" i="7"/>
  <c r="U59" i="2" s="1"/>
  <c r="AM61" i="7"/>
  <c r="U62" i="2" s="1"/>
  <c r="AM64" i="7"/>
  <c r="U65" i="2" s="1"/>
  <c r="AM67" i="7"/>
  <c r="U68" i="2" s="1"/>
  <c r="AM70" i="7"/>
  <c r="U71" i="2" s="1"/>
  <c r="AM73" i="7"/>
  <c r="U74" i="2" s="1"/>
  <c r="AM76" i="7"/>
  <c r="U77" i="2" s="1"/>
  <c r="AP34" i="7"/>
  <c r="V35" i="2" s="1"/>
  <c r="AP37" i="7"/>
  <c r="V38" i="2" s="1"/>
  <c r="AP40" i="7"/>
  <c r="V41" i="2" s="1"/>
  <c r="AP43" i="7"/>
  <c r="V44" i="2" s="1"/>
  <c r="AP46" i="7"/>
  <c r="V47" i="2" s="1"/>
  <c r="AP49" i="7"/>
  <c r="V50" i="2" s="1"/>
  <c r="AP52" i="7"/>
  <c r="V53" i="2" s="1"/>
  <c r="AP55" i="7"/>
  <c r="V56" i="2" s="1"/>
  <c r="AP58" i="7"/>
  <c r="V59" i="2" s="1"/>
  <c r="AP61" i="7"/>
  <c r="V62" i="2" s="1"/>
  <c r="AP64" i="7"/>
  <c r="V65" i="2" s="1"/>
  <c r="AP67" i="7"/>
  <c r="V68" i="2" s="1"/>
  <c r="AP70" i="7"/>
  <c r="V71" i="2" s="1"/>
  <c r="AP73" i="7"/>
  <c r="V74" i="2" s="1"/>
  <c r="AP76" i="7"/>
  <c r="V77" i="2" s="1"/>
  <c r="AA6" i="2"/>
  <c r="AA9" i="2"/>
  <c r="AA12" i="2"/>
  <c r="AA15" i="2"/>
  <c r="AA18" i="2"/>
  <c r="AA21" i="2"/>
  <c r="AA24" i="2"/>
  <c r="AA27" i="2"/>
  <c r="AA30" i="2"/>
  <c r="AA33" i="2"/>
  <c r="AA36" i="2"/>
  <c r="AA39" i="2"/>
  <c r="AA42" i="2"/>
  <c r="AA45" i="2"/>
  <c r="AA48" i="2"/>
  <c r="AA51" i="2"/>
  <c r="AA54" i="2"/>
  <c r="AA57" i="2"/>
  <c r="AA60" i="2"/>
  <c r="AA63" i="2"/>
  <c r="AA66" i="2"/>
  <c r="AA69" i="2"/>
  <c r="AA72" i="2"/>
  <c r="AA75" i="2"/>
  <c r="AA8" i="2"/>
  <c r="AA11" i="2"/>
  <c r="AA14" i="2"/>
  <c r="AA17" i="2"/>
  <c r="AA26" i="2"/>
  <c r="AA29" i="2"/>
  <c r="AA32" i="2"/>
  <c r="AA41" i="2"/>
  <c r="AA47" i="2"/>
  <c r="AA71" i="2"/>
  <c r="AA20" i="2"/>
  <c r="AA23" i="2"/>
  <c r="AA35" i="2"/>
  <c r="AA38" i="2"/>
  <c r="AA44" i="2"/>
  <c r="AA50" i="2"/>
  <c r="AA53" i="2"/>
  <c r="AA56" i="2"/>
  <c r="AA59" i="2"/>
  <c r="AA62" i="2"/>
  <c r="AA65" i="2"/>
  <c r="AA68" i="2"/>
  <c r="AA74" i="2"/>
  <c r="AA77" i="2"/>
  <c r="AA7" i="2"/>
  <c r="AA10" i="2"/>
  <c r="AA13" i="2"/>
  <c r="AA16" i="2"/>
  <c r="AA19" i="2"/>
  <c r="AA22" i="2"/>
  <c r="AA25" i="2"/>
  <c r="AA28" i="2"/>
  <c r="AA31" i="2"/>
  <c r="AA34" i="2"/>
  <c r="AA37" i="2"/>
  <c r="AA40" i="2"/>
  <c r="AA43" i="2"/>
  <c r="AA46" i="2"/>
  <c r="AA49" i="2"/>
  <c r="AA52" i="2"/>
  <c r="AA55" i="2"/>
  <c r="AA58" i="2"/>
  <c r="AA61" i="2"/>
  <c r="AA64" i="2"/>
  <c r="AA67" i="2"/>
  <c r="AA70" i="2"/>
  <c r="AA73" i="2"/>
  <c r="AA76" i="2"/>
  <c r="Z72" i="2"/>
  <c r="X5" i="2"/>
  <c r="X8" i="2"/>
  <c r="X11" i="2"/>
  <c r="X14" i="2"/>
  <c r="X17" i="2"/>
  <c r="X20" i="2"/>
  <c r="X23" i="2"/>
  <c r="X26" i="2"/>
  <c r="X29" i="2"/>
  <c r="X32" i="2"/>
  <c r="X35" i="2"/>
  <c r="X38" i="2"/>
  <c r="X41" i="2"/>
  <c r="X44" i="2"/>
  <c r="X47" i="2"/>
  <c r="X50" i="2"/>
  <c r="X53" i="2"/>
  <c r="X56" i="2"/>
  <c r="X59" i="2"/>
  <c r="X62" i="2"/>
  <c r="X65" i="2"/>
  <c r="X68" i="2"/>
  <c r="Y8" i="2"/>
  <c r="Y11" i="2"/>
  <c r="Y17" i="2"/>
  <c r="Y20" i="2"/>
  <c r="Y23" i="2"/>
  <c r="Y26" i="2"/>
  <c r="Y29" i="2"/>
  <c r="Y32" i="2"/>
  <c r="Y35" i="2"/>
  <c r="Y38" i="2"/>
  <c r="Y41" i="2"/>
  <c r="Y44" i="2"/>
  <c r="Y47" i="2"/>
  <c r="Y50" i="2"/>
  <c r="Y53" i="2"/>
  <c r="Y56" i="2"/>
  <c r="Y59" i="2"/>
  <c r="Y62" i="2"/>
  <c r="Y65" i="2"/>
  <c r="Y68" i="2"/>
  <c r="X71" i="2"/>
  <c r="X74" i="2"/>
  <c r="X77" i="2"/>
  <c r="Y14" i="2"/>
  <c r="Z5" i="2"/>
  <c r="Z8" i="2"/>
  <c r="Z11" i="2"/>
  <c r="Z14" i="2"/>
  <c r="Z17" i="2"/>
  <c r="Z20" i="2"/>
  <c r="Z23" i="2"/>
  <c r="W25" i="2"/>
  <c r="Z26" i="2"/>
  <c r="Z29" i="2"/>
  <c r="Z32" i="2"/>
  <c r="Z35" i="2"/>
  <c r="Z38" i="2"/>
  <c r="Z41" i="2"/>
  <c r="Z44" i="2"/>
  <c r="Z47" i="2"/>
  <c r="Z50" i="2"/>
  <c r="Z53" i="2"/>
  <c r="Z56" i="2"/>
  <c r="Z59" i="2"/>
  <c r="Z62" i="2"/>
  <c r="Z65" i="2"/>
  <c r="Z68" i="2"/>
  <c r="Y71" i="2"/>
  <c r="Y74" i="2"/>
  <c r="Y77" i="2"/>
  <c r="Z71" i="2"/>
  <c r="Z74" i="2"/>
  <c r="Z77" i="2"/>
  <c r="X7" i="2"/>
  <c r="X10" i="2"/>
  <c r="X13" i="2"/>
  <c r="X16" i="2"/>
  <c r="X19" i="2"/>
  <c r="X22" i="2"/>
  <c r="X25" i="2"/>
  <c r="X28" i="2"/>
  <c r="X31" i="2"/>
  <c r="X34" i="2"/>
  <c r="X37" i="2"/>
  <c r="X40" i="2"/>
  <c r="X43" i="2"/>
  <c r="X46" i="2"/>
  <c r="X49" i="2"/>
  <c r="X52" i="2"/>
  <c r="X55" i="2"/>
  <c r="X58" i="2"/>
  <c r="X61" i="2"/>
  <c r="X64" i="2"/>
  <c r="X67" i="2"/>
  <c r="X70" i="2"/>
  <c r="Y7" i="2"/>
  <c r="Y13" i="2"/>
  <c r="Y19" i="2"/>
  <c r="Y25" i="2"/>
  <c r="Y31" i="2"/>
  <c r="Y34" i="2"/>
  <c r="Y37" i="2"/>
  <c r="Y40" i="2"/>
  <c r="Y43" i="2"/>
  <c r="Y46" i="2"/>
  <c r="Y49" i="2"/>
  <c r="Y52" i="2"/>
  <c r="Y55" i="2"/>
  <c r="Y58" i="2"/>
  <c r="Y61" i="2"/>
  <c r="Y64" i="2"/>
  <c r="Y67" i="2"/>
  <c r="Y70" i="2"/>
  <c r="X73" i="2"/>
  <c r="Y10" i="2"/>
  <c r="Y16" i="2"/>
  <c r="Y22" i="2"/>
  <c r="Y28" i="2"/>
  <c r="Z7" i="2"/>
  <c r="Z10" i="2"/>
  <c r="W12" i="2"/>
  <c r="Z13" i="2"/>
  <c r="Z16" i="2"/>
  <c r="Z19" i="2"/>
  <c r="Z22" i="2"/>
  <c r="Z25" i="2"/>
  <c r="Z28" i="2"/>
  <c r="Z31" i="2"/>
  <c r="Z34" i="2"/>
  <c r="Z37" i="2"/>
  <c r="Z40" i="2"/>
  <c r="Z43" i="2"/>
  <c r="Z46" i="2"/>
  <c r="Z49" i="2"/>
  <c r="Z52" i="2"/>
  <c r="Z55" i="2"/>
  <c r="Z58" i="2"/>
  <c r="Z61" i="2"/>
  <c r="Z64" i="2"/>
  <c r="Z67" i="2"/>
  <c r="Z70" i="2"/>
  <c r="Y73" i="2"/>
  <c r="Y76" i="2"/>
  <c r="Z73" i="2"/>
  <c r="Z76" i="2"/>
  <c r="Z75" i="2"/>
  <c r="X6" i="2"/>
  <c r="X9" i="2"/>
  <c r="X12" i="2"/>
  <c r="X15" i="2"/>
  <c r="X18" i="2"/>
  <c r="X21" i="2"/>
  <c r="X24" i="2"/>
  <c r="X27" i="2"/>
  <c r="X30" i="2"/>
  <c r="X33" i="2"/>
  <c r="X36" i="2"/>
  <c r="X39" i="2"/>
  <c r="X42" i="2"/>
  <c r="X45" i="2"/>
  <c r="X48" i="2"/>
  <c r="X51" i="2"/>
  <c r="X54" i="2"/>
  <c r="X57" i="2"/>
  <c r="X60" i="2"/>
  <c r="X63" i="2"/>
  <c r="X66" i="2"/>
  <c r="X69" i="2"/>
  <c r="Y9" i="2"/>
  <c r="Y15" i="2"/>
  <c r="Y21" i="2"/>
  <c r="Y30" i="2"/>
  <c r="Y33" i="2"/>
  <c r="Y36" i="2"/>
  <c r="Y42" i="2"/>
  <c r="Y45" i="2"/>
  <c r="Y48" i="2"/>
  <c r="Y51" i="2"/>
  <c r="Y54" i="2"/>
  <c r="Y57" i="2"/>
  <c r="Y60" i="2"/>
  <c r="Y63" i="2"/>
  <c r="Y66" i="2"/>
  <c r="Y69" i="2"/>
  <c r="X72" i="2"/>
  <c r="X75" i="2"/>
  <c r="Y6" i="2"/>
  <c r="Y12" i="2"/>
  <c r="Y18" i="2"/>
  <c r="Y24" i="2"/>
  <c r="Y27" i="2"/>
  <c r="Y39" i="2"/>
  <c r="Z6" i="2"/>
  <c r="Z9" i="2"/>
  <c r="Z12" i="2"/>
  <c r="Z15" i="2"/>
  <c r="Z18" i="2"/>
  <c r="Z21" i="2"/>
  <c r="Z24" i="2"/>
  <c r="Z27" i="2"/>
  <c r="Z30" i="2"/>
  <c r="Z33" i="2"/>
  <c r="Z36" i="2"/>
  <c r="Z39" i="2"/>
  <c r="Z42" i="2"/>
  <c r="Z45" i="2"/>
  <c r="Z48" i="2"/>
  <c r="Z51" i="2"/>
  <c r="Z54" i="2"/>
  <c r="Z57" i="2"/>
  <c r="Z60" i="2"/>
  <c r="Z63" i="2"/>
  <c r="Z66" i="2"/>
  <c r="Z69" i="2"/>
  <c r="Y72" i="2"/>
  <c r="Y75" i="2"/>
  <c r="W24" i="2"/>
  <c r="W51" i="2"/>
  <c r="W18" i="2"/>
  <c r="W50" i="2"/>
  <c r="W30" i="2"/>
  <c r="W33" i="2"/>
  <c r="W20" i="2"/>
  <c r="W26" i="2"/>
  <c r="W36" i="2"/>
  <c r="W19" i="2"/>
  <c r="W22" i="2"/>
  <c r="W15" i="2"/>
  <c r="W8" i="2"/>
  <c r="W44" i="2"/>
  <c r="W54" i="2"/>
  <c r="W61" i="2"/>
  <c r="W71" i="2"/>
  <c r="W75" i="2"/>
  <c r="W70" i="2"/>
  <c r="O27" i="14"/>
  <c r="O39" i="14"/>
  <c r="H55" i="14"/>
  <c r="Q55" i="14"/>
  <c r="M58" i="14"/>
  <c r="N58" i="14" s="1"/>
  <c r="O10" i="14"/>
  <c r="Q14" i="14"/>
  <c r="H14" i="14"/>
  <c r="M17" i="14"/>
  <c r="N17" i="14" s="1"/>
  <c r="O22" i="14"/>
  <c r="H26" i="14"/>
  <c r="Q26" i="14"/>
  <c r="M29" i="14"/>
  <c r="N29" i="14" s="1"/>
  <c r="O34" i="14"/>
  <c r="H38" i="14"/>
  <c r="Q38" i="14"/>
  <c r="M41" i="14"/>
  <c r="N41" i="14" s="1"/>
  <c r="O46" i="14"/>
  <c r="H50" i="14"/>
  <c r="Q50" i="14"/>
  <c r="M53" i="14"/>
  <c r="N53" i="14" s="1"/>
  <c r="O58" i="14"/>
  <c r="Q62" i="14"/>
  <c r="H62" i="14"/>
  <c r="M65" i="14"/>
  <c r="N65" i="14" s="1"/>
  <c r="O70" i="14"/>
  <c r="H74" i="14"/>
  <c r="Q74" i="14"/>
  <c r="M77" i="14"/>
  <c r="N77" i="14" s="1"/>
  <c r="H31" i="14"/>
  <c r="Q31" i="14"/>
  <c r="H9" i="14"/>
  <c r="Q9" i="14"/>
  <c r="M12" i="14"/>
  <c r="N12" i="14" s="1"/>
  <c r="O17" i="14"/>
  <c r="H21" i="14"/>
  <c r="Q21" i="14"/>
  <c r="M24" i="14"/>
  <c r="N24" i="14" s="1"/>
  <c r="O29" i="14"/>
  <c r="H33" i="14"/>
  <c r="Q33" i="14"/>
  <c r="M36" i="14"/>
  <c r="N36" i="14" s="1"/>
  <c r="O41" i="14"/>
  <c r="H45" i="14"/>
  <c r="Q45" i="14"/>
  <c r="M48" i="14"/>
  <c r="N48" i="14" s="1"/>
  <c r="O53" i="14"/>
  <c r="N56" i="2"/>
  <c r="G57" i="14"/>
  <c r="M60" i="14"/>
  <c r="N60" i="14" s="1"/>
  <c r="O65" i="14"/>
  <c r="Q69" i="14"/>
  <c r="H69" i="14"/>
  <c r="M72" i="14"/>
  <c r="N72" i="14" s="1"/>
  <c r="O77" i="14"/>
  <c r="O75" i="14"/>
  <c r="M7" i="14"/>
  <c r="N7" i="14" s="1"/>
  <c r="O12" i="14"/>
  <c r="H16" i="14"/>
  <c r="Q16" i="14"/>
  <c r="M19" i="14"/>
  <c r="N19" i="14" s="1"/>
  <c r="O24" i="14"/>
  <c r="H28" i="14"/>
  <c r="Q28" i="14"/>
  <c r="M31" i="14"/>
  <c r="N31" i="14" s="1"/>
  <c r="O36" i="14"/>
  <c r="Q40" i="14"/>
  <c r="H40" i="14"/>
  <c r="M43" i="14"/>
  <c r="N43" i="14" s="1"/>
  <c r="O48" i="14"/>
  <c r="H52" i="14"/>
  <c r="Q52" i="14"/>
  <c r="M55" i="14"/>
  <c r="N55" i="14" s="1"/>
  <c r="O60" i="14"/>
  <c r="H64" i="14"/>
  <c r="Q64" i="14"/>
  <c r="M67" i="14"/>
  <c r="N67" i="14" s="1"/>
  <c r="O72" i="14"/>
  <c r="H76" i="14"/>
  <c r="Q76" i="14"/>
  <c r="O51" i="14"/>
  <c r="O7" i="14"/>
  <c r="H11" i="14"/>
  <c r="Q11" i="14"/>
  <c r="M14" i="14"/>
  <c r="N14" i="14" s="1"/>
  <c r="O19" i="14"/>
  <c r="H23" i="14"/>
  <c r="Q23" i="14"/>
  <c r="M26" i="14"/>
  <c r="N26" i="14" s="1"/>
  <c r="O31" i="14"/>
  <c r="H35" i="14"/>
  <c r="Q35" i="14"/>
  <c r="M38" i="14"/>
  <c r="N38" i="14" s="1"/>
  <c r="O43" i="14"/>
  <c r="H47" i="14"/>
  <c r="Q47" i="14"/>
  <c r="M50" i="14"/>
  <c r="N50" i="14" s="1"/>
  <c r="O55" i="14"/>
  <c r="H59" i="14"/>
  <c r="M62" i="14"/>
  <c r="N62" i="14" s="1"/>
  <c r="O67" i="14"/>
  <c r="Q71" i="14"/>
  <c r="H71" i="14"/>
  <c r="M74" i="14"/>
  <c r="N74" i="14" s="1"/>
  <c r="H7" i="14"/>
  <c r="Q7" i="14"/>
  <c r="M9" i="14"/>
  <c r="N9" i="14" s="1"/>
  <c r="O14" i="14"/>
  <c r="H18" i="14"/>
  <c r="Q18" i="14"/>
  <c r="M21" i="14"/>
  <c r="N21" i="14" s="1"/>
  <c r="O26" i="14"/>
  <c r="H30" i="14"/>
  <c r="Q30" i="14"/>
  <c r="M33" i="14"/>
  <c r="N33" i="14" s="1"/>
  <c r="O38" i="14"/>
  <c r="H42" i="14"/>
  <c r="Q42" i="14"/>
  <c r="M45" i="14"/>
  <c r="N45" i="14" s="1"/>
  <c r="O50" i="14"/>
  <c r="H54" i="14"/>
  <c r="Q54" i="14"/>
  <c r="M57" i="14"/>
  <c r="N57" i="14" s="1"/>
  <c r="N58" i="2"/>
  <c r="I59" i="14"/>
  <c r="J59" i="14" s="1"/>
  <c r="O62" i="14"/>
  <c r="H66" i="14"/>
  <c r="Q66" i="14"/>
  <c r="M69" i="14"/>
  <c r="N69" i="14" s="1"/>
  <c r="O74" i="14"/>
  <c r="N77" i="2"/>
  <c r="G78" i="14"/>
  <c r="Q19" i="14"/>
  <c r="H19" i="14"/>
  <c r="H43" i="14"/>
  <c r="Q43" i="14"/>
  <c r="H67" i="14"/>
  <c r="Q67" i="14"/>
  <c r="J6" i="14"/>
  <c r="Q6" i="14"/>
  <c r="O9" i="14"/>
  <c r="Q13" i="14"/>
  <c r="H13" i="14"/>
  <c r="M16" i="14"/>
  <c r="N16" i="14" s="1"/>
  <c r="O21" i="14"/>
  <c r="H25" i="14"/>
  <c r="Q25" i="14"/>
  <c r="M28" i="14"/>
  <c r="N28" i="14" s="1"/>
  <c r="O33" i="14"/>
  <c r="H37" i="14"/>
  <c r="Q37" i="14"/>
  <c r="M40" i="14"/>
  <c r="N40" i="14" s="1"/>
  <c r="O45" i="14"/>
  <c r="H49" i="14"/>
  <c r="Q49" i="14"/>
  <c r="M52" i="14"/>
  <c r="N52" i="14" s="1"/>
  <c r="O57" i="14"/>
  <c r="N60" i="2"/>
  <c r="G61" i="14"/>
  <c r="M64" i="14"/>
  <c r="N64" i="14" s="1"/>
  <c r="O69" i="14"/>
  <c r="H73" i="14"/>
  <c r="Q73" i="14"/>
  <c r="M76" i="14"/>
  <c r="N76" i="14" s="1"/>
  <c r="O15" i="14"/>
  <c r="H8" i="14"/>
  <c r="Q8" i="14"/>
  <c r="M11" i="14"/>
  <c r="N11" i="14" s="1"/>
  <c r="O16" i="14"/>
  <c r="H20" i="14"/>
  <c r="Q20" i="14"/>
  <c r="M23" i="14"/>
  <c r="N23" i="14" s="1"/>
  <c r="O28" i="14"/>
  <c r="H32" i="14"/>
  <c r="Q32" i="14"/>
  <c r="M35" i="14"/>
  <c r="N35" i="14" s="1"/>
  <c r="O40" i="14"/>
  <c r="H44" i="14"/>
  <c r="Q44" i="14"/>
  <c r="M47" i="14"/>
  <c r="N47" i="14" s="1"/>
  <c r="O52" i="14"/>
  <c r="H56" i="14"/>
  <c r="Q56" i="14"/>
  <c r="M59" i="14"/>
  <c r="N59" i="14" s="1"/>
  <c r="O64" i="14"/>
  <c r="H68" i="14"/>
  <c r="Q68" i="14"/>
  <c r="M71" i="14"/>
  <c r="N71" i="14" s="1"/>
  <c r="O76" i="14"/>
  <c r="M34" i="14"/>
  <c r="N34" i="14" s="1"/>
  <c r="M46" i="14"/>
  <c r="N46" i="14" s="1"/>
  <c r="M6" i="14"/>
  <c r="N6" i="14" s="1"/>
  <c r="O11" i="14"/>
  <c r="H15" i="14"/>
  <c r="Q15" i="14"/>
  <c r="M18" i="14"/>
  <c r="N18" i="14" s="1"/>
  <c r="O23" i="14"/>
  <c r="Q27" i="14"/>
  <c r="H27" i="14"/>
  <c r="M30" i="14"/>
  <c r="O35" i="14"/>
  <c r="H39" i="14"/>
  <c r="Q39" i="14"/>
  <c r="M42" i="14"/>
  <c r="N42" i="14" s="1"/>
  <c r="O47" i="14"/>
  <c r="H51" i="14"/>
  <c r="Q51" i="14"/>
  <c r="M54" i="14"/>
  <c r="N54" i="14" s="1"/>
  <c r="O59" i="14"/>
  <c r="Q63" i="14"/>
  <c r="H63" i="14"/>
  <c r="M66" i="14"/>
  <c r="N66" i="14" s="1"/>
  <c r="O71" i="14"/>
  <c r="Q75" i="14"/>
  <c r="H75" i="14"/>
  <c r="M78" i="14"/>
  <c r="N78" i="14" s="1"/>
  <c r="M70" i="14"/>
  <c r="N70" i="14" s="1"/>
  <c r="O6" i="14"/>
  <c r="H10" i="14"/>
  <c r="Q10" i="14"/>
  <c r="M13" i="14"/>
  <c r="N13" i="14" s="1"/>
  <c r="O18" i="14"/>
  <c r="Q22" i="14"/>
  <c r="H22" i="14"/>
  <c r="M25" i="14"/>
  <c r="N25" i="14" s="1"/>
  <c r="O30" i="14"/>
  <c r="H34" i="14"/>
  <c r="Q34" i="14"/>
  <c r="M37" i="14"/>
  <c r="N37" i="14" s="1"/>
  <c r="O42" i="14"/>
  <c r="H46" i="14"/>
  <c r="Q46" i="14"/>
  <c r="M49" i="14"/>
  <c r="N49" i="14" s="1"/>
  <c r="O54" i="14"/>
  <c r="Q58" i="14"/>
  <c r="H58" i="14"/>
  <c r="M61" i="14"/>
  <c r="N61" i="14" s="1"/>
  <c r="O66" i="14"/>
  <c r="Q70" i="14"/>
  <c r="H70" i="14"/>
  <c r="M73" i="14"/>
  <c r="N73" i="14" s="1"/>
  <c r="O78" i="14"/>
  <c r="M10" i="14"/>
  <c r="N10" i="14" s="1"/>
  <c r="M22" i="14"/>
  <c r="N22" i="14" s="1"/>
  <c r="O63" i="14"/>
  <c r="M8" i="14"/>
  <c r="N8" i="14" s="1"/>
  <c r="O13" i="14"/>
  <c r="Q17" i="14"/>
  <c r="H17" i="14"/>
  <c r="M20" i="14"/>
  <c r="N20" i="14" s="1"/>
  <c r="O25" i="14"/>
  <c r="Q29" i="14"/>
  <c r="H29" i="14"/>
  <c r="M32" i="14"/>
  <c r="N32" i="14" s="1"/>
  <c r="O37" i="14"/>
  <c r="Q41" i="14"/>
  <c r="H41" i="14"/>
  <c r="M44" i="14"/>
  <c r="N44" i="14" s="1"/>
  <c r="O49" i="14"/>
  <c r="Q53" i="14"/>
  <c r="H53" i="14"/>
  <c r="M56" i="14"/>
  <c r="N56" i="14" s="1"/>
  <c r="O61" i="14"/>
  <c r="H65" i="14"/>
  <c r="Q65" i="14"/>
  <c r="M68" i="14"/>
  <c r="N68" i="14" s="1"/>
  <c r="O73" i="14"/>
  <c r="Q77" i="14"/>
  <c r="H77" i="14"/>
  <c r="O8" i="14"/>
  <c r="H12" i="14"/>
  <c r="Q12" i="14"/>
  <c r="M15" i="14"/>
  <c r="N15" i="14" s="1"/>
  <c r="O20" i="14"/>
  <c r="H24" i="14"/>
  <c r="Q24" i="14"/>
  <c r="M27" i="14"/>
  <c r="N27" i="14" s="1"/>
  <c r="O32" i="14"/>
  <c r="H36" i="14"/>
  <c r="Q36" i="14"/>
  <c r="M39" i="14"/>
  <c r="N39" i="14" s="1"/>
  <c r="O44" i="14"/>
  <c r="H48" i="14"/>
  <c r="Q48" i="14"/>
  <c r="M51" i="14"/>
  <c r="N51" i="14" s="1"/>
  <c r="O56" i="14"/>
  <c r="H60" i="14"/>
  <c r="Q60" i="14"/>
  <c r="M63" i="14"/>
  <c r="N63" i="14" s="1"/>
  <c r="O68" i="14"/>
  <c r="H72" i="14"/>
  <c r="Q72" i="14"/>
  <c r="M75" i="14"/>
  <c r="N75" i="14" s="1"/>
  <c r="O27" i="2"/>
  <c r="O44" i="2"/>
  <c r="N37" i="2"/>
  <c r="N49" i="2"/>
  <c r="N51" i="2"/>
  <c r="N75" i="2"/>
  <c r="O20" i="2"/>
  <c r="N70" i="2"/>
  <c r="O43" i="2"/>
  <c r="N18" i="2"/>
  <c r="N47" i="2"/>
  <c r="O69" i="2"/>
  <c r="O59" i="2"/>
  <c r="N61" i="2"/>
  <c r="O76" i="2"/>
  <c r="O15" i="2"/>
  <c r="N24" i="2"/>
  <c r="O32" i="2"/>
  <c r="N68" i="2"/>
  <c r="N50" i="2"/>
  <c r="O24" i="2"/>
  <c r="N33" i="2"/>
  <c r="N35" i="2"/>
  <c r="N40" i="2"/>
  <c r="N52" i="2"/>
  <c r="N57" i="2"/>
  <c r="N11" i="2"/>
  <c r="W77" i="2"/>
  <c r="N45" i="2"/>
  <c r="W39" i="2"/>
  <c r="N14" i="2"/>
  <c r="N17" i="2"/>
  <c r="N32" i="2"/>
  <c r="N65" i="2"/>
  <c r="O75" i="2"/>
  <c r="O28" i="2"/>
  <c r="W21" i="2"/>
  <c r="O7" i="2"/>
  <c r="O45" i="2"/>
  <c r="O70" i="2"/>
  <c r="N63" i="2"/>
  <c r="N21" i="2"/>
  <c r="N59" i="2"/>
  <c r="N64" i="2"/>
  <c r="W13" i="2"/>
  <c r="W14" i="2"/>
  <c r="W31" i="2"/>
  <c r="W32" i="2"/>
  <c r="O14" i="2"/>
  <c r="N26" i="2"/>
  <c r="O37" i="2"/>
  <c r="O57" i="2"/>
  <c r="N69" i="2"/>
  <c r="N76" i="2"/>
  <c r="W23" i="2"/>
  <c r="W27" i="2"/>
  <c r="O6" i="2"/>
  <c r="N31" i="2"/>
  <c r="N41" i="2"/>
  <c r="N71" i="2"/>
  <c r="N15" i="2"/>
  <c r="W5" i="2"/>
  <c r="W56" i="2"/>
  <c r="W60" i="2"/>
  <c r="W64" i="2"/>
  <c r="N5" i="2"/>
  <c r="N20" i="2"/>
  <c r="O36" i="2"/>
  <c r="N43" i="2"/>
  <c r="N53" i="2"/>
  <c r="O33" i="2"/>
  <c r="N48" i="2"/>
  <c r="N72" i="2"/>
  <c r="W10" i="2"/>
  <c r="W11" i="2"/>
  <c r="W28" i="2"/>
  <c r="W29" i="2"/>
  <c r="W47" i="2"/>
  <c r="N9" i="2"/>
  <c r="N29" i="2"/>
  <c r="W45" i="2"/>
  <c r="N19" i="2"/>
  <c r="N22" i="2"/>
  <c r="N62" i="2"/>
  <c r="N8" i="2"/>
  <c r="N74" i="2"/>
  <c r="W9" i="2"/>
  <c r="N25" i="2"/>
  <c r="N28" i="2"/>
  <c r="O29" i="2"/>
  <c r="N38" i="2"/>
  <c r="N44" i="2"/>
  <c r="W7" i="2"/>
  <c r="O25" i="2"/>
  <c r="N27" i="2"/>
  <c r="O47" i="2"/>
  <c r="O65" i="2"/>
  <c r="N34" i="2"/>
  <c r="N55" i="2"/>
  <c r="O8" i="2"/>
  <c r="N13" i="2"/>
  <c r="O18" i="2"/>
  <c r="N30" i="2"/>
  <c r="N46" i="2"/>
  <c r="O64" i="2"/>
  <c r="N67" i="2"/>
  <c r="O71" i="2"/>
  <c r="N73" i="2"/>
  <c r="O77" i="2"/>
  <c r="W6" i="2"/>
  <c r="W16" i="2"/>
  <c r="W17" i="2"/>
  <c r="W66" i="2"/>
  <c r="W72" i="2"/>
  <c r="N7" i="2"/>
  <c r="N23" i="2"/>
  <c r="O34" i="2"/>
  <c r="N36" i="2"/>
  <c r="O40" i="2"/>
  <c r="N54" i="2"/>
  <c r="W57" i="2"/>
  <c r="N6" i="2"/>
  <c r="O10" i="2"/>
  <c r="N16" i="2"/>
  <c r="N39" i="2"/>
  <c r="N42" i="2"/>
  <c r="N66" i="2"/>
  <c r="O67" i="2"/>
  <c r="O73" i="2"/>
  <c r="U26" i="2"/>
  <c r="U24" i="2"/>
  <c r="U43" i="2"/>
  <c r="U9" i="2"/>
  <c r="U8" i="2"/>
  <c r="U23" i="2"/>
  <c r="U42" i="2"/>
  <c r="U21" i="2"/>
  <c r="U20" i="2"/>
  <c r="U38" i="2"/>
  <c r="U6" i="2"/>
  <c r="U18" i="2"/>
  <c r="U36" i="2"/>
  <c r="U76" i="2"/>
  <c r="U35" i="2"/>
  <c r="U67" i="2"/>
  <c r="U70" i="2"/>
  <c r="U45" i="2"/>
  <c r="U17" i="2"/>
  <c r="U5" i="2"/>
  <c r="U15" i="2"/>
  <c r="U33" i="2"/>
  <c r="U14" i="2"/>
  <c r="U32" i="2"/>
  <c r="U53" i="2"/>
  <c r="U12" i="2"/>
  <c r="U30" i="2"/>
  <c r="U52" i="2"/>
  <c r="U11" i="2"/>
  <c r="U29" i="2"/>
  <c r="U47" i="2"/>
  <c r="U27" i="2"/>
  <c r="U49" i="2"/>
  <c r="U58" i="2"/>
  <c r="U64" i="2"/>
  <c r="U73" i="2"/>
  <c r="O11" i="2"/>
  <c r="O56" i="2"/>
  <c r="O9" i="2"/>
  <c r="U66" i="2"/>
  <c r="U75" i="2"/>
  <c r="O13" i="2"/>
  <c r="U46" i="2"/>
  <c r="U40" i="2"/>
  <c r="U37" i="2"/>
  <c r="U55" i="2"/>
  <c r="U61" i="2"/>
  <c r="U69" i="2"/>
  <c r="O26" i="2"/>
  <c r="N10" i="2"/>
  <c r="O5" i="2"/>
  <c r="O35" i="2"/>
  <c r="N12" i="2"/>
  <c r="O39" i="2"/>
  <c r="U72" i="2"/>
  <c r="O17" i="2"/>
  <c r="O19" i="2"/>
  <c r="O42" i="2"/>
  <c r="O53" i="2"/>
  <c r="O61" i="2"/>
  <c r="O23" i="2"/>
  <c r="O48" i="2"/>
  <c r="O16" i="2"/>
  <c r="O54" i="2"/>
  <c r="O74" i="2"/>
  <c r="O12" i="2"/>
  <c r="O21" i="2"/>
  <c r="O30" i="2"/>
  <c r="O51" i="2"/>
  <c r="O68" i="2"/>
  <c r="O46" i="2"/>
  <c r="O49" i="2"/>
  <c r="O58" i="2"/>
  <c r="O22" i="2"/>
  <c r="O31" i="2"/>
  <c r="O52" i="2"/>
  <c r="O55" i="2"/>
  <c r="O38" i="2"/>
  <c r="O41" i="2"/>
  <c r="O50" i="2"/>
  <c r="O62" i="2"/>
  <c r="O63" i="2"/>
  <c r="O60" i="2"/>
  <c r="O66" i="2"/>
  <c r="O72" i="2"/>
  <c r="BB42" i="7" l="1"/>
  <c r="BB68" i="7"/>
  <c r="BB45" i="7"/>
  <c r="BB61" i="7"/>
  <c r="BB75" i="7"/>
  <c r="BB69" i="7"/>
  <c r="BB71" i="7"/>
  <c r="BB53" i="7"/>
  <c r="R38" i="2"/>
  <c r="BB50" i="7"/>
  <c r="BB54" i="7"/>
  <c r="BB33" i="7"/>
  <c r="BB64" i="7"/>
  <c r="BB74" i="7"/>
  <c r="R20" i="2"/>
  <c r="BB60" i="7"/>
  <c r="BB47" i="7"/>
  <c r="BB73" i="7"/>
  <c r="AD13" i="2"/>
  <c r="AB39" i="2"/>
  <c r="BB58" i="7"/>
  <c r="BB56" i="7"/>
  <c r="AD39" i="2"/>
  <c r="AB10" i="2"/>
  <c r="AD54" i="2"/>
  <c r="AB54" i="2"/>
  <c r="AD65" i="2"/>
  <c r="AB25" i="2"/>
  <c r="AD25" i="2"/>
  <c r="AB51" i="2"/>
  <c r="AD51" i="2"/>
  <c r="AD22" i="2"/>
  <c r="AB22" i="2"/>
  <c r="AB65" i="2"/>
  <c r="AD48" i="2"/>
  <c r="AB48" i="2"/>
  <c r="AD62" i="2"/>
  <c r="AB62" i="2"/>
  <c r="AB59" i="2"/>
  <c r="AD59" i="2"/>
  <c r="AD56" i="2"/>
  <c r="AD19" i="2"/>
  <c r="AB19" i="2"/>
  <c r="AB74" i="2"/>
  <c r="AD74" i="2"/>
  <c r="AD57" i="2"/>
  <c r="AD34" i="2"/>
  <c r="AD41" i="2"/>
  <c r="AD31" i="2"/>
  <c r="AD44" i="2"/>
  <c r="AB16" i="2"/>
  <c r="AD50" i="2"/>
  <c r="AB34" i="2"/>
  <c r="AD60" i="2"/>
  <c r="AD68" i="2"/>
  <c r="AD28" i="2"/>
  <c r="AB56" i="2"/>
  <c r="AD10" i="2"/>
  <c r="AD71" i="2"/>
  <c r="AD77" i="2"/>
  <c r="AD16" i="2"/>
  <c r="AD63" i="2"/>
  <c r="AB7" i="2"/>
  <c r="AB68" i="2"/>
  <c r="BB49" i="7"/>
  <c r="BB36" i="7"/>
  <c r="BB67" i="7"/>
  <c r="AB50" i="2"/>
  <c r="BB63" i="7"/>
  <c r="BB76" i="7"/>
  <c r="AB57" i="2"/>
  <c r="AB77" i="2"/>
  <c r="R11" i="2"/>
  <c r="R37" i="2"/>
  <c r="R28" i="2"/>
  <c r="R32" i="2"/>
  <c r="R62" i="2"/>
  <c r="R27" i="2"/>
  <c r="R16" i="2"/>
  <c r="R10" i="2"/>
  <c r="BB70" i="7"/>
  <c r="R22" i="2"/>
  <c r="R48" i="2"/>
  <c r="BB62" i="7"/>
  <c r="AB71" i="2"/>
  <c r="R75" i="2"/>
  <c r="R52" i="2"/>
  <c r="BB57" i="7"/>
  <c r="BB39" i="7"/>
  <c r="BB51" i="7"/>
  <c r="R59" i="2"/>
  <c r="R24" i="2"/>
  <c r="AB63" i="2"/>
  <c r="AD7" i="2"/>
  <c r="BB35" i="7"/>
  <c r="R40" i="2"/>
  <c r="AB44" i="2"/>
  <c r="BB40" i="7"/>
  <c r="BB65" i="7"/>
  <c r="BB48" i="7"/>
  <c r="BB43" i="7"/>
  <c r="BB37" i="7"/>
  <c r="R34" i="2"/>
  <c r="R69" i="2"/>
  <c r="R70" i="2"/>
  <c r="R55" i="2"/>
  <c r="R65" i="2"/>
  <c r="R60" i="2"/>
  <c r="BB59" i="7"/>
  <c r="BB46" i="7"/>
  <c r="BB55" i="7"/>
  <c r="AB13" i="2"/>
  <c r="R64" i="2"/>
  <c r="R31" i="2"/>
  <c r="BB66" i="7"/>
  <c r="R66" i="2"/>
  <c r="AB60" i="2"/>
  <c r="R18" i="2"/>
  <c r="BB34" i="7"/>
  <c r="BB38" i="7"/>
  <c r="R57" i="2"/>
  <c r="AB28" i="2"/>
  <c r="BB72" i="7"/>
  <c r="S61" i="14"/>
  <c r="P61" i="14"/>
  <c r="R61" i="14"/>
  <c r="S37" i="14"/>
  <c r="P37" i="14"/>
  <c r="R37" i="14"/>
  <c r="S13" i="14"/>
  <c r="R13" i="14"/>
  <c r="P13" i="14"/>
  <c r="H57" i="14"/>
  <c r="Q57" i="14"/>
  <c r="P59" i="14"/>
  <c r="S59" i="14"/>
  <c r="R59" i="14"/>
  <c r="S35" i="14"/>
  <c r="R35" i="14"/>
  <c r="P35" i="14"/>
  <c r="S11" i="14"/>
  <c r="P11" i="14"/>
  <c r="R11" i="14"/>
  <c r="S75" i="14"/>
  <c r="P75" i="14"/>
  <c r="R75" i="14"/>
  <c r="S56" i="14"/>
  <c r="R56" i="14"/>
  <c r="P56" i="14"/>
  <c r="S32" i="14"/>
  <c r="R32" i="14"/>
  <c r="P32" i="14"/>
  <c r="S8" i="14"/>
  <c r="P8" i="14"/>
  <c r="R8" i="14"/>
  <c r="R30" i="14"/>
  <c r="N30" i="14"/>
  <c r="S69" i="14"/>
  <c r="R69" i="14"/>
  <c r="P69" i="14"/>
  <c r="S45" i="14"/>
  <c r="R45" i="14"/>
  <c r="P45" i="14"/>
  <c r="S21" i="14"/>
  <c r="R21" i="14"/>
  <c r="P21" i="14"/>
  <c r="S62" i="14"/>
  <c r="R62" i="14"/>
  <c r="P62" i="14"/>
  <c r="S67" i="14"/>
  <c r="P67" i="14"/>
  <c r="R67" i="14"/>
  <c r="S43" i="14"/>
  <c r="R43" i="14"/>
  <c r="P43" i="14"/>
  <c r="S19" i="14"/>
  <c r="R19" i="14"/>
  <c r="P19" i="14"/>
  <c r="S58" i="14"/>
  <c r="R58" i="14"/>
  <c r="P58" i="14"/>
  <c r="S34" i="14"/>
  <c r="R34" i="14"/>
  <c r="P34" i="14"/>
  <c r="S10" i="14"/>
  <c r="R10" i="14"/>
  <c r="P10" i="14"/>
  <c r="R29" i="2"/>
  <c r="S64" i="14"/>
  <c r="P64" i="14"/>
  <c r="R64" i="14"/>
  <c r="S40" i="14"/>
  <c r="P40" i="14"/>
  <c r="R40" i="14"/>
  <c r="S16" i="14"/>
  <c r="R16" i="14"/>
  <c r="P16" i="14"/>
  <c r="P72" i="14"/>
  <c r="S72" i="14"/>
  <c r="R72" i="14"/>
  <c r="S48" i="14"/>
  <c r="P48" i="14"/>
  <c r="R48" i="14"/>
  <c r="S24" i="14"/>
  <c r="P24" i="14"/>
  <c r="R24" i="14"/>
  <c r="S77" i="14"/>
  <c r="P77" i="14"/>
  <c r="R77" i="14"/>
  <c r="S53" i="14"/>
  <c r="P53" i="14"/>
  <c r="R53" i="14"/>
  <c r="S29" i="14"/>
  <c r="P29" i="14"/>
  <c r="R29" i="14"/>
  <c r="R5" i="2"/>
  <c r="S38" i="14"/>
  <c r="R38" i="14"/>
  <c r="P38" i="14"/>
  <c r="S14" i="14"/>
  <c r="P14" i="14"/>
  <c r="R14" i="14"/>
  <c r="R25" i="2"/>
  <c r="S63" i="14"/>
  <c r="P63" i="14"/>
  <c r="R63" i="14"/>
  <c r="S66" i="14"/>
  <c r="P66" i="14"/>
  <c r="R66" i="14"/>
  <c r="S42" i="14"/>
  <c r="P42" i="14"/>
  <c r="R42" i="14"/>
  <c r="S18" i="14"/>
  <c r="P18" i="14"/>
  <c r="R18" i="14"/>
  <c r="S73" i="14"/>
  <c r="P73" i="14"/>
  <c r="R73" i="14"/>
  <c r="S49" i="14"/>
  <c r="P49" i="14"/>
  <c r="R49" i="14"/>
  <c r="S25" i="14"/>
  <c r="P25" i="14"/>
  <c r="R25" i="14"/>
  <c r="H61" i="14"/>
  <c r="Q61" i="14"/>
  <c r="H78" i="14"/>
  <c r="Q78" i="14"/>
  <c r="Q59" i="14"/>
  <c r="S71" i="14"/>
  <c r="R71" i="14"/>
  <c r="P71" i="14"/>
  <c r="S47" i="14"/>
  <c r="P47" i="14"/>
  <c r="R47" i="14"/>
  <c r="S23" i="14"/>
  <c r="R23" i="14"/>
  <c r="P23" i="14"/>
  <c r="S68" i="14"/>
  <c r="P68" i="14"/>
  <c r="R68" i="14"/>
  <c r="S44" i="14"/>
  <c r="R44" i="14"/>
  <c r="P44" i="14"/>
  <c r="S20" i="14"/>
  <c r="P20" i="14"/>
  <c r="R20" i="14"/>
  <c r="S57" i="14"/>
  <c r="P57" i="14"/>
  <c r="R57" i="14"/>
  <c r="S33" i="14"/>
  <c r="P33" i="14"/>
  <c r="R33" i="14"/>
  <c r="S9" i="14"/>
  <c r="P9" i="14"/>
  <c r="R9" i="14"/>
  <c r="S74" i="14"/>
  <c r="P74" i="14"/>
  <c r="R74" i="14"/>
  <c r="S55" i="14"/>
  <c r="P55" i="14"/>
  <c r="R55" i="14"/>
  <c r="S31" i="14"/>
  <c r="P31" i="14"/>
  <c r="R31" i="14"/>
  <c r="S7" i="14"/>
  <c r="R7" i="14"/>
  <c r="P7" i="14"/>
  <c r="S70" i="14"/>
  <c r="R70" i="14"/>
  <c r="P70" i="14"/>
  <c r="S46" i="14"/>
  <c r="R46" i="14"/>
  <c r="P46" i="14"/>
  <c r="S22" i="14"/>
  <c r="R22" i="14"/>
  <c r="P22" i="14"/>
  <c r="S76" i="14"/>
  <c r="P76" i="14"/>
  <c r="R76" i="14"/>
  <c r="S52" i="14"/>
  <c r="P52" i="14"/>
  <c r="R52" i="14"/>
  <c r="S28" i="14"/>
  <c r="P28" i="14"/>
  <c r="R28" i="14"/>
  <c r="S15" i="14"/>
  <c r="R15" i="14"/>
  <c r="P15" i="14"/>
  <c r="P60" i="14"/>
  <c r="S60" i="14"/>
  <c r="R60" i="14"/>
  <c r="S36" i="14"/>
  <c r="P36" i="14"/>
  <c r="R36" i="14"/>
  <c r="S12" i="14"/>
  <c r="P12" i="14"/>
  <c r="R12" i="14"/>
  <c r="P65" i="14"/>
  <c r="S65" i="14"/>
  <c r="R65" i="14"/>
  <c r="S41" i="14"/>
  <c r="P41" i="14"/>
  <c r="R41" i="14"/>
  <c r="S17" i="14"/>
  <c r="P17" i="14"/>
  <c r="R17" i="14"/>
  <c r="S39" i="14"/>
  <c r="R39" i="14"/>
  <c r="P39" i="14"/>
  <c r="S6" i="14"/>
  <c r="P6" i="14"/>
  <c r="R6" i="14"/>
  <c r="S50" i="14"/>
  <c r="P50" i="14"/>
  <c r="R50" i="14"/>
  <c r="P26" i="14"/>
  <c r="S26" i="14"/>
  <c r="R26" i="14"/>
  <c r="S78" i="14"/>
  <c r="P78" i="14"/>
  <c r="R78" i="14"/>
  <c r="S54" i="14"/>
  <c r="P54" i="14"/>
  <c r="R54" i="14"/>
  <c r="S30" i="14"/>
  <c r="P30" i="14"/>
  <c r="S51" i="14"/>
  <c r="R51" i="14"/>
  <c r="P51" i="14"/>
  <c r="S27" i="14"/>
  <c r="P27" i="14"/>
  <c r="R27" i="14"/>
  <c r="R9" i="2"/>
  <c r="R8" i="2"/>
  <c r="R14" i="2"/>
  <c r="R76" i="2"/>
  <c r="R23" i="2"/>
  <c r="R21" i="2"/>
  <c r="R36" i="2"/>
  <c r="R6" i="2"/>
  <c r="R33" i="2"/>
  <c r="AB41" i="2"/>
  <c r="R50" i="2"/>
  <c r="R15" i="2"/>
  <c r="R71" i="2"/>
  <c r="R51" i="2"/>
  <c r="R45" i="2"/>
  <c r="R74" i="2"/>
  <c r="R61" i="2"/>
  <c r="R39" i="2"/>
  <c r="AC39" i="2" s="1"/>
  <c r="R53" i="2"/>
  <c r="BB41" i="7"/>
  <c r="R43" i="2"/>
  <c r="R58" i="2"/>
  <c r="BB44" i="7"/>
  <c r="R13" i="2"/>
  <c r="R73" i="2"/>
  <c r="R49" i="2"/>
  <c r="R54" i="2"/>
  <c r="AB31" i="2"/>
  <c r="R47" i="2"/>
  <c r="R67" i="2"/>
  <c r="R68" i="2"/>
  <c r="R44" i="2"/>
  <c r="R63" i="2"/>
  <c r="R17" i="2"/>
  <c r="R77" i="2"/>
  <c r="R41" i="2"/>
  <c r="R72" i="2"/>
  <c r="R56" i="2"/>
  <c r="R35" i="2"/>
  <c r="R46" i="2"/>
  <c r="R42" i="2"/>
  <c r="R26" i="2"/>
  <c r="R19" i="2"/>
  <c r="BB52" i="7"/>
  <c r="R7" i="2"/>
  <c r="R30" i="2"/>
  <c r="AB12" i="2"/>
  <c r="AD12" i="2"/>
  <c r="AD23" i="2"/>
  <c r="AB23" i="2"/>
  <c r="AB40" i="2"/>
  <c r="AD40" i="2"/>
  <c r="AD6" i="2"/>
  <c r="AB6" i="2"/>
  <c r="AD8" i="2"/>
  <c r="AB8" i="2"/>
  <c r="AD69" i="2"/>
  <c r="AB69" i="2"/>
  <c r="AD47" i="2"/>
  <c r="AB47" i="2"/>
  <c r="AB15" i="2"/>
  <c r="AD15" i="2"/>
  <c r="AD35" i="2"/>
  <c r="AB35" i="2"/>
  <c r="AD72" i="2"/>
  <c r="AB72" i="2"/>
  <c r="AD53" i="2"/>
  <c r="AB53" i="2"/>
  <c r="AD27" i="2"/>
  <c r="AB27" i="2"/>
  <c r="AD55" i="2"/>
  <c r="AB55" i="2"/>
  <c r="AD75" i="2"/>
  <c r="AB75" i="2"/>
  <c r="AD29" i="2"/>
  <c r="AB29" i="2"/>
  <c r="AD5" i="2"/>
  <c r="AB5" i="2"/>
  <c r="AD38" i="2"/>
  <c r="AB38" i="2"/>
  <c r="AD9" i="2"/>
  <c r="AB9" i="2"/>
  <c r="AD67" i="2"/>
  <c r="AB67" i="2"/>
  <c r="AD61" i="2"/>
  <c r="AB61" i="2"/>
  <c r="AD46" i="2"/>
  <c r="AB46" i="2"/>
  <c r="AB66" i="2"/>
  <c r="AD66" i="2"/>
  <c r="AD64" i="2"/>
  <c r="AB64" i="2"/>
  <c r="AD11" i="2"/>
  <c r="AB11" i="2"/>
  <c r="AD32" i="2"/>
  <c r="AB32" i="2"/>
  <c r="AD17" i="2"/>
  <c r="AB17" i="2"/>
  <c r="AD20" i="2"/>
  <c r="AB20" i="2"/>
  <c r="AD43" i="2"/>
  <c r="AB43" i="2"/>
  <c r="AD37" i="2"/>
  <c r="AB37" i="2"/>
  <c r="AC37" i="2" s="1"/>
  <c r="AD58" i="2"/>
  <c r="AB58" i="2"/>
  <c r="AB14" i="2"/>
  <c r="AD14" i="2"/>
  <c r="AB76" i="2"/>
  <c r="AD76" i="2"/>
  <c r="AD52" i="2"/>
  <c r="AB52" i="2"/>
  <c r="AD45" i="2"/>
  <c r="AB45" i="2"/>
  <c r="AD21" i="2"/>
  <c r="AB21" i="2"/>
  <c r="AD24" i="2"/>
  <c r="AB24" i="2"/>
  <c r="R12" i="2"/>
  <c r="AD36" i="2"/>
  <c r="AB36" i="2"/>
  <c r="AD49" i="2"/>
  <c r="AB49" i="2"/>
  <c r="AD30" i="2"/>
  <c r="AB30" i="2"/>
  <c r="AD33" i="2"/>
  <c r="AB33" i="2"/>
  <c r="AB70" i="2"/>
  <c r="AC70" i="2" s="1"/>
  <c r="AD70" i="2"/>
  <c r="AD42" i="2"/>
  <c r="AB42" i="2"/>
  <c r="AD73" i="2"/>
  <c r="AB73" i="2"/>
  <c r="AD18" i="2"/>
  <c r="AB18" i="2"/>
  <c r="AD26" i="2"/>
  <c r="AB26" i="2"/>
  <c r="AC25" i="2" l="1"/>
  <c r="AC48" i="2"/>
  <c r="AC54" i="2"/>
  <c r="AC65" i="2"/>
  <c r="AC56" i="2"/>
  <c r="AC20" i="2"/>
  <c r="AC10" i="2"/>
  <c r="AC62" i="2"/>
  <c r="AC38" i="2"/>
  <c r="AC34" i="2"/>
  <c r="AC7" i="2"/>
  <c r="AC11" i="2"/>
  <c r="AC51" i="2"/>
  <c r="AC19" i="2"/>
  <c r="AC59" i="2"/>
  <c r="AC16" i="2"/>
  <c r="AC18" i="2"/>
  <c r="AC22" i="2"/>
  <c r="AC76" i="2"/>
  <c r="AC32" i="2"/>
  <c r="AC74" i="2"/>
  <c r="AC68" i="2"/>
  <c r="AC50" i="2"/>
  <c r="AC52" i="2"/>
  <c r="AC28" i="2"/>
  <c r="AC67" i="2"/>
  <c r="AC55" i="2"/>
  <c r="AC60" i="2"/>
  <c r="AC57" i="2"/>
  <c r="AC77" i="2"/>
  <c r="AC24" i="2"/>
  <c r="AC27" i="2"/>
  <c r="T58" i="14"/>
  <c r="AC63" i="2"/>
  <c r="T32" i="14"/>
  <c r="T35" i="14"/>
  <c r="AC31" i="2"/>
  <c r="AC75" i="2"/>
  <c r="AC9" i="2"/>
  <c r="AC33" i="2"/>
  <c r="AC66" i="2"/>
  <c r="AC29" i="2"/>
  <c r="AC71" i="2"/>
  <c r="AC40" i="2"/>
  <c r="AC44" i="2"/>
  <c r="AC36" i="2"/>
  <c r="AC69" i="2"/>
  <c r="U65" i="14"/>
  <c r="T56" i="14"/>
  <c r="AC6" i="2"/>
  <c r="U24" i="14"/>
  <c r="U40" i="14"/>
  <c r="V11" i="14"/>
  <c r="AC58" i="2"/>
  <c r="AC21" i="2"/>
  <c r="AC64" i="2"/>
  <c r="V13" i="14"/>
  <c r="V63" i="14"/>
  <c r="U46" i="14"/>
  <c r="U20" i="14"/>
  <c r="U74" i="14"/>
  <c r="U34" i="14"/>
  <c r="U54" i="14"/>
  <c r="T6" i="14"/>
  <c r="U27" i="14"/>
  <c r="U39" i="14"/>
  <c r="U55" i="14"/>
  <c r="T40" i="14"/>
  <c r="U51" i="14"/>
  <c r="U15" i="14"/>
  <c r="T49" i="14"/>
  <c r="U66" i="14"/>
  <c r="U12" i="14"/>
  <c r="U28" i="14"/>
  <c r="U58" i="14"/>
  <c r="U62" i="14"/>
  <c r="T13" i="14"/>
  <c r="U29" i="14"/>
  <c r="U48" i="14"/>
  <c r="U64" i="14"/>
  <c r="U19" i="14"/>
  <c r="U21" i="14"/>
  <c r="U8" i="14"/>
  <c r="U37" i="14"/>
  <c r="AC13" i="2"/>
  <c r="U72" i="14"/>
  <c r="U77" i="14"/>
  <c r="V10" i="14"/>
  <c r="V45" i="14"/>
  <c r="U7" i="14"/>
  <c r="U25" i="14"/>
  <c r="U42" i="14"/>
  <c r="U16" i="14"/>
  <c r="U67" i="14"/>
  <c r="U56" i="14"/>
  <c r="AC43" i="2"/>
  <c r="U9" i="14"/>
  <c r="T14" i="14"/>
  <c r="U43" i="14"/>
  <c r="T7" i="14"/>
  <c r="U31" i="14"/>
  <c r="U33" i="14"/>
  <c r="U68" i="14"/>
  <c r="U71" i="14"/>
  <c r="U22" i="14"/>
  <c r="U38" i="14"/>
  <c r="V34" i="14"/>
  <c r="T69" i="14"/>
  <c r="U75" i="14"/>
  <c r="T16" i="14"/>
  <c r="AC8" i="2"/>
  <c r="U30" i="14"/>
  <c r="U26" i="14"/>
  <c r="U17" i="14"/>
  <c r="T36" i="14"/>
  <c r="U52" i="14"/>
  <c r="U73" i="14"/>
  <c r="U63" i="14"/>
  <c r="U13" i="14"/>
  <c r="U11" i="14"/>
  <c r="U23" i="14"/>
  <c r="U53" i="14"/>
  <c r="T63" i="14"/>
  <c r="U50" i="14"/>
  <c r="U41" i="14"/>
  <c r="U60" i="14"/>
  <c r="U76" i="14"/>
  <c r="U70" i="14"/>
  <c r="U47" i="14"/>
  <c r="U18" i="14"/>
  <c r="U32" i="14"/>
  <c r="U35" i="14"/>
  <c r="T37" i="14"/>
  <c r="AC14" i="2"/>
  <c r="AC45" i="2"/>
  <c r="AC26" i="2"/>
  <c r="AC73" i="2"/>
  <c r="AC15" i="2"/>
  <c r="AC23" i="2"/>
  <c r="AC17" i="2"/>
  <c r="AC72" i="2"/>
  <c r="AC30" i="2"/>
  <c r="AC46" i="2"/>
  <c r="AC61" i="2"/>
  <c r="AC42" i="2"/>
  <c r="AC5" i="2"/>
  <c r="U61" i="14"/>
  <c r="V61" i="14"/>
  <c r="V65" i="14"/>
  <c r="V69" i="14"/>
  <c r="V24" i="14"/>
  <c r="V74" i="14"/>
  <c r="V35" i="14"/>
  <c r="V77" i="14"/>
  <c r="V42" i="14"/>
  <c r="V62" i="14"/>
  <c r="V20" i="14"/>
  <c r="V38" i="14"/>
  <c r="V23" i="14"/>
  <c r="T44" i="14"/>
  <c r="T77" i="14"/>
  <c r="U69" i="14"/>
  <c r="V7" i="14"/>
  <c r="V40" i="14"/>
  <c r="V48" i="14"/>
  <c r="V21" i="14"/>
  <c r="V19" i="14"/>
  <c r="V51" i="14"/>
  <c r="V43" i="14"/>
  <c r="V66" i="14"/>
  <c r="V44" i="14"/>
  <c r="V9" i="14"/>
  <c r="V47" i="14"/>
  <c r="T10" i="14"/>
  <c r="T45" i="14"/>
  <c r="U44" i="14"/>
  <c r="V37" i="14"/>
  <c r="V72" i="14"/>
  <c r="V27" i="14"/>
  <c r="V46" i="14"/>
  <c r="V67" i="14"/>
  <c r="V68" i="14"/>
  <c r="V33" i="14"/>
  <c r="U10" i="14"/>
  <c r="U45" i="14"/>
  <c r="V6" i="14"/>
  <c r="V58" i="14"/>
  <c r="V8" i="14"/>
  <c r="V55" i="14"/>
  <c r="V16" i="14"/>
  <c r="V75" i="14"/>
  <c r="V22" i="14"/>
  <c r="V31" i="14"/>
  <c r="V25" i="14"/>
  <c r="V12" i="14"/>
  <c r="V28" i="14"/>
  <c r="V17" i="14"/>
  <c r="U57" i="14"/>
  <c r="V57" i="14"/>
  <c r="U6" i="14"/>
  <c r="U59" i="14"/>
  <c r="V59" i="14"/>
  <c r="V15" i="14"/>
  <c r="V54" i="14"/>
  <c r="V32" i="14"/>
  <c r="V26" i="14"/>
  <c r="V64" i="14"/>
  <c r="V29" i="14"/>
  <c r="V70" i="14"/>
  <c r="V71" i="14"/>
  <c r="V49" i="14"/>
  <c r="V36" i="14"/>
  <c r="V52" i="14"/>
  <c r="V41" i="14"/>
  <c r="U78" i="14"/>
  <c r="V78" i="14"/>
  <c r="U49" i="14"/>
  <c r="U36" i="14"/>
  <c r="V39" i="14"/>
  <c r="V56" i="14"/>
  <c r="V50" i="14"/>
  <c r="V53" i="14"/>
  <c r="V18" i="14"/>
  <c r="V14" i="14"/>
  <c r="V73" i="14"/>
  <c r="V60" i="14"/>
  <c r="V76" i="14"/>
  <c r="V30" i="14"/>
  <c r="U14" i="14"/>
  <c r="T34" i="14"/>
  <c r="T62" i="14"/>
  <c r="T48" i="14"/>
  <c r="T65" i="14"/>
  <c r="T67" i="14"/>
  <c r="T28" i="14"/>
  <c r="T20" i="14"/>
  <c r="T11" i="14"/>
  <c r="T39" i="14"/>
  <c r="T46" i="14"/>
  <c r="T55" i="14"/>
  <c r="T41" i="14"/>
  <c r="T76" i="14"/>
  <c r="T68" i="14"/>
  <c r="T75" i="14"/>
  <c r="T38" i="14"/>
  <c r="T64" i="14"/>
  <c r="T24" i="14"/>
  <c r="T21" i="14"/>
  <c r="T18" i="14"/>
  <c r="T29" i="14"/>
  <c r="T51" i="14"/>
  <c r="T8" i="14"/>
  <c r="T50" i="14"/>
  <c r="T59" i="14"/>
  <c r="T31" i="14"/>
  <c r="T78" i="14"/>
  <c r="T42" i="14"/>
  <c r="T33" i="14"/>
  <c r="T27" i="14"/>
  <c r="T23" i="14"/>
  <c r="T57" i="14"/>
  <c r="T25" i="14"/>
  <c r="T17" i="14"/>
  <c r="T30" i="14"/>
  <c r="T74" i="14"/>
  <c r="T12" i="14"/>
  <c r="T61" i="14"/>
  <c r="T47" i="14"/>
  <c r="T22" i="14"/>
  <c r="T71" i="14"/>
  <c r="T54" i="14"/>
  <c r="T43" i="14"/>
  <c r="T73" i="14"/>
  <c r="T15" i="14"/>
  <c r="T72" i="14"/>
  <c r="T66" i="14"/>
  <c r="T26" i="14"/>
  <c r="T9" i="14"/>
  <c r="T52" i="14"/>
  <c r="T19" i="14"/>
  <c r="T53" i="14"/>
  <c r="T70" i="14"/>
  <c r="T60" i="14"/>
  <c r="AC49" i="2"/>
  <c r="AC53" i="2"/>
  <c r="AC41" i="2"/>
  <c r="AC35" i="2"/>
  <c r="AC47" i="2"/>
  <c r="AC12" i="2"/>
</calcChain>
</file>

<file path=xl/sharedStrings.xml><?xml version="1.0" encoding="utf-8"?>
<sst xmlns="http://schemas.openxmlformats.org/spreadsheetml/2006/main" count="1591" uniqueCount="421">
  <si>
    <t>AskDate</t>
  </si>
  <si>
    <t>RatioID</t>
  </si>
  <si>
    <t>RatioName</t>
  </si>
  <si>
    <t>10662</t>
  </si>
  <si>
    <t>10663</t>
  </si>
  <si>
    <t>10664</t>
  </si>
  <si>
    <t>10665</t>
  </si>
  <si>
    <t>10685</t>
  </si>
  <si>
    <t>10696</t>
  </si>
  <si>
    <t>10697</t>
  </si>
  <si>
    <t>10699</t>
  </si>
  <si>
    <t>10752</t>
  </si>
  <si>
    <t>10753</t>
  </si>
  <si>
    <t>10754</t>
  </si>
  <si>
    <t>10755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</si>
  <si>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</si>
  <si>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</si>
  <si>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</si>
  <si>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</si>
  <si>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</si>
  <si>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</si>
  <si>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</si>
  <si>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</si>
  <si>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</si>
  <si>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</si>
  <si>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</si>
  <si>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</si>
  <si>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</si>
  <si>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</si>
  <si>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</si>
  <si>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</si>
  <si>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</si>
  <si>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</si>
  <si>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</si>
  <si>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</si>
  <si>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</si>
  <si>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</si>
  <si>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</si>
  <si>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</si>
  <si>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</si>
  <si>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</si>
  <si>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</si>
  <si>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</si>
  <si>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</si>
  <si>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</si>
  <si>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</si>
  <si>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</si>
  <si>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</si>
  <si>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</si>
  <si>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</si>
  <si>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</si>
  <si>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</si>
  <si>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</si>
  <si>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</si>
  <si>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</si>
  <si>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</si>
  <si>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</si>
  <si>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</si>
  <si>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10860</t>
  </si>
  <si>
    <t>10861</t>
  </si>
  <si>
    <t>10862</t>
  </si>
  <si>
    <t>10866</t>
  </si>
  <si>
    <t>10867</t>
  </si>
  <si>
    <t>10868</t>
  </si>
  <si>
    <t>10869</t>
  </si>
  <si>
    <t>10870</t>
  </si>
  <si>
    <t>13747</t>
  </si>
  <si>
    <t>13816</t>
  </si>
  <si>
    <t>13817</t>
  </si>
  <si>
    <t>22734</t>
  </si>
  <si>
    <t>23962</t>
  </si>
  <si>
    <t>28006</t>
  </si>
  <si>
    <t>28785</t>
  </si>
  <si>
    <t>28849</t>
  </si>
  <si>
    <t>28850</t>
  </si>
  <si>
    <t>31327</t>
  </si>
  <si>
    <t>100</t>
  </si>
  <si>
    <t>Current Ratio</t>
  </si>
  <si>
    <t>101</t>
  </si>
  <si>
    <t>Quick Ratio</t>
  </si>
  <si>
    <t>102</t>
  </si>
  <si>
    <t>Cash Ratio</t>
  </si>
  <si>
    <t>103</t>
  </si>
  <si>
    <t>อัตราส่วนลูกหนี้ต่อสินทรัพย์หมุนเวียน</t>
  </si>
  <si>
    <t>104</t>
  </si>
  <si>
    <t>Networking Capital</t>
  </si>
  <si>
    <t>105</t>
  </si>
  <si>
    <t>เงินบำรุงคงเหลือ(หักหนี้แล้ว)</t>
  </si>
  <si>
    <t>105.1</t>
  </si>
  <si>
    <t>เงินบำรุงคงเหลือ(หักหนี้แล้ว)ต่อหนี้สินหมุนเวียน</t>
  </si>
  <si>
    <t>260</t>
  </si>
  <si>
    <t>Average Payment Period (ยาและเวชภัณฑ์มิใช่ยา)</t>
  </si>
  <si>
    <t>261</t>
  </si>
  <si>
    <t>Average Collection Period-สิทธิ UC</t>
  </si>
  <si>
    <t>262</t>
  </si>
  <si>
    <t>Average Collection Period- CSMBS</t>
  </si>
  <si>
    <t>263</t>
  </si>
  <si>
    <t>Average Collection Period-SSS</t>
  </si>
  <si>
    <t>264</t>
  </si>
  <si>
    <t>Inventory Management</t>
  </si>
  <si>
    <t>302</t>
  </si>
  <si>
    <t>อัตรากำไรขั้นต้น(ไม่มีค่าเสื่อมฯ)</t>
  </si>
  <si>
    <t>303</t>
  </si>
  <si>
    <t>อัตรากำไรขั้นต้น(มีค่าเสื่อมฯ)</t>
  </si>
  <si>
    <t>304</t>
  </si>
  <si>
    <t>อัตรากำไรจากการดำเนินงาน(ไม่มีค่าเสื่อมฯ)</t>
  </si>
  <si>
    <t>305</t>
  </si>
  <si>
    <t>อัตรากำไรจากการดำเนินงาน(มีค่าเสื่อมฯ)</t>
  </si>
  <si>
    <t>306</t>
  </si>
  <si>
    <t>อัตรากำไรสุทธิ(ไม่มีค่าเสื่อมฯ)</t>
  </si>
  <si>
    <t>307</t>
  </si>
  <si>
    <t>อัตรากำไรสุทธิ(มีค่าเสื่อมฯ)</t>
  </si>
  <si>
    <t>310</t>
  </si>
  <si>
    <t>ค่าใช้จ่ายรวมต่อรายได้จากการบริการ %</t>
  </si>
  <si>
    <t>311</t>
  </si>
  <si>
    <t>ต้นทุนค่ารักษาพยาบาลต่อค่าใช้จ่ายรวม %</t>
  </si>
  <si>
    <t>312</t>
  </si>
  <si>
    <t>ค่าใช้จ่ายดำเนินการต่อค่าใช้จ่ายรวม %</t>
  </si>
  <si>
    <t>313</t>
  </si>
  <si>
    <t>ค่าใช้จ่ายบุคลากรต่อค่าใช้จ่ายรวม %</t>
  </si>
  <si>
    <t>314</t>
  </si>
  <si>
    <t>กำไรสุทธิ(ไม่มีค่าเสื่อมฯ)ต่อสินทรัพย์รวม %</t>
  </si>
  <si>
    <t>315</t>
  </si>
  <si>
    <t>กำไรสุทธิ(มีค่าเสื่อมฯ)ต่อสินทรัพย์รวม %</t>
  </si>
  <si>
    <t>316</t>
  </si>
  <si>
    <t>I/E Ratio</t>
  </si>
  <si>
    <t>320</t>
  </si>
  <si>
    <t>Operating Margin %</t>
  </si>
  <si>
    <t>321</t>
  </si>
  <si>
    <t>Return on Asset %</t>
  </si>
  <si>
    <t>333</t>
  </si>
  <si>
    <t>EBITDA</t>
  </si>
  <si>
    <t>334</t>
  </si>
  <si>
    <t>NI+Depreciation</t>
  </si>
  <si>
    <t>No</t>
  </si>
  <si>
    <t>Ket</t>
  </si>
  <si>
    <t>Province</t>
  </si>
  <si>
    <t>ID</t>
  </si>
  <si>
    <t>Org</t>
  </si>
  <si>
    <t>Type</t>
  </si>
  <si>
    <t>ServBed</t>
  </si>
  <si>
    <t>CapacityGroup</t>
  </si>
  <si>
    <t>CR (สินทรัพย์หมุนเวียน/หนี้สินหมุนเวียน)</t>
  </si>
  <si>
    <t>QR (สินทรัพย์หมุนเวียน-สินค้าคงเหลือ-ค่าใช้จ่ายล่วงหน้า)/หนี้สินหมุนเวียน</t>
  </si>
  <si>
    <t>Cash</t>
  </si>
  <si>
    <t>NWC ทุนหมุนเวียน</t>
  </si>
  <si>
    <t>NI+Depleciation กำไรสุทธิรวมค่าเสื่อม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</si>
  <si>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</si>
  <si>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</si>
  <si>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</si>
  <si>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</si>
  <si>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</si>
  <si>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</si>
  <si>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</si>
  <si>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</si>
  <si>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</si>
  <si>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</si>
  <si>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</si>
  <si>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</si>
  <si>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</si>
  <si>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</si>
  <si>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จันทบุรี</t>
  </si>
  <si>
    <t>พระปกเกล้า,รพศ.</t>
  </si>
  <si>
    <t>รพศ.</t>
  </si>
  <si>
    <t>รพศ.A &gt;700 to &lt;1000</t>
  </si>
  <si>
    <t>ขลุง,รพช.</t>
  </si>
  <si>
    <t>รพช.</t>
  </si>
  <si>
    <t>รพช.F1 &lt;=50,000</t>
  </si>
  <si>
    <t>ท่าใหม่,รพช.</t>
  </si>
  <si>
    <t>รพช.F2 &lt;=30,000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</si>
  <si>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</si>
  <si>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</si>
  <si>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</si>
  <si>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</si>
  <si>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</si>
  <si>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</si>
  <si>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รพช.F1 50,000-100,000</t>
  </si>
  <si>
    <t>แก่งหางแมว,รพช.</t>
  </si>
  <si>
    <t>นายายอาม,รพช.</t>
  </si>
  <si>
    <t>เขาคิชฌกูฏ,รพช.</t>
  </si>
  <si>
    <t>ฉะเชิงเทรา</t>
  </si>
  <si>
    <t>พุทธโสธร,รพท.</t>
  </si>
  <si>
    <t>รพศ.A &lt;=700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</si>
  <si>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</si>
  <si>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</si>
  <si>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</si>
  <si>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</si>
  <si>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</si>
  <si>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</si>
  <si>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</si>
  <si>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</si>
  <si>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</si>
  <si>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</si>
  <si>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รพช.F3 &lt;=15,000</t>
  </si>
  <si>
    <t>ชลบุรี</t>
  </si>
  <si>
    <t>ชลบุรี,รพศ.</t>
  </si>
  <si>
    <t>บ้านบึง,รพช.</t>
  </si>
  <si>
    <t>หนองใหญ่,รพช.</t>
  </si>
  <si>
    <t>บางละมุง,รพท.</t>
  </si>
  <si>
    <t>รพท.</t>
  </si>
  <si>
    <t>รพท.S &lt;=400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</si>
  <si>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</si>
  <si>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</si>
  <si>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</si>
  <si>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</si>
  <si>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</si>
  <si>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</si>
  <si>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</si>
  <si>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</si>
  <si>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รพช.F3 &gt;=25,000</t>
  </si>
  <si>
    <t>ตราด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</si>
  <si>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</si>
  <si>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</si>
  <si>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</si>
  <si>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</si>
  <si>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</si>
  <si>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</si>
  <si>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</si>
  <si>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ปราจีนบุรี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</si>
  <si>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</si>
  <si>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</si>
  <si>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</si>
  <si>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</si>
  <si>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</si>
  <si>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</si>
  <si>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</si>
  <si>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ระยอง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</si>
  <si>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</si>
  <si>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</si>
  <si>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</si>
  <si>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</si>
  <si>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</si>
  <si>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</si>
  <si>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</si>
  <si>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</si>
  <si>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</si>
  <si>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สมุทรปราการ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</si>
  <si>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</si>
  <si>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</si>
  <si>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</si>
  <si>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</si>
  <si>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</si>
  <si>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รพช.F2 60,000-90,000</t>
  </si>
  <si>
    <t>บางเสาธง,รพช.</t>
  </si>
  <si>
    <t>สระแก้ว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</si>
  <si>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</si>
  <si>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</si>
  <si>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</si>
  <si>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</si>
  <si>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</si>
  <si>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</si>
  <si>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</si>
  <si>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</si>
  <si>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</si>
  <si>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</si>
  <si>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</si>
  <si>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</si>
  <si>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 xml:space="preserve">หมายเหตุ </t>
  </si>
  <si>
    <t>&gt;=ค่ากลาง</t>
  </si>
  <si>
    <t>ค่ากลาง</t>
  </si>
  <si>
    <t>ตัวแปร</t>
  </si>
  <si>
    <t>Cash &lt;.8 P &gt;180  and  Cash &gt;.8 P &gt;90</t>
  </si>
  <si>
    <t>&lt;= 60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</si>
  <si>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</si>
  <si>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เกณฑ์การคิดวิกฤตทางการเงิน ระดับ 7 ปี 2560</t>
  </si>
  <si>
    <t>ประเภทดัชนี้ชี้วัด</t>
  </si>
  <si>
    <t>น้ำหนักความรุนแรงของความเสี่ยง(Risk Score)</t>
  </si>
  <si>
    <t>คำอธิบาย</t>
  </si>
  <si>
    <r>
      <t>1.</t>
    </r>
    <r>
      <rPr>
        <b/>
        <sz val="16"/>
        <color indexed="8"/>
        <rFont val="TH SarabunPSK"/>
        <family val="2"/>
      </rPr>
      <t xml:space="preserve">กลุ่มแสดงความคล่องตามสภาพสินทรัพย์ </t>
    </r>
  </si>
  <si>
    <t>กลุ่มแสดงความคล่องสภาพสินทรัพย์</t>
  </si>
  <si>
    <r>
      <t xml:space="preserve">   1.1  </t>
    </r>
    <r>
      <rPr>
        <b/>
        <sz val="16"/>
        <color indexed="8"/>
        <rFont val="TH SarabunPSK"/>
        <family val="2"/>
      </rPr>
      <t xml:space="preserve">CR &lt; 1.5 </t>
    </r>
  </si>
  <si>
    <t xml:space="preserve">CR = สินทรัพย์หมุนเวียน(หักงบลงทุน)/หนี้สินหมุนเวียน </t>
  </si>
  <si>
    <r>
      <t xml:space="preserve">   1.2  </t>
    </r>
    <r>
      <rPr>
        <b/>
        <sz val="16"/>
        <color indexed="8"/>
        <rFont val="TH SarabunPSK"/>
        <family val="2"/>
      </rPr>
      <t>QR &lt; 1</t>
    </r>
  </si>
  <si>
    <t>QR = เงินสด รายการเทียบเท่าเงินสดและลูกหนี้(ไม่รวมสินค้าคงคลังและงบลงทุน)/หนี้สินหมุนเวียน</t>
  </si>
  <si>
    <r>
      <t xml:space="preserve">   1.3  </t>
    </r>
    <r>
      <rPr>
        <b/>
        <sz val="16"/>
        <color indexed="8"/>
        <rFont val="TH SarabunPSK"/>
        <family val="2"/>
      </rPr>
      <t>Cash &lt; 0.8</t>
    </r>
  </si>
  <si>
    <t>CashR =เงินสดและรายการเทียบเท่าเงินสด(ไม่รวมสินค้าคงคลัง ลูกหนี้และงบลงทุน)/หนี้สินหมุนเวียน</t>
  </si>
  <si>
    <r>
      <t>2.</t>
    </r>
    <r>
      <rPr>
        <b/>
        <sz val="16"/>
        <color indexed="8"/>
        <rFont val="TH SarabunPSK"/>
        <family val="2"/>
      </rPr>
      <t>กลุ่มแสดงความมั่นคงทางการเงิน</t>
    </r>
  </si>
  <si>
    <t>กลุ่มแสดงความมั่นคงทางการเงิน</t>
  </si>
  <si>
    <r>
      <t xml:space="preserve">  2.1 </t>
    </r>
    <r>
      <rPr>
        <b/>
        <sz val="16"/>
        <color indexed="8"/>
        <rFont val="TH SarabunPSK"/>
        <family val="2"/>
      </rPr>
      <t>แสดงฐานะทางการเงิน (ทุนหมุนเวียน) NWC &lt; 0</t>
    </r>
  </si>
  <si>
    <t>เงินทุนหมุนเวียน = สินทรัพย์หมุนเวียน หัก หนี้สินหมุนเวียน</t>
  </si>
  <si>
    <r>
      <t xml:space="preserve">  2.2 </t>
    </r>
    <r>
      <rPr>
        <b/>
        <sz val="16"/>
        <color indexed="8"/>
        <rFont val="TH SarabunPSK"/>
        <family val="2"/>
      </rPr>
      <t>แสดงฐานะจากผลประกอบการ(รายได้สูง/ต่ำกว่าค่าใช้จ่ายสุทธิ ) NI &lt; 0</t>
    </r>
  </si>
  <si>
    <t>ผลประกอบการสุทธิ = รายได้สูง/ต่ำกว่าค่าใช้จ่าย รวม ค่าเสื่อมราคา</t>
  </si>
  <si>
    <r>
      <t>3.</t>
    </r>
    <r>
      <rPr>
        <b/>
        <sz val="16"/>
        <color indexed="8"/>
        <rFont val="TH SarabunPSK"/>
        <family val="2"/>
      </rPr>
      <t>กลุ่มแสดงระยะเวลาเข้าสู่ปัญหาการเงินรุนแรง มี 2 มิติ</t>
    </r>
  </si>
  <si>
    <t>กลุ่มแสดงระยะเวลาเข้าสู่ปัญหาการเงิน</t>
  </si>
  <si>
    <t xml:space="preserve">    3.1 มิติ NWC หรือทุนหมุนเวียน ที่เพียงพอรับภาระการขาดทุนเฉลี่ยต่อเดือน (กรณี NWC เป็นบวก&amp;มี NI ติดลบ)</t>
  </si>
  <si>
    <t>กลุ่มแสดงเข้าสู่ปัญหาการเงินรุนแรงสามารถดูได้ทั้ง 2 มิติ</t>
  </si>
  <si>
    <r>
      <t xml:space="preserve">    a)</t>
    </r>
    <r>
      <rPr>
        <sz val="16"/>
        <color indexed="8"/>
        <rFont val="TH SarabunPSK"/>
        <family val="2"/>
      </rPr>
      <t xml:space="preserve">  ระยะเวลาทุนหมุนเวียนอาจหมด &gt; 6 เดือน</t>
    </r>
  </si>
  <si>
    <t>เนื่องจากทั้ง  2 มิติ มีผลกระทบต่อความอยู่รอดของหน่วยบริการ</t>
  </si>
  <si>
    <r>
      <t xml:space="preserve">    b)</t>
    </r>
    <r>
      <rPr>
        <sz val="16"/>
        <color indexed="8"/>
        <rFont val="TH SarabunPSK"/>
        <family val="2"/>
      </rPr>
      <t xml:space="preserve">  ระยะเวลาทุนหมุนเวียนอยู่ได้  &gt; 3 เดือน ไม่เกิน 6 เดือน</t>
    </r>
  </si>
  <si>
    <t xml:space="preserve">   *กรณีมีทุนหมุนเวียนคงเหลือ แต่มีผลการดำเนินงานขาดทุน หรือ</t>
  </si>
  <si>
    <r>
      <t xml:space="preserve">    c)</t>
    </r>
    <r>
      <rPr>
        <sz val="16"/>
        <color indexed="8"/>
        <rFont val="TH SarabunPSK"/>
        <family val="2"/>
      </rPr>
      <t xml:space="preserve">  ระยะเวลาทุนหมุนเวียนอยู่ได้  &lt; หรือ = 3 เดือน </t>
    </r>
  </si>
  <si>
    <t xml:space="preserve">    3.2 มิติ ผลกำไรจากการดำเนินการ เพียงพอรับภาระหนี้สินหมุนเวียน (กรณีNWC ติดลบ  &amp; มีNI เป็นบวก )</t>
  </si>
  <si>
    <t xml:space="preserve">   *กรณีมีกำไรจากผลการดำเนินงาน แต่ขาดเงินทุนหมุนเวียน</t>
  </si>
  <si>
    <t>ของใหม่</t>
  </si>
  <si>
    <t xml:space="preserve">     a)  ผลกำไร สามารถปรับ NWC เป็นบวก   &gt; 6 เดือน</t>
  </si>
  <si>
    <t xml:space="preserve">     b)  ผลกำไร สามารถปรับ NWC เป็นบวก &gt; 3 เดือน ไม่เกน 6 เดือน</t>
  </si>
  <si>
    <t>เงือนไข</t>
  </si>
  <si>
    <r>
      <t xml:space="preserve">    c)</t>
    </r>
    <r>
      <rPr>
        <sz val="16"/>
        <color indexed="8"/>
        <rFont val="TH SarabunPSK"/>
        <family val="2"/>
      </rPr>
      <t xml:space="preserve">  ผลกำไร  สามารถปรับ NWC เป็นบวก  &lt; หรือ = 3 เดือน </t>
    </r>
  </si>
  <si>
    <t>NWC</t>
  </si>
  <si>
    <t>NI</t>
  </si>
  <si>
    <t>Month</t>
  </si>
  <si>
    <t>score</t>
  </si>
  <si>
    <t xml:space="preserve">    3.3 กรณี NWC ติดบวก  &amp; มีNI เป็นบวก </t>
  </si>
  <si>
    <t xml:space="preserve">    3.4 กรณีNWC ติดลบ  &amp; มีNI เป็นลบ </t>
  </si>
  <si>
    <r>
      <rPr>
        <b/>
        <u/>
        <sz val="16"/>
        <color indexed="8"/>
        <rFont val="TH SarabunPSK"/>
        <family val="2"/>
      </rPr>
      <t>หมายเหตุ</t>
    </r>
    <r>
      <rPr>
        <b/>
        <sz val="16"/>
        <color indexed="8"/>
        <rFont val="TH SarabunPSK"/>
        <family val="2"/>
      </rPr>
      <t xml:space="preserve"> ความเสี่ยงสูงสุด ระดับ 7 ต่ำสุดระดับ 0</t>
    </r>
  </si>
  <si>
    <t>-</t>
  </si>
  <si>
    <t>+</t>
  </si>
  <si>
    <t>&gt;6</t>
  </si>
  <si>
    <t>3-6</t>
  </si>
  <si>
    <t>&lt;3</t>
  </si>
  <si>
    <t>ประเภทตัวชี้วัดประสิทธิภาพ</t>
  </si>
  <si>
    <t>หมายเหตุ</t>
  </si>
  <si>
    <t xml:space="preserve">  เกณฑ์คะแนน</t>
  </si>
  <si>
    <t>ผ่าน</t>
  </si>
  <si>
    <r>
      <t>๑.</t>
    </r>
    <r>
      <rPr>
        <sz val="16"/>
        <color theme="1"/>
        <rFont val="TH SarabunPSK"/>
        <family val="2"/>
      </rPr>
      <t xml:space="preserve"> ประสิทธิภาพการทำกำไร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Operating Margin </t>
    </r>
  </si>
  <si>
    <t>เป็นการวัดความสามารถในการทำกำไรของหน่วยงาน (EBITDA)</t>
  </si>
  <si>
    <t xml:space="preserve">*รายได้ที่นำมาคำนวณไม่รวมงบลงทุน/ค่าใช้จ่ายในการดำเนินงานรวมค่าเสื่อมราคา </t>
  </si>
  <si>
    <t>๑.    ประสิทธิภาพการทำกำไร Operating Margin &gt;= ค่ากลาง</t>
  </si>
  <si>
    <t xml:space="preserve">๒. อัตราผลตอบแทนจากสินทรัพย์ Return on Asset </t>
  </si>
  <si>
    <t>แสดงถึงความสามารถในการทำกำไรของสินทรัพย์ทั้งหมดที่หน่วยบริการใช้ในการดำเนินงาน</t>
  </si>
  <si>
    <t>๒.    อัตราผลตอบแทนจากสินทรัพย์ Return on Asset  &gt;= ค่ากลาง</t>
  </si>
  <si>
    <t xml:space="preserve">๓.ระยะเวลาถัวเฉลี่ยในการชำระหนี้การค้ากลุ่มบริการ (ค่ายา เวชภัณฑ์มิใช่ยาฯ) (Average payment Period)   </t>
  </si>
  <si>
    <t xml:space="preserve">แสดงถึงความสามารถในการบริหารหนี้การค้ากลุ่มงานบริการของโรงพยาบาล  </t>
  </si>
  <si>
    <t>(ยา  วัสดุเภสัชกรรม  วัสดุการแพทย์ทั่วไป  วัสดุวิทยาศาสตร์  วัสดุทันตกรรม  วัสดุเอกซเรย์)</t>
  </si>
  <si>
    <t xml:space="preserve">๓.    ระยะเวลาถัวเฉลี่ยในการชำระหนี้การค้ากลุ่มบริการ(ค่ายา เวชภัณฑ์มิใช่ยาฯ) Average payment Period) การค้ากลุ่มบริการ  </t>
  </si>
  <si>
    <t>ถ้า cash น้อยกว่า 0.8 และ Payment &gt; 180  =  0</t>
  </si>
  <si>
    <t>ถ้า cash มากกว่าหรือเท่ากับ  0.8 และ Payment &gt;90  = 0</t>
  </si>
  <si>
    <t>๔. ระยะเวลาถัวเฉลี่ยในการเรียกเก็บหนี้ (Average Collection Period)  สปสช.</t>
  </si>
  <si>
    <t xml:space="preserve">แสดงถึงความสามารถในการบริหารลูกหนี้ของโรงพยาบาล   กลุ่มลูกหนี้ที่เรียกเก็บจาก สปสช. </t>
  </si>
  <si>
    <t>ลูกหนี้ UC =  ลูกหนี้ค่ารักษา UC-IP , ลูกหนี้ค่ารักษาด้านการสร้างเสริมสุขภาพและป้องกันโรค (P&amp;P) ,ลูกหนี้ค่ารักษา UC-OP นอก CUP ในจังหวัดสังกัด สธ.,ลูกหนี้ค่ารักษา UC-OP นอก CUP ต่างจังหวัดสังกัด สธ.,ลูกหนี้ค่ารักษา UC - OP นอกสังกัด สธ.,ลูกหนี้ค่ารักษา UC-OP – AE,ลูกหนี้ค่ารักษา UC- IP – AE,ลูกหนี้ค่ารักษา UC- OP –HC,ลูกหนี้ค่ารักษา UC -IP –HC,ลูกหนี้ค่ารักษา UC- OP –DMI,ลูกหนี้ค่ารักษา UC- IP –DMI</t>
  </si>
  <si>
    <t>๔.    ระยะเวลาถัวเฉลี่ยในการเรียกเก็บหนี้ UC  (Average Collection Period)  &lt;=60</t>
  </si>
  <si>
    <t>๕. ระยะเวลาถัวเฉลี่ยในการเรียกเก็บหนี้ (Average Collection Period) กรมบัญชีกลาง</t>
  </si>
  <si>
    <r>
      <t>แสดงถึงความสามารถในการบริหารลูกหนี้ของโรงพยาบาล กลุ่มลูกหนี้สิทธิข้าราชการที่เรียกเก็บจากกรมบัญชีกลาง</t>
    </r>
    <r>
      <rPr>
        <sz val="16"/>
        <color theme="1"/>
        <rFont val="TH SarabunIT๙"/>
        <family val="2"/>
      </rPr>
      <t xml:space="preserve">  </t>
    </r>
  </si>
  <si>
    <t>ลูกหนี้ CSMBS  =  ลูกหนี้ค่ารักษา-เบิกจ่ายตรงกรมบัญชีกลาง OP ,ลูกหนี้ค่ารักษา-เบิกจ่ายตรงกรมบัญชีกลาง IP</t>
  </si>
  <si>
    <t>๕.    ระยะเวลาถัวเฉลี่ยในการเรียกเก็บหนี้ CSMBS (Average Collection Period)   &lt;=60</t>
  </si>
  <si>
    <t>๖.ระยะเวลาถัวเฉลี่ยในการเรียกเก็บหนี้ (Average Collection Period) ประกันสังคม</t>
  </si>
  <si>
    <r>
      <t xml:space="preserve">แสดงถึงความสามารถในการบริหารลูกหนี้ของโรงพยาบาล กลุ่มลูกหนี้สิทธิประกันสังคม </t>
    </r>
    <r>
      <rPr>
        <sz val="16"/>
        <color theme="1"/>
        <rFont val="TH SarabunIT๙"/>
        <family val="2"/>
      </rPr>
      <t xml:space="preserve">(ในเครือข่าย)  </t>
    </r>
  </si>
  <si>
    <t>ลูกหนี้ SSS  =  ลูกหนี้ค่ารักษาประกันสังคม OP-เครือข่าย,ลูกหนี้ค่ารักษาประกันสังคม IP-เครือข่าย</t>
  </si>
  <si>
    <t>๖.    ระยะเวลาถัวเฉลี่ยในการเรียกเก็บหนี้ SSS (Average Collection Period)   &lt;=60</t>
  </si>
  <si>
    <t xml:space="preserve">๗. การบริหารสินค้าคงคลัง (Inventory Management) </t>
  </si>
  <si>
    <t xml:space="preserve">แสดงถึงความสามารถบริหารจัดการด้านยา  เวชภัณฑ์มิใช่ยาฯ ที่อยู่ในคลังในปริมาณที่เหมาะสม </t>
  </si>
  <si>
    <t xml:space="preserve">ยา  วัสดุเภสัชกรรม  วัสดุการแพทย์ทั่วไป  วัสดุวิทยาศาสตร์  วัสดุทันตกรรม  วัสดุเอกซเรย์
</t>
  </si>
  <si>
    <t>๗.    การบริหารสินค้าคงคลัง ยา  (Inventory Management)   &lt;=60</t>
  </si>
  <si>
    <t>การจัด Grade</t>
  </si>
  <si>
    <t>จำนวนข้อ(ผ่าน)</t>
  </si>
  <si>
    <t>A</t>
  </si>
  <si>
    <t>A-</t>
  </si>
  <si>
    <t>B</t>
  </si>
  <si>
    <t>B-</t>
  </si>
  <si>
    <t>C</t>
  </si>
  <si>
    <t>C-</t>
  </si>
  <si>
    <t>D</t>
  </si>
  <si>
    <t>F</t>
  </si>
  <si>
    <t>SUM</t>
  </si>
  <si>
    <t>รพท.S &gt;400</t>
  </si>
  <si>
    <t>รายงานภาวะวิกฤติแยกรายเดือน ปีงบประมาณ 2564</t>
  </si>
  <si>
    <t>กลุ่ม</t>
  </si>
  <si>
    <t>จำนวน (แห่ง)</t>
  </si>
  <si>
    <t>กลุ่มระดับบริการ</t>
  </si>
  <si>
    <t>ค่าเฉลี่ย ของ
Operating Margin %</t>
  </si>
  <si>
    <t>ค่าเฉลี่ย ของ Return 
on Asset %</t>
  </si>
  <si>
    <t>รพช.Is. any Pop</t>
  </si>
  <si>
    <t>รพช.F2 30,000 - 60,000</t>
  </si>
  <si>
    <t>รพช. M2 &gt;100</t>
  </si>
  <si>
    <t>รพท. M1 &lt;=200</t>
  </si>
  <si>
    <t>รพท. M1 &gt;200</t>
  </si>
  <si>
    <t>รวม</t>
  </si>
  <si>
    <t>ข้อมูลวิเคราะห์วิกฤติทางการเงินระดับ7 (RiskScoring)</t>
  </si>
  <si>
    <t>เดือนที่</t>
  </si>
  <si>
    <t>พฤษภาคม</t>
  </si>
  <si>
    <t>OrgID</t>
  </si>
  <si>
    <t>Status Index</t>
  </si>
  <si>
    <t>เงินบำรุง
คงเหลือ
(หักหนี้แล้ว)</t>
  </si>
  <si>
    <t>CR</t>
  </si>
  <si>
    <t>QR</t>
  </si>
  <si>
    <t>เดือน</t>
  </si>
  <si>
    <t>จำนวน</t>
  </si>
  <si>
    <t>ผลการวิเคราะห์</t>
  </si>
  <si>
    <t>&gt;0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</si>
  <si>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</si>
  <si>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</si>
  <si>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</si>
  <si>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</si>
  <si>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</si>
  <si>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</si>
  <si>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</si>
  <si>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มิถุนายน</t>
  </si>
  <si>
    <t>กรกฎาคม</t>
  </si>
  <si>
    <t>สิงหาคม</t>
  </si>
  <si>
    <t>กันยายน</t>
  </si>
  <si>
    <t xml:space="preserve">Risk Scoring </t>
  </si>
  <si>
    <t>≥ 1.5</t>
  </si>
  <si>
    <t>≥ 1</t>
  </si>
  <si>
    <t>≥ 0.8</t>
  </si>
  <si>
    <t>รายงานสถานการณ์การเงินการคลัง เดือน  ตุลาคม  2564  เขตสุขภาพที่ 6</t>
  </si>
  <si>
    <t>รพศ.A B&gt;700to1000</t>
  </si>
  <si>
    <t>รพช.F1 P&lt;=50,000</t>
  </si>
  <si>
    <t>รพช.F2 P&lt;=30,000</t>
  </si>
  <si>
    <t>รพช.F2 P30,000-60,000</t>
  </si>
  <si>
    <t>รพช.F1 P50,000-100,000</t>
  </si>
  <si>
    <t>รพศ.A B&lt;=700</t>
  </si>
  <si>
    <t>รพช.M2 B&gt;100</t>
  </si>
  <si>
    <t>รพช.F3 P&lt;=15,000</t>
  </si>
  <si>
    <t>รพท.S B&lt;=400</t>
  </si>
  <si>
    <t>รพท.M1 B&gt;200</t>
  </si>
  <si>
    <t>รพท.M1 B&lt;=200</t>
  </si>
  <si>
    <t>รพช.F2 P60,000-90,000</t>
  </si>
  <si>
    <t>รพช.F3 P&gt;=25,000</t>
  </si>
  <si>
    <t>รพท.S B&gt;400</t>
  </si>
  <si>
    <t>รพช.F3 P15,000-25,000</t>
  </si>
  <si>
    <t>รพช.M2 B&lt;=100</t>
  </si>
  <si>
    <t>รพศ.A B&gt;1000</t>
  </si>
  <si>
    <t>รพช.F2 P&gt;=90,000</t>
  </si>
  <si>
    <t>รพช.F1 P&gt;=100,000</t>
  </si>
  <si>
    <t>ค่าเฉลี่ยอัตราส่วนในการประเมินประสิทธิภาพการเงิน 7 Plus ปี2565 ไตรมาส 1</t>
  </si>
  <si>
    <t>ใช้ค่ากลางในการคำนวน 7Plus ณ ไตรมาส 1/2565 จากกองเศรษฐกิจฯ สป แก้ไข วันที่ 28 มกราคม 2565</t>
  </si>
  <si>
    <t>&lt;= 120</t>
  </si>
  <si>
    <t>&lt;=60</t>
  </si>
  <si>
    <t>ประจำเดือน  กุมภาพันธ์ 2565 ใช้ข้อมูลจาก http://hfo65.cfo.in.th/  ณ วันที่  24 มีนาคม 2565</t>
  </si>
  <si>
    <t>รายงาน  ณ  วันที่  24 มีนาคม 2565</t>
  </si>
  <si>
    <t>ประจำเดือน  กุมภาพันธ์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</si>
</sst>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#,##0.00_ ;[Red]\-#,##0.00\ "/>
    <numFmt numFmtId="188" formatCode="_-* #,##0_-;\-* #,##0_-;_-* &quot;-&quot;??_-;_-@_-"/>
    <numFmt numFmtId="189" formatCode="#,##0.00_ ;\-#,##0.00\ "/>
    <numFmt numFmtId="190" formatCode="[$-D00041E]0.#"/>
    <numFmt numFmtId="191" formatCode="_(* #,##0.00_);_(* \(#,##0.00\);_(* &quot;-&quot;??_);_(@_)"/>
    <numFmt numFmtId="192" formatCode="0.000"/>
    <numFmt numFmtId="193" formatCode="#,##0_ ;[Red]\-#,##0\ "/>
  </numFmts>
  <fonts count="68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3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</fonts>
  <fills count="4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BA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19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190" fontId="17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90" fontId="17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90" fontId="17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19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19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90" fontId="17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90" fontId="17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190" fontId="17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90" fontId="17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90" fontId="17" fillId="31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19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190" fontId="19" fillId="3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19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190" fontId="19" fillId="3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19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90" fontId="19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19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9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190" fontId="19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90" fontId="19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19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90" fontId="19" fillId="37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190" fontId="19" fillId="4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190" fontId="21" fillId="26" borderId="0" applyNumberFormat="0" applyBorder="0" applyAlignment="0" applyProtection="0"/>
    <xf numFmtId="0" fontId="22" fillId="43" borderId="10" applyNumberFormat="0" applyAlignment="0" applyProtection="0"/>
    <xf numFmtId="0" fontId="22" fillId="43" borderId="10" applyNumberFormat="0" applyAlignment="0" applyProtection="0"/>
    <xf numFmtId="190" fontId="23" fillId="43" borderId="10" applyNumberFormat="0" applyAlignment="0" applyProtection="0"/>
    <xf numFmtId="0" fontId="24" fillId="44" borderId="11" applyNumberFormat="0" applyAlignment="0" applyProtection="0"/>
    <xf numFmtId="0" fontId="24" fillId="44" borderId="11" applyNumberFormat="0" applyAlignment="0" applyProtection="0"/>
    <xf numFmtId="190" fontId="25" fillId="44" borderId="11" applyNumberFormat="0" applyAlignment="0" applyProtection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0" fontId="33" fillId="0" borderId="0" applyNumberFormat="0" applyFill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190" fontId="35" fillId="27" borderId="0" applyNumberFormat="0" applyBorder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19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19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190" fontId="41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0" fontId="41" fillId="0" borderId="0" applyNumberFormat="0" applyFill="0" applyBorder="0" applyAlignment="0" applyProtection="0"/>
    <xf numFmtId="0" fontId="42" fillId="30" borderId="10" applyNumberFormat="0" applyAlignment="0" applyProtection="0"/>
    <xf numFmtId="0" fontId="42" fillId="30" borderId="10" applyNumberFormat="0" applyAlignment="0" applyProtection="0"/>
    <xf numFmtId="190" fontId="43" fillId="30" borderId="10" applyNumberFormat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190" fontId="45" fillId="0" borderId="15" applyNumberFormat="0" applyFill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190" fontId="47" fillId="45" borderId="0" applyNumberFormat="0" applyBorder="0" applyAlignment="0" applyProtection="0"/>
    <xf numFmtId="0" fontId="48" fillId="0" borderId="0"/>
    <xf numFmtId="0" fontId="48" fillId="0" borderId="0"/>
    <xf numFmtId="19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2" fillId="0" borderId="0"/>
    <xf numFmtId="0" fontId="29" fillId="0" borderId="0"/>
    <xf numFmtId="0" fontId="49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6" fillId="0" borderId="0" applyFill="0" applyProtection="0"/>
    <xf numFmtId="0" fontId="27" fillId="0" borderId="0"/>
    <xf numFmtId="190" fontId="5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48" fillId="0" borderId="0"/>
    <xf numFmtId="0" fontId="26" fillId="0" borderId="0"/>
    <xf numFmtId="0" fontId="48" fillId="0" borderId="0"/>
    <xf numFmtId="0" fontId="48" fillId="0" borderId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0" fontId="26" fillId="46" borderId="16" applyNumberFormat="0" applyFont="0" applyAlignment="0" applyProtection="0"/>
    <xf numFmtId="190" fontId="16" fillId="46" borderId="16" applyNumberFormat="0" applyFont="0" applyAlignment="0" applyProtection="0"/>
    <xf numFmtId="190" fontId="16" fillId="46" borderId="16" applyNumberFormat="0" applyFont="0" applyAlignment="0" applyProtection="0"/>
    <xf numFmtId="0" fontId="51" fillId="43" borderId="17" applyNumberFormat="0" applyAlignment="0" applyProtection="0"/>
    <xf numFmtId="0" fontId="51" fillId="43" borderId="17" applyNumberFormat="0" applyAlignment="0" applyProtection="0"/>
    <xf numFmtId="190" fontId="52" fillId="43" borderId="17" applyNumberFormat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9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190" fontId="57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90" fontId="5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6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9" fontId="5" fillId="0" borderId="0" applyFont="0" applyFill="0" applyBorder="0" applyAlignment="0" applyProtection="0"/>
    <xf numFmtId="0" fontId="61" fillId="0" borderId="0"/>
    <xf numFmtId="0" fontId="1" fillId="0" borderId="0"/>
  </cellStyleXfs>
  <cellXfs count="368">
    <xf numFmtId="0" fontId="0" fillId="0" borderId="0" xfId="0"/>
    <xf numFmtId="0" fontId="6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2"/>
    <xf numFmtId="0" fontId="4" fillId="0" borderId="0" xfId="2" applyAlignment="1">
      <alignment vertical="top"/>
    </xf>
    <xf numFmtId="0" fontId="4" fillId="3" borderId="1" xfId="2" applyFill="1" applyBorder="1" applyAlignment="1">
      <alignment horizontal="center" vertical="center"/>
    </xf>
    <xf numFmtId="0" fontId="4" fillId="13" borderId="1" xfId="2" applyFill="1" applyBorder="1" applyAlignment="1">
      <alignment horizontal="center" vertical="center"/>
    </xf>
    <xf numFmtId="0" fontId="6" fillId="0" borderId="0" xfId="2" applyFont="1"/>
    <xf numFmtId="0" fontId="6" fillId="10" borderId="1" xfId="2" applyFont="1" applyFill="1" applyBorder="1" applyAlignment="1">
      <alignment horizontal="center" vertical="center"/>
    </xf>
    <xf numFmtId="0" fontId="8" fillId="10" borderId="4" xfId="2" applyFont="1" applyFill="1" applyBorder="1" applyAlignment="1">
      <alignment horizontal="center" vertical="center" wrapText="1"/>
    </xf>
    <xf numFmtId="0" fontId="9" fillId="10" borderId="6" xfId="2" applyFont="1" applyFill="1" applyBorder="1" applyAlignment="1">
      <alignment horizontal="center" vertical="center"/>
    </xf>
    <xf numFmtId="0" fontId="6" fillId="0" borderId="0" xfId="2" applyFont="1" applyFill="1"/>
    <xf numFmtId="0" fontId="6" fillId="13" borderId="2" xfId="2" applyFont="1" applyFill="1" applyBorder="1"/>
    <xf numFmtId="0" fontId="7" fillId="0" borderId="1" xfId="2" applyFont="1" applyBorder="1" applyAlignment="1">
      <alignment horizontal="left" readingOrder="1"/>
    </xf>
    <xf numFmtId="0" fontId="6" fillId="0" borderId="4" xfId="2" applyFont="1" applyBorder="1" applyAlignment="1">
      <alignment horizontal="center"/>
    </xf>
    <xf numFmtId="0" fontId="6" fillId="0" borderId="2" xfId="2" applyFont="1" applyBorder="1"/>
    <xf numFmtId="0" fontId="6" fillId="0" borderId="0" xfId="2" applyFont="1" applyFill="1" applyAlignment="1">
      <alignment horizontal="left"/>
    </xf>
    <xf numFmtId="0" fontId="7" fillId="0" borderId="1" xfId="2" applyFont="1" applyBorder="1" applyAlignment="1">
      <alignment readingOrder="1"/>
    </xf>
    <xf numFmtId="49" fontId="6" fillId="0" borderId="0" xfId="2" applyNumberFormat="1" applyFont="1" applyFill="1"/>
    <xf numFmtId="0" fontId="6" fillId="23" borderId="1" xfId="2" applyFont="1" applyFill="1" applyBorder="1" applyAlignment="1">
      <alignment horizontal="left" readingOrder="1"/>
    </xf>
    <xf numFmtId="0" fontId="7" fillId="23" borderId="1" xfId="2" applyFont="1" applyFill="1" applyBorder="1" applyAlignment="1">
      <alignment horizontal="left" readingOrder="1"/>
    </xf>
    <xf numFmtId="0" fontId="6" fillId="0" borderId="1" xfId="2" applyFont="1" applyBorder="1" applyAlignment="1">
      <alignment readingOrder="1"/>
    </xf>
    <xf numFmtId="0" fontId="6" fillId="20" borderId="0" xfId="2" applyFont="1" applyFill="1"/>
    <xf numFmtId="0" fontId="6" fillId="0" borderId="7" xfId="2" applyFont="1" applyBorder="1"/>
    <xf numFmtId="0" fontId="6" fillId="0" borderId="0" xfId="2" applyFont="1" applyBorder="1" applyAlignment="1">
      <alignment readingOrder="1"/>
    </xf>
    <xf numFmtId="0" fontId="6" fillId="0" borderId="0" xfId="2" applyFont="1" applyBorder="1"/>
    <xf numFmtId="0" fontId="10" fillId="0" borderId="0" xfId="2" applyFont="1"/>
    <xf numFmtId="0" fontId="6" fillId="20" borderId="0" xfId="2" applyFont="1" applyFill="1" applyAlignment="1">
      <alignment horizontal="left"/>
    </xf>
    <xf numFmtId="49" fontId="6" fillId="20" borderId="0" xfId="2" applyNumberFormat="1" applyFont="1" applyFill="1"/>
    <xf numFmtId="0" fontId="13" fillId="0" borderId="1" xfId="2" applyFont="1" applyBorder="1" applyAlignment="1">
      <alignment vertical="top" wrapText="1"/>
    </xf>
    <xf numFmtId="0" fontId="7" fillId="0" borderId="1" xfId="2" applyFont="1" applyBorder="1" applyAlignment="1">
      <alignment vertical="top" wrapText="1"/>
    </xf>
    <xf numFmtId="0" fontId="6" fillId="3" borderId="1" xfId="2" applyFont="1" applyFill="1" applyBorder="1" applyAlignment="1">
      <alignment vertical="top" wrapText="1"/>
    </xf>
    <xf numFmtId="1" fontId="6" fillId="3" borderId="1" xfId="2" applyNumberFormat="1" applyFont="1" applyFill="1" applyBorder="1" applyAlignment="1">
      <alignment horizontal="center" vertical="top"/>
    </xf>
    <xf numFmtId="0" fontId="13" fillId="0" borderId="1" xfId="2" applyFont="1" applyBorder="1" applyAlignment="1">
      <alignment horizontal="justify" vertical="top" wrapText="1"/>
    </xf>
    <xf numFmtId="0" fontId="13" fillId="0" borderId="6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6" fillId="3" borderId="6" xfId="2" applyFont="1" applyFill="1" applyBorder="1" applyAlignment="1">
      <alignment vertical="top" wrapText="1"/>
    </xf>
    <xf numFmtId="1" fontId="6" fillId="3" borderId="6" xfId="2" applyNumberFormat="1" applyFont="1" applyFill="1" applyBorder="1" applyAlignment="1">
      <alignment horizontal="center" vertical="top"/>
    </xf>
    <xf numFmtId="0" fontId="13" fillId="0" borderId="2" xfId="2" applyFont="1" applyBorder="1" applyAlignment="1">
      <alignment vertical="top" wrapText="1"/>
    </xf>
    <xf numFmtId="0" fontId="7" fillId="0" borderId="2" xfId="2" applyFont="1" applyBorder="1" applyAlignment="1">
      <alignment vertical="top" wrapText="1"/>
    </xf>
    <xf numFmtId="0" fontId="6" fillId="3" borderId="2" xfId="2" applyFont="1" applyFill="1" applyBorder="1" applyAlignment="1">
      <alignment vertical="top" wrapText="1"/>
    </xf>
    <xf numFmtId="1" fontId="6" fillId="3" borderId="2" xfId="2" applyNumberFormat="1" applyFont="1" applyFill="1" applyBorder="1" applyAlignment="1">
      <alignment horizontal="center" vertical="top"/>
    </xf>
    <xf numFmtId="0" fontId="13" fillId="0" borderId="7" xfId="2" applyFont="1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6" fillId="3" borderId="7" xfId="2" applyFont="1" applyFill="1" applyBorder="1" applyAlignment="1">
      <alignment vertical="top" wrapText="1"/>
    </xf>
    <xf numFmtId="1" fontId="6" fillId="3" borderId="7" xfId="2" applyNumberFormat="1" applyFont="1" applyFill="1" applyBorder="1" applyAlignment="1">
      <alignment horizontal="center" vertical="top"/>
    </xf>
    <xf numFmtId="0" fontId="14" fillId="0" borderId="1" xfId="2" applyFont="1" applyBorder="1" applyAlignment="1">
      <alignment vertical="top" wrapText="1"/>
    </xf>
    <xf numFmtId="0" fontId="13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6" fillId="23" borderId="0" xfId="2" applyFont="1" applyFill="1" applyBorder="1" applyAlignment="1">
      <alignment vertical="top" wrapText="1"/>
    </xf>
    <xf numFmtId="1" fontId="6" fillId="23" borderId="0" xfId="2" applyNumberFormat="1" applyFont="1" applyFill="1" applyBorder="1" applyAlignment="1">
      <alignment horizontal="center" vertical="top"/>
    </xf>
    <xf numFmtId="0" fontId="6" fillId="20" borderId="0" xfId="2" applyFont="1" applyFill="1" applyAlignment="1">
      <alignment horizontal="center"/>
    </xf>
    <xf numFmtId="1" fontId="6" fillId="0" borderId="1" xfId="2" applyNumberFormat="1" applyFont="1" applyBorder="1" applyAlignment="1">
      <alignment horizontal="center"/>
    </xf>
    <xf numFmtId="0" fontId="3" fillId="13" borderId="1" xfId="2" applyFont="1" applyFill="1" applyBorder="1" applyAlignment="1">
      <alignment horizontal="center" vertical="center"/>
    </xf>
    <xf numFmtId="0" fontId="7" fillId="0" borderId="0" xfId="6" applyFont="1"/>
    <xf numFmtId="0" fontId="6" fillId="0" borderId="6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/>
    <xf numFmtId="187" fontId="7" fillId="6" borderId="1" xfId="7" applyNumberFormat="1" applyFont="1" applyFill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1" xfId="6" applyFont="1" applyBorder="1"/>
    <xf numFmtId="187" fontId="7" fillId="0" borderId="1" xfId="7" applyNumberFormat="1" applyFont="1" applyBorder="1" applyAlignment="1">
      <alignment horizontal="center"/>
    </xf>
    <xf numFmtId="0" fontId="6" fillId="6" borderId="1" xfId="6" applyFont="1" applyFill="1" applyBorder="1"/>
    <xf numFmtId="0" fontId="6" fillId="6" borderId="1" xfId="6" applyFont="1" applyFill="1" applyBorder="1" applyAlignment="1">
      <alignment horizontal="center"/>
    </xf>
    <xf numFmtId="187" fontId="6" fillId="6" borderId="1" xfId="7" applyNumberFormat="1" applyFont="1" applyFill="1" applyBorder="1" applyAlignment="1">
      <alignment horizontal="center"/>
    </xf>
    <xf numFmtId="0" fontId="6" fillId="0" borderId="0" xfId="6" applyFont="1"/>
    <xf numFmtId="0" fontId="6" fillId="0" borderId="0" xfId="0" applyFont="1"/>
    <xf numFmtId="0" fontId="6" fillId="0" borderId="0" xfId="0" applyFont="1" applyAlignment="1">
      <alignment horizontal="left" vertical="top"/>
    </xf>
    <xf numFmtId="41" fontId="6" fillId="0" borderId="0" xfId="1" applyNumberFormat="1" applyFont="1"/>
    <xf numFmtId="188" fontId="7" fillId="11" borderId="1" xfId="2" applyNumberFormat="1" applyFont="1" applyFill="1" applyBorder="1" applyAlignment="1">
      <alignment horizontal="center" vertical="center"/>
    </xf>
    <xf numFmtId="188" fontId="7" fillId="12" borderId="1" xfId="2" applyNumberFormat="1" applyFont="1" applyFill="1" applyBorder="1" applyAlignment="1">
      <alignment horizontal="center" vertical="center"/>
    </xf>
    <xf numFmtId="188" fontId="7" fillId="15" borderId="1" xfId="2" applyNumberFormat="1" applyFont="1" applyFill="1" applyBorder="1" applyAlignment="1">
      <alignment horizontal="center" vertical="center"/>
    </xf>
    <xf numFmtId="188" fontId="7" fillId="0" borderId="1" xfId="2" applyNumberFormat="1" applyFont="1" applyFill="1" applyBorder="1" applyAlignment="1">
      <alignment horizontal="center" vertical="center"/>
    </xf>
    <xf numFmtId="188" fontId="7" fillId="16" borderId="1" xfId="2" applyNumberFormat="1" applyFont="1" applyFill="1" applyBorder="1" applyAlignment="1">
      <alignment horizontal="center" vertical="center"/>
    </xf>
    <xf numFmtId="188" fontId="7" fillId="9" borderId="1" xfId="2" applyNumberFormat="1" applyFont="1" applyFill="1" applyBorder="1" applyAlignment="1">
      <alignment horizontal="center" vertical="center"/>
    </xf>
    <xf numFmtId="41" fontId="7" fillId="20" borderId="1" xfId="1" applyNumberFormat="1" applyFont="1" applyFill="1" applyBorder="1" applyAlignment="1">
      <alignment horizontal="center" vertical="center"/>
    </xf>
    <xf numFmtId="41" fontId="7" fillId="21" borderId="1" xfId="1" applyNumberFormat="1" applyFont="1" applyFill="1" applyBorder="1" applyAlignment="1">
      <alignment horizontal="center" vertical="center"/>
    </xf>
    <xf numFmtId="41" fontId="7" fillId="3" borderId="1" xfId="1" applyNumberFormat="1" applyFont="1" applyFill="1" applyBorder="1" applyAlignment="1">
      <alignment horizontal="center" vertical="center"/>
    </xf>
    <xf numFmtId="41" fontId="7" fillId="22" borderId="1" xfId="1" applyNumberFormat="1" applyFont="1" applyFill="1" applyBorder="1" applyAlignment="1">
      <alignment horizontal="center" vertical="center"/>
    </xf>
    <xf numFmtId="41" fontId="7" fillId="19" borderId="1" xfId="1" applyNumberFormat="1" applyFont="1" applyFill="1" applyBorder="1" applyAlignment="1">
      <alignment horizontal="center" vertical="center"/>
    </xf>
    <xf numFmtId="188" fontId="7" fillId="2" borderId="1" xfId="2" applyNumberFormat="1" applyFont="1" applyFill="1" applyBorder="1" applyAlignment="1">
      <alignment horizontal="center" vertical="center"/>
    </xf>
    <xf numFmtId="188" fontId="7" fillId="17" borderId="1" xfId="2" applyNumberFormat="1" applyFont="1" applyFill="1" applyBorder="1" applyAlignment="1">
      <alignment horizontal="center" vertical="center"/>
    </xf>
    <xf numFmtId="188" fontId="7" fillId="18" borderId="1" xfId="2" applyNumberFormat="1" applyFont="1" applyFill="1" applyBorder="1" applyAlignment="1">
      <alignment horizontal="center" vertical="center"/>
    </xf>
    <xf numFmtId="188" fontId="7" fillId="13" borderId="1" xfId="2" applyNumberFormat="1" applyFont="1" applyFill="1" applyBorder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0" fontId="7" fillId="11" borderId="1" xfId="2" applyFont="1" applyFill="1" applyBorder="1" applyAlignment="1">
      <alignment horizontal="center" vertical="top" wrapText="1"/>
    </xf>
    <xf numFmtId="0" fontId="7" fillId="12" borderId="1" xfId="2" applyFont="1" applyFill="1" applyBorder="1" applyAlignment="1">
      <alignment horizontal="center" vertical="top" wrapText="1"/>
    </xf>
    <xf numFmtId="0" fontId="7" fillId="15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16" borderId="1" xfId="2" applyFont="1" applyFill="1" applyBorder="1" applyAlignment="1">
      <alignment horizontal="center" vertical="top" wrapText="1"/>
    </xf>
    <xf numFmtId="0" fontId="7" fillId="9" borderId="1" xfId="2" applyFont="1" applyFill="1" applyBorder="1" applyAlignment="1">
      <alignment horizontal="center" vertical="top" wrapText="1"/>
    </xf>
    <xf numFmtId="41" fontId="7" fillId="20" borderId="1" xfId="1" applyNumberFormat="1" applyFont="1" applyFill="1" applyBorder="1" applyAlignment="1">
      <alignment horizontal="center" vertical="top" wrapText="1"/>
    </xf>
    <xf numFmtId="41" fontId="7" fillId="21" borderId="1" xfId="1" applyNumberFormat="1" applyFont="1" applyFill="1" applyBorder="1" applyAlignment="1">
      <alignment horizontal="center" vertical="top" wrapText="1"/>
    </xf>
    <xf numFmtId="41" fontId="7" fillId="3" borderId="1" xfId="1" applyNumberFormat="1" applyFont="1" applyFill="1" applyBorder="1" applyAlignment="1">
      <alignment horizontal="center" vertical="top" wrapText="1"/>
    </xf>
    <xf numFmtId="41" fontId="7" fillId="22" borderId="1" xfId="1" applyNumberFormat="1" applyFont="1" applyFill="1" applyBorder="1" applyAlignment="1">
      <alignment horizontal="center" vertical="top" wrapText="1"/>
    </xf>
    <xf numFmtId="41" fontId="7" fillId="19" borderId="1" xfId="1" applyNumberFormat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17" borderId="1" xfId="2" applyFont="1" applyFill="1" applyBorder="1" applyAlignment="1">
      <alignment horizontal="center" vertical="top" wrapText="1"/>
    </xf>
    <xf numFmtId="0" fontId="7" fillId="18" borderId="1" xfId="2" applyFont="1" applyFill="1" applyBorder="1" applyAlignment="1">
      <alignment horizontal="center" vertical="top" wrapText="1"/>
    </xf>
    <xf numFmtId="0" fontId="7" fillId="13" borderId="1" xfId="2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43" fontId="62" fillId="15" borderId="1" xfId="3" applyFont="1" applyFill="1" applyBorder="1" applyAlignment="1">
      <alignment horizontal="center" vertical="center" wrapText="1"/>
    </xf>
    <xf numFmtId="43" fontId="6" fillId="16" borderId="1" xfId="3" applyFont="1" applyFill="1" applyBorder="1" applyAlignment="1">
      <alignment horizontal="center" vertical="center" wrapText="1"/>
    </xf>
    <xf numFmtId="43" fontId="6" fillId="0" borderId="1" xfId="3" applyFont="1" applyFill="1" applyBorder="1" applyAlignment="1">
      <alignment horizontal="center" vertical="center" wrapText="1"/>
    </xf>
    <xf numFmtId="0" fontId="7" fillId="8" borderId="1" xfId="4" applyFont="1" applyFill="1" applyBorder="1" applyAlignment="1" applyProtection="1">
      <alignment horizontal="left" vertical="top" wrapText="1" shrinkToFit="1"/>
      <protection locked="0"/>
    </xf>
    <xf numFmtId="0" fontId="7" fillId="8" borderId="1" xfId="2" applyFont="1" applyFill="1" applyBorder="1" applyAlignment="1">
      <alignment horizontal="center" vertical="top"/>
    </xf>
    <xf numFmtId="0" fontId="7" fillId="8" borderId="1" xfId="2" applyFont="1" applyFill="1" applyBorder="1" applyAlignment="1">
      <alignment horizontal="left" vertical="top"/>
    </xf>
    <xf numFmtId="187" fontId="7" fillId="0" borderId="1" xfId="2" applyNumberFormat="1" applyFont="1" applyBorder="1"/>
    <xf numFmtId="189" fontId="7" fillId="0" borderId="1" xfId="2" applyNumberFormat="1" applyFont="1" applyFill="1" applyBorder="1"/>
    <xf numFmtId="0" fontId="7" fillId="0" borderId="0" xfId="0" applyFont="1"/>
    <xf numFmtId="187" fontId="7" fillId="0" borderId="1" xfId="0" applyNumberFormat="1" applyFont="1" applyFill="1" applyBorder="1" applyAlignment="1">
      <alignment vertical="top"/>
    </xf>
    <xf numFmtId="187" fontId="7" fillId="14" borderId="1" xfId="0" applyNumberFormat="1" applyFont="1" applyFill="1" applyBorder="1" applyAlignment="1">
      <alignment vertical="top"/>
    </xf>
    <xf numFmtId="0" fontId="7" fillId="5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vertical="top"/>
    </xf>
    <xf numFmtId="43" fontId="7" fillId="0" borderId="1" xfId="3" applyFont="1" applyFill="1" applyBorder="1" applyAlignment="1">
      <alignment vertical="top"/>
    </xf>
    <xf numFmtId="0" fontId="7" fillId="5" borderId="1" xfId="3" applyNumberFormat="1" applyFont="1" applyFill="1" applyBorder="1" applyAlignment="1">
      <alignment horizontal="center" vertical="top"/>
    </xf>
    <xf numFmtId="0" fontId="7" fillId="10" borderId="1" xfId="4" applyFont="1" applyFill="1" applyBorder="1" applyAlignment="1" applyProtection="1">
      <alignment horizontal="left" vertical="top" wrapText="1" shrinkToFit="1"/>
      <protection locked="0"/>
    </xf>
    <xf numFmtId="0" fontId="7" fillId="10" borderId="1" xfId="2" applyFont="1" applyFill="1" applyBorder="1" applyAlignment="1">
      <alignment horizontal="center" vertical="top"/>
    </xf>
    <xf numFmtId="0" fontId="7" fillId="10" borderId="1" xfId="2" applyFont="1" applyFill="1" applyBorder="1" applyAlignment="1">
      <alignment horizontal="left" vertical="top"/>
    </xf>
    <xf numFmtId="0" fontId="7" fillId="6" borderId="1" xfId="4" applyFont="1" applyFill="1" applyBorder="1" applyAlignment="1" applyProtection="1">
      <alignment horizontal="left" vertical="top" wrapText="1" shrinkToFit="1"/>
      <protection locked="0"/>
    </xf>
    <xf numFmtId="0" fontId="7" fillId="6" borderId="1" xfId="2" applyFont="1" applyFill="1" applyBorder="1" applyAlignment="1">
      <alignment horizontal="center" vertical="top"/>
    </xf>
    <xf numFmtId="0" fontId="7" fillId="6" borderId="1" xfId="2" applyFont="1" applyFill="1" applyBorder="1" applyAlignment="1">
      <alignment horizontal="left" vertical="top"/>
    </xf>
    <xf numFmtId="0" fontId="7" fillId="0" borderId="1" xfId="0" applyFont="1" applyBorder="1"/>
    <xf numFmtId="0" fontId="7" fillId="9" borderId="1" xfId="4" applyFont="1" applyFill="1" applyBorder="1" applyAlignment="1" applyProtection="1">
      <alignment horizontal="left" vertical="top" wrapText="1" shrinkToFit="1"/>
      <protection locked="0"/>
    </xf>
    <xf numFmtId="0" fontId="7" fillId="9" borderId="1" xfId="2" applyFont="1" applyFill="1" applyBorder="1" applyAlignment="1">
      <alignment horizontal="center" vertical="top"/>
    </xf>
    <xf numFmtId="0" fontId="7" fillId="9" borderId="1" xfId="2" applyFont="1" applyFill="1" applyBorder="1" applyAlignment="1">
      <alignment horizontal="left" vertical="top"/>
    </xf>
    <xf numFmtId="0" fontId="7" fillId="11" borderId="1" xfId="4" applyFont="1" applyFill="1" applyBorder="1" applyAlignment="1" applyProtection="1">
      <alignment horizontal="left" vertical="top" wrapText="1" shrinkToFit="1"/>
      <protection locked="0"/>
    </xf>
    <xf numFmtId="0" fontId="7" fillId="11" borderId="1" xfId="2" applyFont="1" applyFill="1" applyBorder="1" applyAlignment="1">
      <alignment horizontal="center" vertical="top"/>
    </xf>
    <xf numFmtId="0" fontId="7" fillId="11" borderId="1" xfId="2" applyFont="1" applyFill="1" applyBorder="1" applyAlignment="1">
      <alignment horizontal="left" vertical="top"/>
    </xf>
    <xf numFmtId="0" fontId="63" fillId="11" borderId="1" xfId="4" applyFont="1" applyFill="1" applyBorder="1" applyAlignment="1" applyProtection="1">
      <alignment horizontal="left" vertical="top" wrapText="1" shrinkToFit="1"/>
      <protection locked="0"/>
    </xf>
    <xf numFmtId="0" fontId="63" fillId="11" borderId="1" xfId="2" applyFont="1" applyFill="1" applyBorder="1" applyAlignment="1">
      <alignment horizontal="center" vertical="top"/>
    </xf>
    <xf numFmtId="0" fontId="63" fillId="11" borderId="1" xfId="2" applyFont="1" applyFill="1" applyBorder="1" applyAlignment="1">
      <alignment horizontal="left" vertical="top"/>
    </xf>
    <xf numFmtId="189" fontId="63" fillId="0" borderId="1" xfId="2" applyNumberFormat="1" applyFont="1" applyFill="1" applyBorder="1"/>
    <xf numFmtId="0" fontId="63" fillId="0" borderId="0" xfId="0" applyFont="1"/>
    <xf numFmtId="187" fontId="63" fillId="0" borderId="1" xfId="0" applyNumberFormat="1" applyFont="1" applyFill="1" applyBorder="1" applyAlignment="1">
      <alignment vertical="top"/>
    </xf>
    <xf numFmtId="4" fontId="63" fillId="0" borderId="1" xfId="0" applyNumberFormat="1" applyFont="1" applyFill="1" applyBorder="1" applyAlignment="1">
      <alignment vertical="top"/>
    </xf>
    <xf numFmtId="43" fontId="63" fillId="0" borderId="1" xfId="3" applyFont="1" applyFill="1" applyBorder="1" applyAlignment="1">
      <alignment vertical="top"/>
    </xf>
    <xf numFmtId="0" fontId="7" fillId="7" borderId="1" xfId="4" applyFont="1" applyFill="1" applyBorder="1" applyAlignment="1" applyProtection="1">
      <alignment horizontal="left" vertical="top" wrapText="1" shrinkToFit="1"/>
      <protection locked="0"/>
    </xf>
    <xf numFmtId="0" fontId="7" fillId="7" borderId="1" xfId="2" applyFont="1" applyFill="1" applyBorder="1" applyAlignment="1">
      <alignment horizontal="center" vertical="top"/>
    </xf>
    <xf numFmtId="0" fontId="7" fillId="7" borderId="1" xfId="2" applyFont="1" applyFill="1" applyBorder="1" applyAlignment="1">
      <alignment horizontal="left" vertical="top"/>
    </xf>
    <xf numFmtId="0" fontId="7" fillId="24" borderId="1" xfId="2" applyFont="1" applyFill="1" applyBorder="1" applyAlignment="1">
      <alignment horizontal="left" vertical="top"/>
    </xf>
    <xf numFmtId="0" fontId="7" fillId="5" borderId="1" xfId="4" applyFont="1" applyFill="1" applyBorder="1" applyAlignment="1" applyProtection="1">
      <alignment horizontal="left" vertical="top" wrapText="1" shrinkToFit="1"/>
      <protection locked="0"/>
    </xf>
    <xf numFmtId="0" fontId="7" fillId="5" borderId="1" xfId="2" applyFont="1" applyFill="1" applyBorder="1" applyAlignment="1">
      <alignment horizontal="center" vertical="top"/>
    </xf>
    <xf numFmtId="0" fontId="7" fillId="5" borderId="1" xfId="2" applyFont="1" applyFill="1" applyBorder="1" applyAlignment="1">
      <alignment horizontal="left" vertical="top"/>
    </xf>
    <xf numFmtId="0" fontId="7" fillId="12" borderId="1" xfId="4" applyFont="1" applyFill="1" applyBorder="1" applyAlignment="1" applyProtection="1">
      <alignment horizontal="left" vertical="top" wrapText="1" shrinkToFit="1"/>
      <protection locked="0"/>
    </xf>
    <xf numFmtId="0" fontId="7" fillId="12" borderId="1" xfId="2" applyFont="1" applyFill="1" applyBorder="1" applyAlignment="1">
      <alignment horizontal="center" vertical="top"/>
    </xf>
    <xf numFmtId="0" fontId="7" fillId="12" borderId="1" xfId="2" applyFont="1" applyFill="1" applyBorder="1" applyAlignment="1">
      <alignment horizontal="left" vertical="top"/>
    </xf>
    <xf numFmtId="0" fontId="63" fillId="12" borderId="1" xfId="2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41" fontId="7" fillId="0" borderId="0" xfId="1" applyNumberFormat="1" applyFont="1"/>
    <xf numFmtId="0" fontId="63" fillId="0" borderId="0" xfId="2" applyFont="1" applyFill="1"/>
    <xf numFmtId="0" fontId="63" fillId="0" borderId="0" xfId="2" applyFont="1" applyFill="1" applyAlignment="1">
      <alignment horizontal="left"/>
    </xf>
    <xf numFmtId="0" fontId="63" fillId="0" borderId="0" xfId="2" applyFont="1" applyFill="1" applyAlignment="1">
      <alignment horizontal="center"/>
    </xf>
    <xf numFmtId="0" fontId="62" fillId="0" borderId="0" xfId="2" applyFont="1" applyFill="1" applyBorder="1"/>
    <xf numFmtId="0" fontId="62" fillId="0" borderId="1" xfId="2" applyFont="1" applyFill="1" applyBorder="1" applyAlignment="1">
      <alignment horizontal="center" vertical="center"/>
    </xf>
    <xf numFmtId="0" fontId="62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textRotation="90" wrapText="1"/>
    </xf>
    <xf numFmtId="0" fontId="6" fillId="0" borderId="1" xfId="2" applyFont="1" applyFill="1" applyBorder="1" applyAlignment="1">
      <alignment horizontal="center" vertical="center" wrapText="1"/>
    </xf>
    <xf numFmtId="0" fontId="62" fillId="0" borderId="1" xfId="2" applyFont="1" applyFill="1" applyBorder="1" applyAlignment="1">
      <alignment horizontal="center" vertical="center" textRotation="90" wrapText="1"/>
    </xf>
    <xf numFmtId="43" fontId="6" fillId="0" borderId="1" xfId="1" applyFont="1" applyFill="1" applyBorder="1" applyAlignment="1">
      <alignment horizontal="center" vertical="center" textRotation="90" wrapText="1"/>
    </xf>
    <xf numFmtId="43" fontId="62" fillId="0" borderId="1" xfId="3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textRotation="90" wrapText="1"/>
    </xf>
    <xf numFmtId="0" fontId="6" fillId="3" borderId="1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textRotation="90" wrapText="1"/>
    </xf>
    <xf numFmtId="0" fontId="63" fillId="0" borderId="0" xfId="2" applyFont="1" applyFill="1" applyAlignment="1">
      <alignment horizontal="center" vertical="center"/>
    </xf>
    <xf numFmtId="0" fontId="63" fillId="0" borderId="1" xfId="2" applyFont="1" applyFill="1" applyBorder="1" applyAlignment="1">
      <alignment horizontal="center" vertical="top"/>
    </xf>
    <xf numFmtId="0" fontId="63" fillId="0" borderId="1" xfId="2" applyFont="1" applyFill="1" applyBorder="1" applyAlignment="1">
      <alignment horizontal="left" vertical="top"/>
    </xf>
    <xf numFmtId="49" fontId="63" fillId="0" borderId="1" xfId="2" applyNumberFormat="1" applyFont="1" applyFill="1" applyBorder="1" applyAlignment="1" applyProtection="1">
      <alignment horizontal="center" vertical="top"/>
      <protection hidden="1"/>
    </xf>
    <xf numFmtId="0" fontId="63" fillId="0" borderId="1" xfId="2" applyFont="1" applyFill="1" applyBorder="1" applyAlignment="1" applyProtection="1">
      <alignment vertical="top" wrapText="1"/>
      <protection hidden="1"/>
    </xf>
    <xf numFmtId="0" fontId="63" fillId="0" borderId="1" xfId="2" applyFont="1" applyFill="1" applyBorder="1" applyAlignment="1" applyProtection="1">
      <alignment horizontal="center" vertical="top"/>
      <protection hidden="1"/>
    </xf>
    <xf numFmtId="0" fontId="7" fillId="0" borderId="1" xfId="2" applyFont="1" applyBorder="1" applyAlignment="1" applyProtection="1">
      <alignment horizontal="center" vertical="top"/>
      <protection hidden="1"/>
    </xf>
    <xf numFmtId="4" fontId="63" fillId="0" borderId="1" xfId="2" applyNumberFormat="1" applyFont="1" applyFill="1" applyBorder="1" applyAlignment="1" applyProtection="1">
      <alignment horizontal="center" vertical="top"/>
      <protection locked="0"/>
    </xf>
    <xf numFmtId="0" fontId="7" fillId="0" borderId="1" xfId="2" applyFont="1" applyBorder="1" applyAlignment="1">
      <alignment horizontal="center" vertical="top"/>
    </xf>
    <xf numFmtId="0" fontId="63" fillId="0" borderId="0" xfId="2" applyFont="1" applyFill="1" applyAlignment="1">
      <alignment vertical="top"/>
    </xf>
    <xf numFmtId="0" fontId="63" fillId="0" borderId="1" xfId="2" applyFont="1" applyBorder="1" applyAlignment="1">
      <alignment horizontal="center" vertical="top"/>
    </xf>
    <xf numFmtId="0" fontId="63" fillId="0" borderId="1" xfId="2" applyFont="1" applyBorder="1" applyAlignment="1" applyProtection="1">
      <alignment horizontal="center" vertical="top"/>
      <protection hidden="1"/>
    </xf>
    <xf numFmtId="0" fontId="63" fillId="0" borderId="0" xfId="2" applyFont="1" applyFill="1" applyBorder="1" applyAlignment="1">
      <alignment horizontal="center" vertical="top"/>
    </xf>
    <xf numFmtId="0" fontId="63" fillId="0" borderId="0" xfId="2" applyFont="1" applyFill="1" applyBorder="1" applyAlignment="1">
      <alignment horizontal="left" vertical="top"/>
    </xf>
    <xf numFmtId="0" fontId="63" fillId="0" borderId="0" xfId="2" applyFont="1" applyFill="1" applyBorder="1" applyAlignment="1" applyProtection="1">
      <alignment horizontal="center" vertical="top"/>
      <protection hidden="1"/>
    </xf>
    <xf numFmtId="0" fontId="63" fillId="0" borderId="0" xfId="2" applyFont="1" applyFill="1" applyBorder="1" applyAlignment="1" applyProtection="1">
      <alignment vertical="top" wrapText="1"/>
      <protection hidden="1"/>
    </xf>
    <xf numFmtId="0" fontId="7" fillId="0" borderId="0" xfId="2" applyFont="1" applyBorder="1" applyAlignment="1" applyProtection="1">
      <alignment horizontal="center" vertical="top"/>
      <protection hidden="1"/>
    </xf>
    <xf numFmtId="0" fontId="7" fillId="0" borderId="0" xfId="2" applyFont="1" applyBorder="1" applyAlignment="1" applyProtection="1">
      <alignment horizontal="left" vertical="top"/>
      <protection hidden="1"/>
    </xf>
    <xf numFmtId="4" fontId="62" fillId="0" borderId="0" xfId="2" applyNumberFormat="1" applyFont="1" applyFill="1" applyBorder="1" applyAlignment="1" applyProtection="1">
      <alignment horizontal="center"/>
      <protection locked="0"/>
    </xf>
    <xf numFmtId="4" fontId="62" fillId="0" borderId="0" xfId="2" applyNumberFormat="1" applyFont="1" applyFill="1" applyBorder="1" applyProtection="1">
      <protection locked="0"/>
    </xf>
    <xf numFmtId="0" fontId="62" fillId="0" borderId="0" xfId="2" applyFont="1" applyFill="1" applyBorder="1" applyAlignment="1" applyProtection="1">
      <alignment horizontal="center"/>
      <protection hidden="1"/>
    </xf>
    <xf numFmtId="43" fontId="6" fillId="0" borderId="0" xfId="1" applyFont="1" applyBorder="1" applyAlignment="1" applyProtection="1">
      <alignment horizontal="center"/>
      <protection hidden="1"/>
    </xf>
    <xf numFmtId="43" fontId="63" fillId="0" borderId="0" xfId="3" applyFont="1" applyFill="1" applyBorder="1"/>
    <xf numFmtId="0" fontId="7" fillId="0" borderId="0" xfId="2" applyFont="1" applyBorder="1" applyAlignment="1">
      <alignment horizontal="center"/>
    </xf>
    <xf numFmtId="0" fontId="63" fillId="0" borderId="0" xfId="2" applyFont="1" applyFill="1" applyAlignment="1">
      <alignment horizontal="center" vertical="top"/>
    </xf>
    <xf numFmtId="0" fontId="64" fillId="0" borderId="0" xfId="2" applyFont="1" applyFill="1" applyAlignment="1">
      <alignment vertical="top"/>
    </xf>
    <xf numFmtId="0" fontId="64" fillId="0" borderId="0" xfId="2" applyFont="1" applyFill="1" applyAlignment="1">
      <alignment horizontal="left" vertical="top"/>
    </xf>
    <xf numFmtId="0" fontId="64" fillId="0" borderId="0" xfId="2" applyFont="1" applyFill="1" applyAlignment="1">
      <alignment horizontal="center" vertical="top"/>
    </xf>
    <xf numFmtId="4" fontId="65" fillId="0" borderId="0" xfId="2" applyNumberFormat="1" applyFont="1" applyFill="1" applyBorder="1" applyAlignment="1" applyProtection="1">
      <alignment horizontal="center"/>
      <protection locked="0"/>
    </xf>
    <xf numFmtId="4" fontId="65" fillId="0" borderId="0" xfId="2" applyNumberFormat="1" applyFont="1" applyFill="1" applyBorder="1" applyProtection="1">
      <protection locked="0"/>
    </xf>
    <xf numFmtId="0" fontId="65" fillId="0" borderId="0" xfId="2" applyFont="1" applyFill="1" applyBorder="1" applyAlignment="1" applyProtection="1">
      <alignment horizontal="center"/>
      <protection hidden="1"/>
    </xf>
    <xf numFmtId="43" fontId="65" fillId="0" borderId="0" xfId="1" applyFont="1" applyBorder="1" applyAlignment="1" applyProtection="1">
      <alignment horizontal="center"/>
      <protection hidden="1"/>
    </xf>
    <xf numFmtId="43" fontId="64" fillId="0" borderId="0" xfId="3" applyFont="1" applyFill="1" applyBorder="1"/>
    <xf numFmtId="0" fontId="64" fillId="0" borderId="0" xfId="2" applyFont="1" applyBorder="1" applyAlignment="1">
      <alignment horizontal="center"/>
    </xf>
    <xf numFmtId="0" fontId="65" fillId="0" borderId="0" xfId="2" applyFont="1" applyBorder="1" applyAlignment="1">
      <alignment horizontal="center"/>
    </xf>
    <xf numFmtId="0" fontId="64" fillId="0" borderId="0" xfId="2" applyFont="1" applyFill="1"/>
    <xf numFmtId="4" fontId="63" fillId="0" borderId="0" xfId="3" applyNumberFormat="1" applyFont="1" applyFill="1" applyBorder="1"/>
    <xf numFmtId="43" fontId="63" fillId="0" borderId="0" xfId="1" applyFont="1" applyFill="1"/>
    <xf numFmtId="43" fontId="63" fillId="0" borderId="0" xfId="3" applyFont="1" applyFill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vertical="top"/>
    </xf>
    <xf numFmtId="0" fontId="7" fillId="8" borderId="1" xfId="4" applyFont="1" applyFill="1" applyBorder="1" applyAlignment="1" applyProtection="1">
      <alignment horizontal="center" vertical="top" wrapText="1" shrinkToFit="1"/>
      <protection locked="0"/>
    </xf>
    <xf numFmtId="0" fontId="7" fillId="10" borderId="1" xfId="4" applyFont="1" applyFill="1" applyBorder="1" applyAlignment="1" applyProtection="1">
      <alignment horizontal="center" vertical="top" wrapText="1" shrinkToFit="1"/>
      <protection locked="0"/>
    </xf>
    <xf numFmtId="0" fontId="7" fillId="6" borderId="1" xfId="4" applyFont="1" applyFill="1" applyBorder="1" applyAlignment="1" applyProtection="1">
      <alignment horizontal="center" vertical="top" wrapText="1" shrinkToFit="1"/>
      <protection locked="0"/>
    </xf>
    <xf numFmtId="0" fontId="7" fillId="9" borderId="1" xfId="4" applyFont="1" applyFill="1" applyBorder="1" applyAlignment="1" applyProtection="1">
      <alignment horizontal="center" vertical="top" wrapText="1" shrinkToFit="1"/>
      <protection locked="0"/>
    </xf>
    <xf numFmtId="0" fontId="7" fillId="11" borderId="1" xfId="4" applyFont="1" applyFill="1" applyBorder="1" applyAlignment="1" applyProtection="1">
      <alignment horizontal="center" vertical="top" wrapText="1" shrinkToFit="1"/>
      <protection locked="0"/>
    </xf>
    <xf numFmtId="0" fontId="7" fillId="7" borderId="1" xfId="4" applyFont="1" applyFill="1" applyBorder="1" applyAlignment="1" applyProtection="1">
      <alignment horizontal="center" vertical="top" wrapText="1" shrinkToFit="1"/>
      <protection locked="0"/>
    </xf>
    <xf numFmtId="0" fontId="7" fillId="5" borderId="1" xfId="4" applyFont="1" applyFill="1" applyBorder="1" applyAlignment="1" applyProtection="1">
      <alignment horizontal="center" vertical="top" wrapText="1" shrinkToFit="1"/>
      <protection locked="0"/>
    </xf>
    <xf numFmtId="0" fontId="7" fillId="12" borderId="1" xfId="4" applyFont="1" applyFill="1" applyBorder="1" applyAlignment="1" applyProtection="1">
      <alignment horizontal="center" vertical="top" wrapText="1" shrinkToFit="1"/>
      <protection locked="0"/>
    </xf>
    <xf numFmtId="14" fontId="7" fillId="0" borderId="1" xfId="0" applyNumberFormat="1" applyFont="1" applyBorder="1" applyAlignment="1" applyProtection="1">
      <alignment horizontal="center" vertical="center"/>
    </xf>
    <xf numFmtId="0" fontId="7" fillId="11" borderId="1" xfId="2" applyFont="1" applyFill="1" applyBorder="1" applyAlignment="1">
      <alignment horizontal="center"/>
    </xf>
    <xf numFmtId="0" fontId="7" fillId="11" borderId="1" xfId="2" applyFont="1" applyFill="1" applyBorder="1"/>
    <xf numFmtId="187" fontId="7" fillId="0" borderId="1" xfId="3" applyNumberFormat="1" applyFont="1" applyFill="1" applyBorder="1"/>
    <xf numFmtId="187" fontId="7" fillId="0" borderId="1" xfId="2" applyNumberFormat="1" applyFont="1" applyFill="1" applyBorder="1"/>
    <xf numFmtId="0" fontId="7" fillId="0" borderId="0" xfId="2" applyFont="1" applyFill="1"/>
    <xf numFmtId="0" fontId="7" fillId="12" borderId="1" xfId="2" applyFont="1" applyFill="1" applyBorder="1" applyAlignment="1">
      <alignment horizontal="center"/>
    </xf>
    <xf numFmtId="0" fontId="7" fillId="12" borderId="1" xfId="2" applyFont="1" applyFill="1" applyBorder="1"/>
    <xf numFmtId="0" fontId="7" fillId="15" borderId="1" xfId="2" applyFont="1" applyFill="1" applyBorder="1" applyAlignment="1">
      <alignment horizontal="center"/>
    </xf>
    <xf numFmtId="0" fontId="7" fillId="15" borderId="1" xfId="2" applyFont="1" applyFill="1" applyBorder="1"/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/>
    <xf numFmtId="0" fontId="7" fillId="16" borderId="1" xfId="2" applyFont="1" applyFill="1" applyBorder="1" applyAlignment="1">
      <alignment horizontal="center"/>
    </xf>
    <xf numFmtId="0" fontId="7" fillId="16" borderId="1" xfId="2" applyFont="1" applyFill="1" applyBorder="1"/>
    <xf numFmtId="0" fontId="7" fillId="9" borderId="1" xfId="2" applyFont="1" applyFill="1" applyBorder="1" applyAlignment="1">
      <alignment horizontal="center"/>
    </xf>
    <xf numFmtId="0" fontId="7" fillId="9" borderId="1" xfId="2" applyFont="1" applyFill="1" applyBorder="1"/>
    <xf numFmtId="0" fontId="7" fillId="20" borderId="1" xfId="2" applyFont="1" applyFill="1" applyBorder="1" applyAlignment="1">
      <alignment horizontal="center"/>
    </xf>
    <xf numFmtId="0" fontId="7" fillId="20" borderId="1" xfId="2" applyFont="1" applyFill="1" applyBorder="1"/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21" borderId="1" xfId="2" applyFont="1" applyFill="1" applyBorder="1" applyAlignment="1">
      <alignment horizontal="center"/>
    </xf>
    <xf numFmtId="0" fontId="7" fillId="21" borderId="1" xfId="2" applyFont="1" applyFill="1" applyBorder="1"/>
    <xf numFmtId="0" fontId="7" fillId="3" borderId="1" xfId="2" applyFont="1" applyFill="1" applyBorder="1" applyAlignment="1">
      <alignment horizontal="center"/>
    </xf>
    <xf numFmtId="0" fontId="7" fillId="3" borderId="1" xfId="2" applyFont="1" applyFill="1" applyBorder="1"/>
    <xf numFmtId="0" fontId="7" fillId="22" borderId="1" xfId="2" applyFont="1" applyFill="1" applyBorder="1" applyAlignment="1">
      <alignment horizontal="center"/>
    </xf>
    <xf numFmtId="0" fontId="7" fillId="22" borderId="1" xfId="2" applyFont="1" applyFill="1" applyBorder="1"/>
    <xf numFmtId="0" fontId="7" fillId="19" borderId="1" xfId="2" applyFont="1" applyFill="1" applyBorder="1" applyAlignment="1">
      <alignment horizontal="center"/>
    </xf>
    <xf numFmtId="0" fontId="7" fillId="19" borderId="1" xfId="2" applyFont="1" applyFill="1" applyBorder="1"/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/>
    <xf numFmtId="0" fontId="7" fillId="17" borderId="1" xfId="2" applyFont="1" applyFill="1" applyBorder="1" applyAlignment="1">
      <alignment horizontal="center"/>
    </xf>
    <xf numFmtId="0" fontId="7" fillId="17" borderId="1" xfId="2" applyFont="1" applyFill="1" applyBorder="1"/>
    <xf numFmtId="0" fontId="7" fillId="18" borderId="1" xfId="2" applyFont="1" applyFill="1" applyBorder="1" applyAlignment="1">
      <alignment horizontal="center"/>
    </xf>
    <xf numFmtId="0" fontId="7" fillId="18" borderId="1" xfId="2" applyFont="1" applyFill="1" applyBorder="1"/>
    <xf numFmtId="0" fontId="7" fillId="13" borderId="1" xfId="2" applyFont="1" applyFill="1" applyBorder="1" applyAlignment="1">
      <alignment horizontal="center"/>
    </xf>
    <xf numFmtId="0" fontId="7" fillId="13" borderId="1" xfId="2" applyFont="1" applyFill="1" applyBorder="1"/>
    <xf numFmtId="4" fontId="7" fillId="0" borderId="0" xfId="2" applyNumberFormat="1" applyFont="1"/>
    <xf numFmtId="187" fontId="7" fillId="0" borderId="0" xfId="2" applyNumberFormat="1" applyFont="1"/>
    <xf numFmtId="0" fontId="7" fillId="13" borderId="1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0" borderId="1" xfId="0" applyFont="1" applyFill="1" applyBorder="1"/>
    <xf numFmtId="187" fontId="7" fillId="0" borderId="1" xfId="1" applyNumberFormat="1" applyFont="1" applyFill="1" applyBorder="1"/>
    <xf numFmtId="0" fontId="7" fillId="0" borderId="0" xfId="0" applyFont="1" applyFill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>
      <alignment horizontal="left" vertical="top"/>
      <protection hidden="1"/>
    </xf>
    <xf numFmtId="0" fontId="63" fillId="0" borderId="1" xfId="2" applyFont="1" applyFill="1" applyBorder="1" applyAlignment="1" applyProtection="1">
      <alignment horizontal="left" vertical="top"/>
      <protection hidden="1"/>
    </xf>
    <xf numFmtId="0" fontId="7" fillId="0" borderId="1" xfId="2" applyFont="1" applyFill="1" applyBorder="1" applyAlignment="1">
      <alignment horizontal="left" vertical="top"/>
    </xf>
    <xf numFmtId="0" fontId="66" fillId="0" borderId="0" xfId="334" applyFont="1" applyAlignment="1">
      <alignment horizontal="center" vertical="center"/>
    </xf>
    <xf numFmtId="0" fontId="7" fillId="0" borderId="4" xfId="334" applyFont="1" applyBorder="1" applyAlignment="1" applyProtection="1">
      <alignment horizontal="center" vertical="center"/>
      <protection hidden="1"/>
    </xf>
    <xf numFmtId="49" fontId="7" fillId="0" borderId="1" xfId="334" applyNumberFormat="1" applyFont="1" applyFill="1" applyBorder="1" applyAlignment="1" applyProtection="1">
      <alignment horizontal="center" vertical="center"/>
      <protection locked="0"/>
    </xf>
    <xf numFmtId="0" fontId="7" fillId="0" borderId="1" xfId="334" applyFont="1" applyBorder="1" applyProtection="1">
      <protection hidden="1"/>
    </xf>
    <xf numFmtId="0" fontId="7" fillId="0" borderId="1" xfId="334" applyFont="1" applyBorder="1" applyAlignment="1" applyProtection="1">
      <alignment horizontal="center"/>
      <protection hidden="1"/>
    </xf>
    <xf numFmtId="0" fontId="7" fillId="0" borderId="1" xfId="334" applyFont="1" applyBorder="1" applyAlignment="1" applyProtection="1">
      <alignment horizontal="left"/>
      <protection hidden="1"/>
    </xf>
    <xf numFmtId="4" fontId="7" fillId="0" borderId="1" xfId="334" applyNumberFormat="1" applyFont="1" applyBorder="1" applyAlignment="1">
      <alignment horizontal="center" vertical="center"/>
    </xf>
    <xf numFmtId="3" fontId="7" fillId="0" borderId="1" xfId="334" applyNumberFormat="1" applyFont="1" applyBorder="1" applyAlignment="1">
      <alignment horizontal="center" vertical="center"/>
    </xf>
    <xf numFmtId="0" fontId="6" fillId="0" borderId="1" xfId="334" applyFont="1" applyBorder="1" applyAlignment="1" applyProtection="1">
      <alignment horizontal="center"/>
      <protection hidden="1"/>
    </xf>
    <xf numFmtId="0" fontId="7" fillId="0" borderId="1" xfId="334" applyFont="1" applyBorder="1"/>
    <xf numFmtId="0" fontId="7" fillId="0" borderId="3" xfId="334" applyFont="1" applyBorder="1"/>
    <xf numFmtId="0" fontId="7" fillId="0" borderId="1" xfId="334" applyFont="1" applyBorder="1" applyAlignment="1">
      <alignment horizontal="center" vertical="center"/>
    </xf>
    <xf numFmtId="0" fontId="7" fillId="0" borderId="0" xfId="334" applyFont="1"/>
    <xf numFmtId="0" fontId="7" fillId="0" borderId="0" xfId="334" applyFont="1" applyAlignment="1">
      <alignment horizontal="center" vertical="center"/>
    </xf>
    <xf numFmtId="0" fontId="66" fillId="0" borderId="5" xfId="334" applyFont="1" applyBorder="1" applyAlignment="1">
      <alignment horizontal="center" vertical="center"/>
    </xf>
    <xf numFmtId="49" fontId="7" fillId="0" borderId="1" xfId="334" applyNumberFormat="1" applyFont="1" applyBorder="1" applyAlignment="1">
      <alignment horizontal="center" vertical="center"/>
    </xf>
    <xf numFmtId="0" fontId="67" fillId="0" borderId="0" xfId="334" applyFont="1" applyAlignment="1">
      <alignment horizontal="left" vertical="center"/>
    </xf>
    <xf numFmtId="0" fontId="6" fillId="0" borderId="0" xfId="334" applyFont="1" applyAlignment="1">
      <alignment horizontal="right" vertical="center"/>
    </xf>
    <xf numFmtId="0" fontId="6" fillId="0" borderId="0" xfId="334" applyFont="1" applyAlignment="1">
      <alignment horizontal="center" vertical="center"/>
    </xf>
    <xf numFmtId="0" fontId="6" fillId="0" borderId="0" xfId="334" applyFont="1"/>
    <xf numFmtId="0" fontId="63" fillId="0" borderId="1" xfId="334" applyFont="1" applyBorder="1"/>
    <xf numFmtId="0" fontId="7" fillId="0" borderId="0" xfId="334" applyFont="1" applyAlignment="1">
      <alignment horizontal="center"/>
    </xf>
    <xf numFmtId="4" fontId="7" fillId="0" borderId="1" xfId="334" applyNumberFormat="1" applyFont="1" applyBorder="1" applyAlignment="1">
      <alignment horizontal="right" vertical="center"/>
    </xf>
    <xf numFmtId="187" fontId="7" fillId="0" borderId="1" xfId="334" applyNumberFormat="1" applyFont="1" applyFill="1" applyBorder="1" applyAlignment="1" applyProtection="1">
      <alignment horizontal="right"/>
      <protection locked="0"/>
    </xf>
    <xf numFmtId="0" fontId="6" fillId="0" borderId="0" xfId="334" applyFont="1" applyAlignment="1">
      <alignment vertical="center"/>
    </xf>
    <xf numFmtId="0" fontId="6" fillId="0" borderId="0" xfId="334" applyFont="1" applyAlignment="1">
      <alignment horizontal="center"/>
    </xf>
    <xf numFmtId="0" fontId="6" fillId="14" borderId="3" xfId="334" applyFont="1" applyFill="1" applyBorder="1" applyAlignment="1">
      <alignment horizontal="center" vertical="center" wrapText="1"/>
    </xf>
    <xf numFmtId="0" fontId="6" fillId="14" borderId="1" xfId="334" applyFont="1" applyFill="1" applyBorder="1" applyAlignment="1">
      <alignment horizontal="center" vertical="center" wrapText="1"/>
    </xf>
    <xf numFmtId="0" fontId="6" fillId="14" borderId="3" xfId="334" applyFont="1" applyFill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 textRotation="90" wrapText="1"/>
    </xf>
    <xf numFmtId="0" fontId="6" fillId="15" borderId="1" xfId="334" applyFont="1" applyFill="1" applyBorder="1" applyAlignment="1">
      <alignment horizontal="center" vertical="center" wrapText="1"/>
    </xf>
    <xf numFmtId="0" fontId="6" fillId="15" borderId="1" xfId="334" applyFont="1" applyFill="1" applyBorder="1" applyAlignment="1">
      <alignment horizontal="center" vertical="center" textRotation="90" wrapText="1"/>
    </xf>
    <xf numFmtId="0" fontId="66" fillId="0" borderId="5" xfId="334" applyFont="1" applyBorder="1" applyAlignment="1">
      <alignment vertical="center"/>
    </xf>
    <xf numFmtId="187" fontId="63" fillId="0" borderId="1" xfId="2" applyNumberFormat="1" applyFont="1" applyFill="1" applyBorder="1" applyAlignment="1" applyProtection="1">
      <alignment vertical="top"/>
      <protection locked="0"/>
    </xf>
    <xf numFmtId="187" fontId="63" fillId="0" borderId="1" xfId="3" applyNumberFormat="1" applyFont="1" applyFill="1" applyBorder="1" applyAlignment="1">
      <alignment vertical="top"/>
    </xf>
    <xf numFmtId="14" fontId="7" fillId="0" borderId="0" xfId="2" applyNumberFormat="1" applyFont="1"/>
    <xf numFmtId="193" fontId="7" fillId="16" borderId="1" xfId="3" applyNumberFormat="1" applyFont="1" applyFill="1" applyBorder="1" applyAlignment="1">
      <alignment vertical="top"/>
    </xf>
    <xf numFmtId="193" fontId="63" fillId="16" borderId="1" xfId="3" applyNumberFormat="1" applyFont="1" applyFill="1" applyBorder="1" applyAlignment="1">
      <alignment vertical="top"/>
    </xf>
    <xf numFmtId="193" fontId="7" fillId="0" borderId="1" xfId="3" applyNumberFormat="1" applyFont="1" applyFill="1" applyBorder="1" applyAlignment="1">
      <alignment vertical="top"/>
    </xf>
    <xf numFmtId="193" fontId="63" fillId="0" borderId="1" xfId="3" applyNumberFormat="1" applyFont="1" applyFill="1" applyBorder="1" applyAlignment="1">
      <alignment vertical="top"/>
    </xf>
    <xf numFmtId="0" fontId="7" fillId="0" borderId="1" xfId="2" applyFont="1" applyFill="1" applyBorder="1" applyAlignment="1">
      <alignment horizontal="center" vertical="top"/>
    </xf>
    <xf numFmtId="0" fontId="7" fillId="6" borderId="4" xfId="2" applyFont="1" applyFill="1" applyBorder="1" applyAlignment="1">
      <alignment horizontal="left" readingOrder="1"/>
    </xf>
    <xf numFmtId="0" fontId="7" fillId="6" borderId="3" xfId="2" applyFont="1" applyFill="1" applyBorder="1" applyAlignment="1">
      <alignment horizontal="left" readingOrder="1"/>
    </xf>
    <xf numFmtId="0" fontId="6" fillId="0" borderId="5" xfId="6" applyFont="1" applyBorder="1" applyAlignment="1">
      <alignment horizontal="center"/>
    </xf>
    <xf numFmtId="0" fontId="7" fillId="12" borderId="1" xfId="4" applyFont="1" applyFill="1" applyBorder="1" applyAlignment="1" applyProtection="1">
      <alignment horizontal="center" vertical="top"/>
      <protection locked="0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5" borderId="1" xfId="4" applyFont="1" applyFill="1" applyBorder="1" applyAlignment="1" applyProtection="1">
      <alignment horizontal="center" vertical="top"/>
      <protection locked="0"/>
    </xf>
    <xf numFmtId="0" fontId="7" fillId="6" borderId="1" xfId="4" applyFont="1" applyFill="1" applyBorder="1" applyAlignment="1" applyProtection="1">
      <alignment horizontal="center" vertical="top"/>
      <protection locked="0"/>
    </xf>
    <xf numFmtId="0" fontId="7" fillId="7" borderId="1" xfId="4" applyFont="1" applyFill="1" applyBorder="1" applyAlignment="1" applyProtection="1">
      <alignment horizontal="center" vertical="top"/>
      <protection locked="0"/>
    </xf>
    <xf numFmtId="0" fontId="7" fillId="8" borderId="1" xfId="4" applyFont="1" applyFill="1" applyBorder="1" applyAlignment="1" applyProtection="1">
      <alignment horizontal="center" vertical="top"/>
      <protection locked="0"/>
    </xf>
    <xf numFmtId="0" fontId="7" fillId="9" borderId="1" xfId="4" applyFont="1" applyFill="1" applyBorder="1" applyAlignment="1" applyProtection="1">
      <alignment horizontal="center" vertical="top"/>
      <protection locked="0"/>
    </xf>
    <xf numFmtId="0" fontId="7" fillId="10" borderId="1" xfId="4" applyFont="1" applyFill="1" applyBorder="1" applyAlignment="1" applyProtection="1">
      <alignment horizontal="center" vertical="top"/>
      <protection locked="0"/>
    </xf>
    <xf numFmtId="0" fontId="7" fillId="11" borderId="1" xfId="4" applyFont="1" applyFill="1" applyBorder="1" applyAlignment="1" applyProtection="1">
      <alignment horizontal="center" vertical="top"/>
      <protection locked="0"/>
    </xf>
    <xf numFmtId="188" fontId="7" fillId="2" borderId="5" xfId="0" applyNumberFormat="1" applyFont="1" applyFill="1" applyBorder="1" applyAlignment="1">
      <alignment horizontal="center" vertical="center"/>
    </xf>
    <xf numFmtId="188" fontId="7" fillId="4" borderId="5" xfId="0" applyNumberFormat="1" applyFont="1" applyFill="1" applyBorder="1" applyAlignment="1">
      <alignment horizontal="center" vertical="center"/>
    </xf>
    <xf numFmtId="188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13" borderId="0" xfId="0" applyFont="1" applyFill="1" applyAlignment="1">
      <alignment horizontal="center" vertical="top" wrapText="1"/>
    </xf>
    <xf numFmtId="188" fontId="7" fillId="20" borderId="8" xfId="2" applyNumberFormat="1" applyFont="1" applyFill="1" applyBorder="1" applyAlignment="1">
      <alignment horizontal="center" vertical="center"/>
    </xf>
    <xf numFmtId="188" fontId="7" fillId="20" borderId="5" xfId="2" applyNumberFormat="1" applyFont="1" applyFill="1" applyBorder="1" applyAlignment="1">
      <alignment horizontal="center" vertical="center"/>
    </xf>
    <xf numFmtId="188" fontId="7" fillId="20" borderId="9" xfId="2" applyNumberFormat="1" applyFont="1" applyFill="1" applyBorder="1" applyAlignment="1">
      <alignment horizontal="center" vertical="center"/>
    </xf>
    <xf numFmtId="188" fontId="7" fillId="21" borderId="8" xfId="2" applyNumberFormat="1" applyFont="1" applyFill="1" applyBorder="1" applyAlignment="1">
      <alignment horizontal="center" vertical="center"/>
    </xf>
    <xf numFmtId="188" fontId="7" fillId="21" borderId="5" xfId="2" applyNumberFormat="1" applyFont="1" applyFill="1" applyBorder="1" applyAlignment="1">
      <alignment horizontal="center" vertical="center"/>
    </xf>
    <xf numFmtId="188" fontId="7" fillId="3" borderId="5" xfId="3" applyNumberFormat="1" applyFont="1" applyFill="1" applyBorder="1" applyAlignment="1">
      <alignment horizontal="center" vertical="center"/>
    </xf>
    <xf numFmtId="188" fontId="7" fillId="22" borderId="5" xfId="3" applyNumberFormat="1" applyFont="1" applyFill="1" applyBorder="1" applyAlignment="1">
      <alignment horizontal="center" vertical="center"/>
    </xf>
    <xf numFmtId="188" fontId="7" fillId="19" borderId="5" xfId="3" applyNumberFormat="1" applyFont="1" applyFill="1" applyBorder="1" applyAlignment="1">
      <alignment horizontal="center" vertical="center"/>
    </xf>
    <xf numFmtId="0" fontId="62" fillId="0" borderId="0" xfId="2" applyFont="1" applyFill="1" applyAlignment="1">
      <alignment horizontal="center"/>
    </xf>
    <xf numFmtId="0" fontId="62" fillId="0" borderId="0" xfId="2" applyFont="1" applyFill="1" applyBorder="1" applyAlignment="1">
      <alignment horizontal="center"/>
    </xf>
    <xf numFmtId="0" fontId="62" fillId="0" borderId="0" xfId="2" applyFont="1" applyFill="1" applyAlignment="1">
      <alignment horizontal="center" vertical="top"/>
    </xf>
    <xf numFmtId="0" fontId="66" fillId="0" borderId="5" xfId="334" applyFont="1" applyBorder="1" applyAlignment="1">
      <alignment horizontal="center" vertical="center"/>
    </xf>
    <xf numFmtId="0" fontId="6" fillId="0" borderId="0" xfId="334" applyFont="1" applyAlignment="1">
      <alignment horizontal="center" vertical="center"/>
    </xf>
    <xf numFmtId="0" fontId="6" fillId="0" borderId="0" xfId="334" applyFont="1" applyBorder="1" applyAlignment="1">
      <alignment horizontal="center" vertical="center"/>
    </xf>
    <xf numFmtId="0" fontId="6" fillId="14" borderId="1" xfId="334" applyFont="1" applyFill="1" applyBorder="1" applyAlignment="1">
      <alignment horizontal="center" vertical="center" wrapText="1"/>
    </xf>
    <xf numFmtId="0" fontId="6" fillId="9" borderId="1" xfId="334" applyFont="1" applyFill="1" applyBorder="1" applyAlignment="1">
      <alignment horizontal="center" vertical="center" wrapText="1"/>
    </xf>
    <xf numFmtId="0" fontId="6" fillId="14" borderId="4" xfId="334" applyFont="1" applyFill="1" applyBorder="1" applyAlignment="1">
      <alignment horizontal="center" vertical="center" wrapText="1"/>
    </xf>
    <xf numFmtId="0" fontId="6" fillId="14" borderId="19" xfId="334" applyFont="1" applyFill="1" applyBorder="1" applyAlignment="1">
      <alignment horizontal="center" vertical="center" wrapText="1"/>
    </xf>
    <xf numFmtId="0" fontId="6" fillId="14" borderId="3" xfId="334" applyFont="1" applyFill="1" applyBorder="1" applyAlignment="1">
      <alignment horizontal="center" vertical="center" wrapText="1"/>
    </xf>
    <xf numFmtId="0" fontId="6" fillId="15" borderId="4" xfId="334" applyFont="1" applyFill="1" applyBorder="1" applyAlignment="1">
      <alignment horizontal="center" vertical="center" wrapText="1"/>
    </xf>
    <xf numFmtId="0" fontId="6" fillId="15" borderId="19" xfId="334" applyFont="1" applyFill="1" applyBorder="1" applyAlignment="1">
      <alignment horizontal="center" vertical="center" wrapText="1"/>
    </xf>
    <xf numFmtId="0" fontId="6" fillId="15" borderId="3" xfId="334" applyFont="1" applyFill="1" applyBorder="1" applyAlignment="1">
      <alignment horizontal="center" vertical="center" wrapText="1"/>
    </xf>
    <xf numFmtId="0" fontId="6" fillId="14" borderId="1" xfId="334" applyFont="1" applyFill="1" applyBorder="1" applyAlignment="1">
      <alignment horizontal="center" vertical="center" textRotation="90" wrapText="1"/>
    </xf>
    <xf numFmtId="0" fontId="6" fillId="15" borderId="1" xfId="334" applyFont="1" applyFill="1" applyBorder="1" applyAlignment="1">
      <alignment horizontal="center" vertical="center" textRotation="90" wrapText="1"/>
    </xf>
    <xf numFmtId="0" fontId="6" fillId="47" borderId="1" xfId="334" applyFont="1" applyFill="1" applyBorder="1" applyAlignment="1">
      <alignment horizontal="center" vertical="center" textRotation="90" wrapText="1"/>
    </xf>
    <xf numFmtId="0" fontId="6" fillId="0" borderId="0" xfId="334" applyFont="1" applyAlignment="1">
      <alignment horizontal="right"/>
    </xf>
    <xf numFmtId="0" fontId="65" fillId="0" borderId="0" xfId="334" applyFont="1" applyAlignment="1">
      <alignment horizontal="right"/>
    </xf>
    <xf numFmtId="0" fontId="6" fillId="14" borderId="6" xfId="334" applyFont="1" applyFill="1" applyBorder="1" applyAlignment="1">
      <alignment horizontal="center" vertical="center" textRotation="90" wrapText="1"/>
    </xf>
    <xf numFmtId="0" fontId="6" fillId="14" borderId="2" xfId="334" applyFont="1" applyFill="1" applyBorder="1" applyAlignment="1">
      <alignment horizontal="center" vertical="center" textRotation="90" wrapText="1"/>
    </xf>
    <xf numFmtId="0" fontId="6" fillId="14" borderId="7" xfId="334" applyFont="1" applyFill="1" applyBorder="1" applyAlignment="1">
      <alignment horizontal="center" vertical="center" textRotation="90" wrapText="1"/>
    </xf>
    <xf numFmtId="0" fontId="6" fillId="13" borderId="6" xfId="334" applyFont="1" applyFill="1" applyBorder="1" applyAlignment="1">
      <alignment horizontal="center" vertical="center" textRotation="90"/>
    </xf>
    <xf numFmtId="0" fontId="6" fillId="13" borderId="2" xfId="334" applyFont="1" applyFill="1" applyBorder="1" applyAlignment="1">
      <alignment horizontal="center" vertical="center" textRotation="90"/>
    </xf>
    <xf numFmtId="0" fontId="6" fillId="13" borderId="7" xfId="334" applyFont="1" applyFill="1" applyBorder="1" applyAlignment="1">
      <alignment horizontal="center" vertical="center" textRotation="90"/>
    </xf>
    <xf numFmtId="0" fontId="6" fillId="3" borderId="1" xfId="334" applyFont="1" applyFill="1" applyBorder="1" applyAlignment="1">
      <alignment horizontal="center" vertical="center" textRotation="90" wrapText="1"/>
    </xf>
    <xf numFmtId="43" fontId="63" fillId="0" borderId="1" xfId="1" applyFont="1" applyBorder="1" applyAlignment="1" applyProtection="1">
      <alignment horizontal="center" vertical="top"/>
      <protection hidden="1"/>
    </xf>
  </cellXfs>
  <cellStyles count="335">
    <cellStyle name="20% - Accent1 2" xfId="8"/>
    <cellStyle name="20% - Accent1 3" xfId="9"/>
    <cellStyle name="20% - Accent1 4" xfId="10"/>
    <cellStyle name="20% - Accent2 2" xfId="11"/>
    <cellStyle name="20% - Accent2 3" xfId="12"/>
    <cellStyle name="20% - Accent2 4" xfId="13"/>
    <cellStyle name="20% - Accent3 2" xfId="14"/>
    <cellStyle name="20% - Accent3 3" xfId="15"/>
    <cellStyle name="20% - Accent3 4" xfId="16"/>
    <cellStyle name="20% - Accent4 2" xfId="17"/>
    <cellStyle name="20% - Accent4 3" xfId="18"/>
    <cellStyle name="20% - Accent4 4" xfId="19"/>
    <cellStyle name="20% - Accent5 2" xfId="20"/>
    <cellStyle name="20% - Accent5 3" xfId="21"/>
    <cellStyle name="20% - Accent5 4" xfId="22"/>
    <cellStyle name="20% - Accent6 2" xfId="23"/>
    <cellStyle name="20% - Accent6 3" xfId="24"/>
    <cellStyle name="20% - Accent6 4" xfId="25"/>
    <cellStyle name="40% - Accent1 2" xfId="26"/>
    <cellStyle name="40% - Accent1 3" xfId="27"/>
    <cellStyle name="40% - Accent1 4" xfId="28"/>
    <cellStyle name="40% - Accent2 2" xfId="29"/>
    <cellStyle name="40% - Accent2 3" xfId="30"/>
    <cellStyle name="40% - Accent2 4" xfId="31"/>
    <cellStyle name="40% - Accent3 2" xfId="32"/>
    <cellStyle name="40% - Accent3 3" xfId="33"/>
    <cellStyle name="40% - Accent3 4" xfId="34"/>
    <cellStyle name="40% - Accent4 2" xfId="35"/>
    <cellStyle name="40% - Accent4 3" xfId="36"/>
    <cellStyle name="40% - Accent4 4" xfId="37"/>
    <cellStyle name="40% - Accent5 2" xfId="38"/>
    <cellStyle name="40% - Accent5 3" xfId="39"/>
    <cellStyle name="40% - Accent5 4" xfId="40"/>
    <cellStyle name="40% - Accent6 2" xfId="41"/>
    <cellStyle name="40% - Accent6 3" xfId="42"/>
    <cellStyle name="40% - Accent6 4" xfId="43"/>
    <cellStyle name="60% - Accent1 2" xfId="44"/>
    <cellStyle name="60% - Accent1 3" xfId="45"/>
    <cellStyle name="60% - Accent1 4" xfId="46"/>
    <cellStyle name="60% - Accent2 2" xfId="47"/>
    <cellStyle name="60% - Accent2 3" xfId="48"/>
    <cellStyle name="60% - Accent2 4" xfId="49"/>
    <cellStyle name="60% - Accent3 2" xfId="50"/>
    <cellStyle name="60% - Accent3 3" xfId="51"/>
    <cellStyle name="60% - Accent3 4" xfId="52"/>
    <cellStyle name="60% - Accent4 2" xfId="53"/>
    <cellStyle name="60% - Accent4 3" xfId="54"/>
    <cellStyle name="60% - Accent4 4" xfId="55"/>
    <cellStyle name="60% - Accent5 2" xfId="56"/>
    <cellStyle name="60% - Accent5 3" xfId="57"/>
    <cellStyle name="60% - Accent5 4" xfId="58"/>
    <cellStyle name="60% - Accent6 2" xfId="59"/>
    <cellStyle name="60% - Accent6 3" xfId="60"/>
    <cellStyle name="60% - Accent6 4" xfId="61"/>
    <cellStyle name="Accent1 2" xfId="62"/>
    <cellStyle name="Accent1 3" xfId="63"/>
    <cellStyle name="Accent1 4" xfId="64"/>
    <cellStyle name="Accent2 2" xfId="65"/>
    <cellStyle name="Accent2 3" xfId="66"/>
    <cellStyle name="Accent2 4" xfId="67"/>
    <cellStyle name="Accent3 2" xfId="68"/>
    <cellStyle name="Accent3 3" xfId="69"/>
    <cellStyle name="Accent3 4" xfId="70"/>
    <cellStyle name="Accent4 2" xfId="71"/>
    <cellStyle name="Accent4 3" xfId="72"/>
    <cellStyle name="Accent4 4" xfId="73"/>
    <cellStyle name="Accent5 2" xfId="74"/>
    <cellStyle name="Accent5 3" xfId="75"/>
    <cellStyle name="Accent5 4" xfId="76"/>
    <cellStyle name="Accent6 2" xfId="77"/>
    <cellStyle name="Accent6 3" xfId="78"/>
    <cellStyle name="Accent6 4" xfId="79"/>
    <cellStyle name="Bad 2" xfId="80"/>
    <cellStyle name="Bad 3" xfId="81"/>
    <cellStyle name="Bad 4" xfId="82"/>
    <cellStyle name="Calculation 2" xfId="83"/>
    <cellStyle name="Calculation 3" xfId="84"/>
    <cellStyle name="Calculation 4" xfId="85"/>
    <cellStyle name="Check Cell 2" xfId="86"/>
    <cellStyle name="Check Cell 3" xfId="87"/>
    <cellStyle name="Check Cell 4" xfId="88"/>
    <cellStyle name="Comma" xfId="1" builtinId="3"/>
    <cellStyle name="Comma 10" xfId="89"/>
    <cellStyle name="Comma 11" xfId="90"/>
    <cellStyle name="Comma 12" xfId="91"/>
    <cellStyle name="Comma 13" xfId="92"/>
    <cellStyle name="Comma 14" xfId="93"/>
    <cellStyle name="Comma 15" xfId="94"/>
    <cellStyle name="Comma 16" xfId="95"/>
    <cellStyle name="Comma 17" xfId="96"/>
    <cellStyle name="Comma 18" xfId="97"/>
    <cellStyle name="Comma 18 2" xfId="98"/>
    <cellStyle name="Comma 19" xfId="99"/>
    <cellStyle name="Comma 2" xfId="3"/>
    <cellStyle name="Comma 2 10" xfId="100"/>
    <cellStyle name="Comma 2 11" xfId="101"/>
    <cellStyle name="Comma 2 12" xfId="102"/>
    <cellStyle name="Comma 2 13" xfId="103"/>
    <cellStyle name="Comma 2 14" xfId="104"/>
    <cellStyle name="Comma 2 15" xfId="105"/>
    <cellStyle name="Comma 2 16" xfId="106"/>
    <cellStyle name="Comma 2 2" xfId="107"/>
    <cellStyle name="Comma 2 3" xfId="108"/>
    <cellStyle name="Comma 2 3 2" xfId="109"/>
    <cellStyle name="Comma 2 4" xfId="110"/>
    <cellStyle name="Comma 2 5" xfId="111"/>
    <cellStyle name="Comma 2 6" xfId="112"/>
    <cellStyle name="Comma 2 7" xfId="113"/>
    <cellStyle name="Comma 2 8" xfId="114"/>
    <cellStyle name="Comma 2 9" xfId="115"/>
    <cellStyle name="Comma 20" xfId="116"/>
    <cellStyle name="Comma 21" xfId="117"/>
    <cellStyle name="Comma 21 2" xfId="118"/>
    <cellStyle name="Comma 22" xfId="119"/>
    <cellStyle name="Comma 23" xfId="120"/>
    <cellStyle name="Comma 24" xfId="121"/>
    <cellStyle name="Comma 25" xfId="122"/>
    <cellStyle name="Comma 26" xfId="123"/>
    <cellStyle name="Comma 27" xfId="124"/>
    <cellStyle name="Comma 28" xfId="125"/>
    <cellStyle name="Comma 29" xfId="126"/>
    <cellStyle name="Comma 3" xfId="7"/>
    <cellStyle name="Comma 3 2" xfId="127"/>
    <cellStyle name="Comma 30" xfId="128"/>
    <cellStyle name="Comma 31" xfId="129"/>
    <cellStyle name="Comma 32" xfId="130"/>
    <cellStyle name="Comma 33" xfId="131"/>
    <cellStyle name="Comma 34" xfId="132"/>
    <cellStyle name="Comma 35" xfId="133"/>
    <cellStyle name="Comma 36" xfId="134"/>
    <cellStyle name="Comma 37" xfId="135"/>
    <cellStyle name="Comma 38" xfId="136"/>
    <cellStyle name="Comma 39" xfId="137"/>
    <cellStyle name="Comma 4" xfId="138"/>
    <cellStyle name="Comma 4 2" xfId="139"/>
    <cellStyle name="Comma 4 2 2" xfId="140"/>
    <cellStyle name="Comma 4 3" xfId="141"/>
    <cellStyle name="Comma 5" xfId="142"/>
    <cellStyle name="Comma 6" xfId="143"/>
    <cellStyle name="Comma 6 2" xfId="144"/>
    <cellStyle name="Comma 7" xfId="145"/>
    <cellStyle name="Comma 8" xfId="146"/>
    <cellStyle name="Comma 8 2" xfId="147"/>
    <cellStyle name="Comma 9" xfId="148"/>
    <cellStyle name="Comma 9 2" xfId="149"/>
    <cellStyle name="Explanatory Text 2" xfId="150"/>
    <cellStyle name="Explanatory Text 3" xfId="151"/>
    <cellStyle name="Explanatory Text 4" xfId="152"/>
    <cellStyle name="Good 2" xfId="153"/>
    <cellStyle name="Good 3" xfId="154"/>
    <cellStyle name="Good 4" xfId="155"/>
    <cellStyle name="Heading 1 2" xfId="156"/>
    <cellStyle name="Heading 1 3" xfId="157"/>
    <cellStyle name="Heading 1 4" xfId="158"/>
    <cellStyle name="Heading 2 2" xfId="159"/>
    <cellStyle name="Heading 2 3" xfId="160"/>
    <cellStyle name="Heading 2 4" xfId="161"/>
    <cellStyle name="Heading 3 2" xfId="162"/>
    <cellStyle name="Heading 3 3" xfId="163"/>
    <cellStyle name="Heading 3 4" xfId="164"/>
    <cellStyle name="Heading 4 2" xfId="165"/>
    <cellStyle name="Heading 4 3" xfId="166"/>
    <cellStyle name="Heading 4 4" xfId="167"/>
    <cellStyle name="Input 2" xfId="168"/>
    <cellStyle name="Input 3" xfId="169"/>
    <cellStyle name="Input 4" xfId="170"/>
    <cellStyle name="Linked Cell 2" xfId="171"/>
    <cellStyle name="Linked Cell 3" xfId="172"/>
    <cellStyle name="Linked Cell 4" xfId="173"/>
    <cellStyle name="Neutral 2" xfId="174"/>
    <cellStyle name="Neutral 3" xfId="175"/>
    <cellStyle name="Neutral 4" xfId="176"/>
    <cellStyle name="Normal" xfId="0" builtinId="0"/>
    <cellStyle name="Normal 10" xfId="177"/>
    <cellStyle name="Normal 11" xfId="178"/>
    <cellStyle name="Normal 11 2" xfId="179"/>
    <cellStyle name="Normal 12" xfId="180"/>
    <cellStyle name="Normal 12 2" xfId="181"/>
    <cellStyle name="Normal 12 3" xfId="182"/>
    <cellStyle name="Normal 12 4" xfId="183"/>
    <cellStyle name="Normal 13" xfId="184"/>
    <cellStyle name="Normal 14" xfId="185"/>
    <cellStyle name="Normal 15" xfId="186"/>
    <cellStyle name="Normal 16" xfId="187"/>
    <cellStyle name="Normal 17" xfId="188"/>
    <cellStyle name="Normal 17 2" xfId="189"/>
    <cellStyle name="Normal 18" xfId="190"/>
    <cellStyle name="Normal 19" xfId="191"/>
    <cellStyle name="Normal 2" xfId="2"/>
    <cellStyle name="Normal 2 10" xfId="192"/>
    <cellStyle name="Normal 2 11" xfId="193"/>
    <cellStyle name="Normal 2 12" xfId="194"/>
    <cellStyle name="Normal 2 13" xfId="195"/>
    <cellStyle name="Normal 2 14" xfId="196"/>
    <cellStyle name="Normal 2 15" xfId="197"/>
    <cellStyle name="Normal 2 16" xfId="198"/>
    <cellStyle name="Normal 2 17" xfId="199"/>
    <cellStyle name="Normal 2 2" xfId="4"/>
    <cellStyle name="Normal 2 2 2" xfId="200"/>
    <cellStyle name="Normal 2 2 3" xfId="201"/>
    <cellStyle name="Normal 2 2 4" xfId="202"/>
    <cellStyle name="Normal 2 2 5" xfId="203"/>
    <cellStyle name="Normal 2 2 6" xfId="204"/>
    <cellStyle name="Normal 2 2 7" xfId="205"/>
    <cellStyle name="Normal 2 2 8" xfId="206"/>
    <cellStyle name="Normal 2 2 9" xfId="207"/>
    <cellStyle name="Normal 2 3" xfId="208"/>
    <cellStyle name="Normal 2 4" xfId="209"/>
    <cellStyle name="Normal 2 4 2" xfId="210"/>
    <cellStyle name="Normal 2 4 2 2" xfId="211"/>
    <cellStyle name="Normal 2 4 3" xfId="212"/>
    <cellStyle name="Normal 2 4 4" xfId="213"/>
    <cellStyle name="Normal 2 5" xfId="214"/>
    <cellStyle name="Normal 2 6" xfId="215"/>
    <cellStyle name="Normal 2 7" xfId="216"/>
    <cellStyle name="Normal 2 8" xfId="217"/>
    <cellStyle name="Normal 2 9" xfId="218"/>
    <cellStyle name="Normal 20" xfId="219"/>
    <cellStyle name="Normal 21" xfId="220"/>
    <cellStyle name="Normal 22" xfId="221"/>
    <cellStyle name="Normal 23" xfId="222"/>
    <cellStyle name="Normal 24" xfId="223"/>
    <cellStyle name="Normal 25" xfId="224"/>
    <cellStyle name="Normal 26" xfId="225"/>
    <cellStyle name="Normal 27" xfId="226"/>
    <cellStyle name="Normal 28" xfId="227"/>
    <cellStyle name="Normal 29" xfId="228"/>
    <cellStyle name="Normal 3" xfId="6"/>
    <cellStyle name="Normal 3 2" xfId="229"/>
    <cellStyle name="Normal 3 3" xfId="230"/>
    <cellStyle name="Normal 3 4" xfId="231"/>
    <cellStyle name="Normal 3 5" xfId="232"/>
    <cellStyle name="Normal 30" xfId="233"/>
    <cellStyle name="Normal 31" xfId="234"/>
    <cellStyle name="Normal 32" xfId="235"/>
    <cellStyle name="Normal 33" xfId="236"/>
    <cellStyle name="Normal 34" xfId="237"/>
    <cellStyle name="Normal 35" xfId="238"/>
    <cellStyle name="Normal 36" xfId="239"/>
    <cellStyle name="Normal 37" xfId="334"/>
    <cellStyle name="Normal 4" xfId="240"/>
    <cellStyle name="Normal 4 2" xfId="241"/>
    <cellStyle name="Normal 5" xfId="242"/>
    <cellStyle name="Normal 5 2" xfId="243"/>
    <cellStyle name="Normal 6" xfId="244"/>
    <cellStyle name="Normal 7" xfId="245"/>
    <cellStyle name="Normal 7 2" xfId="246"/>
    <cellStyle name="Normal 8" xfId="247"/>
    <cellStyle name="Normal 9" xfId="248"/>
    <cellStyle name="Note 2" xfId="249"/>
    <cellStyle name="Note 2 2" xfId="250"/>
    <cellStyle name="Note 3" xfId="251"/>
    <cellStyle name="Note 3 2" xfId="252"/>
    <cellStyle name="Note 4" xfId="253"/>
    <cellStyle name="Note 4 2" xfId="254"/>
    <cellStyle name="Output 2" xfId="255"/>
    <cellStyle name="Output 3" xfId="256"/>
    <cellStyle name="Output 4" xfId="257"/>
    <cellStyle name="Percent 10" xfId="258"/>
    <cellStyle name="Percent 2" xfId="259"/>
    <cellStyle name="Percent 3" xfId="260"/>
    <cellStyle name="Percent 4" xfId="261"/>
    <cellStyle name="Percent 5" xfId="262"/>
    <cellStyle name="Percent 6" xfId="263"/>
    <cellStyle name="Percent 6 2" xfId="264"/>
    <cellStyle name="Percent 7" xfId="265"/>
    <cellStyle name="Percent 8" xfId="266"/>
    <cellStyle name="Percent 9" xfId="267"/>
    <cellStyle name="Title 2" xfId="268"/>
    <cellStyle name="Title 3" xfId="269"/>
    <cellStyle name="Title 4" xfId="270"/>
    <cellStyle name="Total 2" xfId="271"/>
    <cellStyle name="Total 3" xfId="272"/>
    <cellStyle name="Total 4" xfId="273"/>
    <cellStyle name="Warning Text 2" xfId="274"/>
    <cellStyle name="Warning Text 3" xfId="275"/>
    <cellStyle name="Warning Text 4" xfId="276"/>
    <cellStyle name="เครื่องหมายจุลภาค 2" xfId="277"/>
    <cellStyle name="เครื่องหมายจุลภาค 2 2" xfId="278"/>
    <cellStyle name="เครื่องหมายจุลภาค 2 3" xfId="279"/>
    <cellStyle name="เครื่องหมายจุลภาค 2 4" xfId="280"/>
    <cellStyle name="เครื่องหมายจุลภาค 2 5" xfId="281"/>
    <cellStyle name="เครื่องหมายจุลภาค 2 6" xfId="282"/>
    <cellStyle name="เครื่องหมายจุลภาค 2 7" xfId="283"/>
    <cellStyle name="เครื่องหมายจุลภาค 2 8" xfId="284"/>
    <cellStyle name="เครื่องหมายจุลภาค 2 9" xfId="285"/>
    <cellStyle name="เครื่องหมายจุลภาค 3" xfId="286"/>
    <cellStyle name="เครื่องหมายจุลภาค 3 2" xfId="287"/>
    <cellStyle name="เครื่องหมายจุลภาค 3 3" xfId="288"/>
    <cellStyle name="เครื่องหมายจุลภาค 3 4" xfId="289"/>
    <cellStyle name="เครื่องหมายจุลภาค 3 5" xfId="290"/>
    <cellStyle name="เครื่องหมายจุลภาค 3 6" xfId="291"/>
    <cellStyle name="เครื่องหมายจุลภาค 3 7" xfId="292"/>
    <cellStyle name="เครื่องหมายจุลภาค 3 8" xfId="293"/>
    <cellStyle name="เครื่องหมายจุลภาค 3 9" xfId="294"/>
    <cellStyle name="เครื่องหมายจุลภาค 4" xfId="295"/>
    <cellStyle name="เครื่องหมายจุลภาค 5" xfId="296"/>
    <cellStyle name="เครื่องหมายจุลภาค 6" xfId="297"/>
    <cellStyle name="เครื่องหมายจุลภาค 7" xfId="298"/>
    <cellStyle name="จุลภาค 2" xfId="299"/>
    <cellStyle name="จุลภาค 2 2" xfId="300"/>
    <cellStyle name="จุลภาค 3" xfId="301"/>
    <cellStyle name="ปกติ 10" xfId="302"/>
    <cellStyle name="ปกติ 11" xfId="303"/>
    <cellStyle name="ปกติ 2" xfId="304"/>
    <cellStyle name="ปกติ 2 2" xfId="305"/>
    <cellStyle name="ปกติ 2 2 2" xfId="306"/>
    <cellStyle name="ปกติ 2 3" xfId="307"/>
    <cellStyle name="ปกติ 2 4" xfId="308"/>
    <cellStyle name="ปกติ 2 5" xfId="309"/>
    <cellStyle name="ปกติ 2 6" xfId="310"/>
    <cellStyle name="ปกติ 2 7" xfId="311"/>
    <cellStyle name="ปกติ 2 8" xfId="312"/>
    <cellStyle name="ปกติ 2 9" xfId="313"/>
    <cellStyle name="ปกติ 3" xfId="314"/>
    <cellStyle name="ปกติ 3 10" xfId="315"/>
    <cellStyle name="ปกติ 3 11" xfId="316"/>
    <cellStyle name="ปกติ 3 12" xfId="317"/>
    <cellStyle name="ปกติ 3 2" xfId="318"/>
    <cellStyle name="ปกติ 3 3" xfId="319"/>
    <cellStyle name="ปกติ 3 4" xfId="320"/>
    <cellStyle name="ปกติ 3 5" xfId="321"/>
    <cellStyle name="ปกติ 3 6" xfId="322"/>
    <cellStyle name="ปกติ 3 7" xfId="323"/>
    <cellStyle name="ปกติ 3 8" xfId="324"/>
    <cellStyle name="ปกติ 3 9" xfId="325"/>
    <cellStyle name="ปกติ 4" xfId="326"/>
    <cellStyle name="ปกติ 5" xfId="327"/>
    <cellStyle name="ปกติ 6" xfId="328"/>
    <cellStyle name="ปกติ 7" xfId="329"/>
    <cellStyle name="ปกติ 8" xfId="330"/>
    <cellStyle name="ปกติ 9" xfId="331"/>
    <cellStyle name="ปกติ_Sheet1" xfId="5"/>
    <cellStyle name="เปอร์เซ็นต์ 2" xfId="332"/>
    <cellStyle name="ลักษณะ 1" xfId="333"/>
  </cellStyles>
  <dxfs count="0"/>
  <tableStyles count="0" defaultTableStyle="TableStyleMedium9" defaultPivotStyle="PivotStyleLight16"/>
  <colors>
    <mruColors>
      <color rgb="FFF5FB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885826</xdr:colOff>
      <xdr:row>1</xdr:row>
      <xdr:rowOff>47624</xdr:rowOff>
    </xdr:from>
    <xdr:to>
      <xdr:col>20</xdr:col>
      <xdr:colOff>66676</xdr:colOff>
      <xdr:row>1</xdr:row>
      <xdr:rowOff>380999</xdr:rowOff>
    </xdr:to>
    <xdr:sp macro="" textlink="">
      <xdr:nvSpPr>
        <xdr:cNvPr id="2" name="สี่เหลี่ยมผืนผ้า 1"/>
        <xdr:cNvSpPr/>
      </xdr:nvSpPr>
      <xdr:spPr>
        <a:xfrm>
          <a:off x="7467601" y="314324"/>
          <a:ext cx="2228849" cy="314325"/>
        </a:xfrm>
        <a:prstGeom prst="rect">
          <a:avLst/>
        </a:prstGeom>
        <a:noFill/>
        <a:ln w="1905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1;&#3637;&#3591;&#3610;&#3611;&#3619;&#3632;&#3617;&#3634;&#3603;%202561\&#3623;&#3636;&#3648;&#3588;&#3619;&#3634;&#3632;&#3627;&#3660;&#3626;&#3606;&#3634;&#3609;&#3585;&#3634;&#3619;&#3603;&#3660;&#3604;&#3657;&#3634;&#3609;&#3585;&#3634;&#3619;&#3648;&#3591;&#3636;&#3609;%20&#3611;&#3637;%2061\Risk7Plus&#3652;&#3605;&#3619;&#3617;&#3634;&#3626;3&#3611;&#3637;6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status"/>
      <sheetName val="7 efficient"/>
      <sheetName val="Sheet5"/>
      <sheetName val="สรุป1"/>
      <sheetName val="สรุป2"/>
      <sheetName val="Risk7PlusQ3Y60"/>
      <sheetName val="DataSourse"/>
      <sheetName val="AVGGroup"/>
      <sheetName val="Sheet1"/>
      <sheetName val="ID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code5</v>
          </cell>
          <cell r="B1" t="str">
            <v>name</v>
          </cell>
          <cell r="C1" t="str">
            <v>name222</v>
          </cell>
          <cell r="D1" t="str">
            <v>name333</v>
          </cell>
          <cell r="E1" t="str">
            <v>ket</v>
          </cell>
          <cell r="F1" t="str">
            <v>typename</v>
          </cell>
          <cell r="G1" t="str">
            <v>type222</v>
          </cell>
          <cell r="H1" t="str">
            <v>province</v>
          </cell>
          <cell r="I1" t="str">
            <v>province_name</v>
          </cell>
          <cell r="J1" t="str">
            <v>bed</v>
          </cell>
          <cell r="K1" t="str">
            <v>servicetype</v>
          </cell>
          <cell r="L1" t="str">
            <v>level</v>
          </cell>
          <cell r="M1" t="str">
            <v>HospGroup_20 G</v>
          </cell>
          <cell r="N1" t="str">
            <v>HospGroup_20Name</v>
          </cell>
          <cell r="O1" t="str">
            <v>code9</v>
          </cell>
          <cell r="P1" t="str">
            <v>Group20Name</v>
          </cell>
        </row>
        <row r="2">
          <cell r="A2" t="str">
            <v>10713</v>
          </cell>
          <cell r="B2" t="str">
            <v>โรงพยาบาลนครพิงค์</v>
          </cell>
          <cell r="C2" t="str">
            <v>นครพิงค์,รพศ.</v>
          </cell>
          <cell r="D2" t="str">
            <v>นครพิงค์</v>
          </cell>
          <cell r="E2">
            <v>1</v>
          </cell>
          <cell r="F2" t="str">
            <v>โรงพยาบาลศูนย์</v>
          </cell>
          <cell r="G2" t="str">
            <v>รพศ.</v>
          </cell>
          <cell r="H2">
            <v>50</v>
          </cell>
          <cell r="I2" t="str">
            <v>เชียงใหม่</v>
          </cell>
          <cell r="J2" t="str">
            <v>585</v>
          </cell>
          <cell r="K2" t="str">
            <v>S</v>
          </cell>
          <cell r="L2" t="str">
            <v>A</v>
          </cell>
          <cell r="M2">
            <v>3</v>
          </cell>
          <cell r="N2" t="str">
            <v>A &lt;=700</v>
          </cell>
          <cell r="O2" t="str">
            <v>001071300</v>
          </cell>
          <cell r="P2" t="str">
            <v>รพท./รพศ.A &lt;=700</v>
          </cell>
        </row>
        <row r="3">
          <cell r="A3" t="str">
            <v>11119</v>
          </cell>
          <cell r="B3" t="str">
            <v>โรงพยาบาลจอมทอง</v>
          </cell>
          <cell r="C3" t="str">
            <v>จอมทอง,รพท.</v>
          </cell>
          <cell r="D3" t="str">
            <v>จอมทอง</v>
          </cell>
          <cell r="E3">
            <v>1</v>
          </cell>
          <cell r="F3" t="str">
            <v>โรงพยาบาลทั่วไป</v>
          </cell>
          <cell r="G3" t="str">
            <v>รพท.</v>
          </cell>
          <cell r="H3">
            <v>50</v>
          </cell>
          <cell r="I3" t="str">
            <v>เชียงใหม่</v>
          </cell>
          <cell r="J3" t="str">
            <v>210</v>
          </cell>
          <cell r="K3" t="str">
            <v/>
          </cell>
          <cell r="L3" t="str">
            <v>M1</v>
          </cell>
          <cell r="M3">
            <v>6</v>
          </cell>
          <cell r="N3" t="str">
            <v>M1 &gt;200</v>
          </cell>
          <cell r="O3" t="str">
            <v>001111900</v>
          </cell>
          <cell r="P3" t="str">
            <v>รพช./รพท.M1 &gt;200</v>
          </cell>
        </row>
        <row r="4">
          <cell r="A4" t="str">
            <v>11120</v>
          </cell>
          <cell r="B4" t="str">
            <v>โรงพยาบาลเทพรัตนเวชชานุกูล เฉลิมพระเกียรติ ๖๐ พรรษา</v>
          </cell>
          <cell r="C4" t="str">
            <v>เทพรัตนเวชชานุกูล เฉลิมพระเกียรติ ๖๐ พรรษา,รพช.</v>
          </cell>
          <cell r="D4" t="str">
            <v>เทพรัตนเวชชานุกูล เฉลิมพระเกียรติ ๖๐ พรรษา</v>
          </cell>
          <cell r="E4">
            <v>1</v>
          </cell>
          <cell r="F4" t="str">
            <v>โรงพยาบาลชุมชน</v>
          </cell>
          <cell r="G4" t="str">
            <v>รพช.</v>
          </cell>
          <cell r="H4">
            <v>50</v>
          </cell>
          <cell r="I4" t="str">
            <v>เชียงใหม่</v>
          </cell>
          <cell r="J4" t="str">
            <v>54</v>
          </cell>
          <cell r="K4" t="str">
            <v/>
          </cell>
          <cell r="L4" t="str">
            <v>F2</v>
          </cell>
          <cell r="M4">
            <v>15</v>
          </cell>
          <cell r="N4" t="str">
            <v>F2 30,000-=60,000</v>
          </cell>
          <cell r="O4" t="str">
            <v>001112000</v>
          </cell>
          <cell r="P4" t="str">
            <v>รพช.F2 30,000-=60,000</v>
          </cell>
        </row>
        <row r="5">
          <cell r="A5" t="str">
            <v>11121</v>
          </cell>
          <cell r="B5" t="str">
            <v>โรงพยาบาลเชียงดาว</v>
          </cell>
          <cell r="C5" t="str">
            <v>เชียงดาว,รพช.</v>
          </cell>
          <cell r="D5" t="str">
            <v>เชียงดาว</v>
          </cell>
          <cell r="E5">
            <v>1</v>
          </cell>
          <cell r="F5" t="str">
            <v>โรงพยาบาลชุมชน</v>
          </cell>
          <cell r="G5" t="str">
            <v>รพช.</v>
          </cell>
          <cell r="H5">
            <v>50</v>
          </cell>
          <cell r="I5" t="str">
            <v>เชียงใหม่</v>
          </cell>
          <cell r="J5" t="str">
            <v>89</v>
          </cell>
          <cell r="K5" t="str">
            <v/>
          </cell>
          <cell r="L5" t="str">
            <v>F1</v>
          </cell>
          <cell r="M5">
            <v>11</v>
          </cell>
          <cell r="N5" t="str">
            <v>F1 50,000-100,000</v>
          </cell>
          <cell r="O5" t="str">
            <v>001112100</v>
          </cell>
          <cell r="P5" t="str">
            <v>รพช.F1 50,000-100,000</v>
          </cell>
        </row>
        <row r="6">
          <cell r="A6" t="str">
            <v>11122</v>
          </cell>
          <cell r="B6" t="str">
            <v>โรงพยาบาลดอยสะเก็ด</v>
          </cell>
          <cell r="C6" t="str">
            <v>ดอยสะเก็ด,รพช.</v>
          </cell>
          <cell r="D6" t="str">
            <v>ดอยสะเก็ด</v>
          </cell>
          <cell r="E6">
            <v>1</v>
          </cell>
          <cell r="F6" t="str">
            <v>โรงพยาบาลชุมชน</v>
          </cell>
          <cell r="G6" t="str">
            <v>รพช.</v>
          </cell>
          <cell r="H6">
            <v>50</v>
          </cell>
          <cell r="I6" t="str">
            <v>เชียงใหม่</v>
          </cell>
          <cell r="J6" t="str">
            <v>60</v>
          </cell>
          <cell r="K6" t="str">
            <v/>
          </cell>
          <cell r="L6" t="str">
            <v>F2</v>
          </cell>
          <cell r="M6">
            <v>14</v>
          </cell>
          <cell r="N6" t="str">
            <v>F2 60,000-90,000</v>
          </cell>
          <cell r="O6" t="str">
            <v>001112200</v>
          </cell>
          <cell r="P6" t="str">
            <v>รพช.F2 60,000-90,000</v>
          </cell>
        </row>
        <row r="7">
          <cell r="A7" t="str">
            <v>11123</v>
          </cell>
          <cell r="B7" t="str">
            <v>โรงพยาบาลแม่แตง</v>
          </cell>
          <cell r="C7" t="str">
            <v>แม่แตง,รพช.</v>
          </cell>
          <cell r="D7" t="str">
            <v>แม่แตง</v>
          </cell>
          <cell r="E7">
            <v>1</v>
          </cell>
          <cell r="F7" t="str">
            <v>โรงพยาบาลชุมชน</v>
          </cell>
          <cell r="G7" t="str">
            <v>รพช.</v>
          </cell>
          <cell r="H7">
            <v>50</v>
          </cell>
          <cell r="I7" t="str">
            <v>เชียงใหม่</v>
          </cell>
          <cell r="J7" t="str">
            <v>62</v>
          </cell>
          <cell r="K7" t="str">
            <v/>
          </cell>
          <cell r="L7" t="str">
            <v>F2</v>
          </cell>
          <cell r="M7">
            <v>14</v>
          </cell>
          <cell r="N7" t="str">
            <v>F2 60,000-90,000</v>
          </cell>
          <cell r="O7" t="str">
            <v>001112300</v>
          </cell>
          <cell r="P7" t="str">
            <v>รพช.F2 60,000-90,000</v>
          </cell>
        </row>
        <row r="8">
          <cell r="A8" t="str">
            <v>11124</v>
          </cell>
          <cell r="B8" t="str">
            <v>โรงพยาบาลสะเมิง</v>
          </cell>
          <cell r="C8" t="str">
            <v>สะเมิง,รพช.</v>
          </cell>
          <cell r="D8" t="str">
            <v>สะเมิง</v>
          </cell>
          <cell r="E8">
            <v>1</v>
          </cell>
          <cell r="F8" t="str">
            <v>โรงพยาบาลชุมชน</v>
          </cell>
          <cell r="G8" t="str">
            <v>รพช.</v>
          </cell>
          <cell r="H8">
            <v>50</v>
          </cell>
          <cell r="I8" t="str">
            <v>เชียงใหม่</v>
          </cell>
          <cell r="J8" t="str">
            <v>32</v>
          </cell>
          <cell r="K8" t="str">
            <v/>
          </cell>
          <cell r="L8" t="str">
            <v>F2</v>
          </cell>
          <cell r="M8">
            <v>16</v>
          </cell>
          <cell r="N8" t="str">
            <v>F2 &lt;=30,000</v>
          </cell>
          <cell r="O8" t="str">
            <v>001112400</v>
          </cell>
          <cell r="P8" t="str">
            <v>รพช.F2 &lt;=30,000</v>
          </cell>
        </row>
        <row r="9">
          <cell r="A9" t="str">
            <v>11125</v>
          </cell>
          <cell r="B9" t="str">
            <v>โรงพยาบาลฝาง</v>
          </cell>
          <cell r="C9" t="str">
            <v>ฝาง,รพท.</v>
          </cell>
          <cell r="D9" t="str">
            <v>ฝาง</v>
          </cell>
          <cell r="E9">
            <v>1</v>
          </cell>
          <cell r="F9" t="str">
            <v>โรงพยาบาลทั่วไป</v>
          </cell>
          <cell r="G9" t="str">
            <v>รพท.</v>
          </cell>
          <cell r="H9">
            <v>50</v>
          </cell>
          <cell r="I9" t="str">
            <v>เชียงใหม่</v>
          </cell>
          <cell r="J9" t="str">
            <v>194</v>
          </cell>
          <cell r="K9" t="str">
            <v/>
          </cell>
          <cell r="L9" t="str">
            <v>M1</v>
          </cell>
          <cell r="M9">
            <v>7</v>
          </cell>
          <cell r="N9" t="str">
            <v>M1 &lt;=200</v>
          </cell>
          <cell r="O9" t="str">
            <v>001112500</v>
          </cell>
          <cell r="P9" t="str">
            <v>รพช./รพท.M1 &lt;=200</v>
          </cell>
        </row>
        <row r="10">
          <cell r="A10" t="str">
            <v>11126</v>
          </cell>
          <cell r="B10" t="str">
            <v>โรงพยาบาลแม่อาย</v>
          </cell>
          <cell r="C10" t="str">
            <v>แม่อาย,รพช.</v>
          </cell>
          <cell r="D10" t="str">
            <v>แม่อาย</v>
          </cell>
          <cell r="E10">
            <v>1</v>
          </cell>
          <cell r="F10" t="str">
            <v>โรงพยาบาลชุมชน</v>
          </cell>
          <cell r="G10" t="str">
            <v>รพช.</v>
          </cell>
          <cell r="H10">
            <v>50</v>
          </cell>
          <cell r="I10" t="str">
            <v>เชียงใหม่</v>
          </cell>
          <cell r="J10" t="str">
            <v>70</v>
          </cell>
          <cell r="K10" t="str">
            <v/>
          </cell>
          <cell r="L10" t="str">
            <v>F2</v>
          </cell>
          <cell r="M10">
            <v>14</v>
          </cell>
          <cell r="N10" t="str">
            <v>F2 60,000-90,000</v>
          </cell>
          <cell r="O10" t="str">
            <v>001112600</v>
          </cell>
          <cell r="P10" t="str">
            <v>รพช.F2 60,000-90,000</v>
          </cell>
        </row>
        <row r="11">
          <cell r="A11" t="str">
            <v>11127</v>
          </cell>
          <cell r="B11" t="str">
            <v>โรงพยาบาลพร้าว</v>
          </cell>
          <cell r="C11" t="str">
            <v>พร้าว,รพช.</v>
          </cell>
          <cell r="D11" t="str">
            <v>พร้าว</v>
          </cell>
          <cell r="E11">
            <v>1</v>
          </cell>
          <cell r="F11" t="str">
            <v>โรงพยาบาลชุมชน</v>
          </cell>
          <cell r="G11" t="str">
            <v>รพช.</v>
          </cell>
          <cell r="H11">
            <v>50</v>
          </cell>
          <cell r="I11" t="str">
            <v>เชียงใหม่</v>
          </cell>
          <cell r="J11" t="str">
            <v>33</v>
          </cell>
          <cell r="K11" t="str">
            <v/>
          </cell>
          <cell r="L11" t="str">
            <v>F2</v>
          </cell>
          <cell r="M11">
            <v>15</v>
          </cell>
          <cell r="N11" t="str">
            <v>F2 30,000-=60,000</v>
          </cell>
          <cell r="O11" t="str">
            <v>001112700</v>
          </cell>
          <cell r="P11" t="str">
            <v>รพช.F2 30,000-=60,000</v>
          </cell>
        </row>
        <row r="12">
          <cell r="A12" t="str">
            <v>11128</v>
          </cell>
          <cell r="B12" t="str">
            <v>โรงพยาบาลสันป่าตอง</v>
          </cell>
          <cell r="C12" t="str">
            <v>สันป่าตอง,รพช.</v>
          </cell>
          <cell r="D12" t="str">
            <v>สันป่าตอง</v>
          </cell>
          <cell r="E12">
            <v>1</v>
          </cell>
          <cell r="F12" t="str">
            <v>โรงพยาบาลชุมชน</v>
          </cell>
          <cell r="G12" t="str">
            <v>รพช.</v>
          </cell>
          <cell r="H12">
            <v>50</v>
          </cell>
          <cell r="I12" t="str">
            <v>เชียงใหม่</v>
          </cell>
          <cell r="J12" t="str">
            <v>120</v>
          </cell>
          <cell r="K12" t="str">
            <v/>
          </cell>
          <cell r="L12" t="str">
            <v>M2</v>
          </cell>
          <cell r="M12">
            <v>8</v>
          </cell>
          <cell r="N12" t="str">
            <v>M2 &gt;100</v>
          </cell>
          <cell r="O12" t="str">
            <v>001112800</v>
          </cell>
          <cell r="P12" t="str">
            <v>รพช.M2 &gt;100</v>
          </cell>
        </row>
        <row r="13">
          <cell r="A13" t="str">
            <v>11129</v>
          </cell>
          <cell r="B13" t="str">
            <v>โรงพยาบาลสันกำแพง</v>
          </cell>
          <cell r="C13" t="str">
            <v>สันกำแพง,รพช.</v>
          </cell>
          <cell r="D13" t="str">
            <v>สันกำแพง</v>
          </cell>
          <cell r="E13">
            <v>1</v>
          </cell>
          <cell r="F13" t="str">
            <v>โรงพยาบาลชุมชน</v>
          </cell>
          <cell r="G13" t="str">
            <v>รพช.</v>
          </cell>
          <cell r="H13">
            <v>50</v>
          </cell>
          <cell r="I13" t="str">
            <v>เชียงใหม่</v>
          </cell>
          <cell r="J13" t="str">
            <v>30</v>
          </cell>
          <cell r="K13" t="str">
            <v/>
          </cell>
          <cell r="L13" t="str">
            <v>F2</v>
          </cell>
          <cell r="M13">
            <v>14</v>
          </cell>
          <cell r="N13" t="str">
            <v>F2 60,000-90,000</v>
          </cell>
          <cell r="O13" t="str">
            <v>001112900</v>
          </cell>
          <cell r="P13" t="str">
            <v>รพช.F2 60,000-90,000</v>
          </cell>
        </row>
        <row r="14">
          <cell r="A14" t="str">
            <v>11130</v>
          </cell>
          <cell r="B14" t="str">
            <v>โรงพยาบาลสันทราย</v>
          </cell>
          <cell r="C14" t="str">
            <v>สันทราย,รพช.</v>
          </cell>
          <cell r="D14" t="str">
            <v>สันทราย</v>
          </cell>
          <cell r="E14">
            <v>1</v>
          </cell>
          <cell r="F14" t="str">
            <v>โรงพยาบาลชุมชน</v>
          </cell>
          <cell r="G14" t="str">
            <v>รพช.</v>
          </cell>
          <cell r="H14">
            <v>50</v>
          </cell>
          <cell r="I14" t="str">
            <v>เชียงใหม่</v>
          </cell>
          <cell r="J14" t="str">
            <v>44</v>
          </cell>
          <cell r="K14" t="str">
            <v/>
          </cell>
          <cell r="L14" t="str">
            <v>M2</v>
          </cell>
          <cell r="M14">
            <v>9</v>
          </cell>
          <cell r="N14" t="str">
            <v>M2 &lt;=100</v>
          </cell>
          <cell r="O14" t="str">
            <v>001113000</v>
          </cell>
          <cell r="P14" t="str">
            <v>รพช.M2 &lt;=100</v>
          </cell>
        </row>
        <row r="15">
          <cell r="A15" t="str">
            <v>11131</v>
          </cell>
          <cell r="B15" t="str">
            <v>โรงพยาบาลหางดง</v>
          </cell>
          <cell r="C15" t="str">
            <v>หางดง,รพช.</v>
          </cell>
          <cell r="D15" t="str">
            <v>หางดง</v>
          </cell>
          <cell r="E15">
            <v>1</v>
          </cell>
          <cell r="F15" t="str">
            <v>โรงพยาบาลชุมชน</v>
          </cell>
          <cell r="G15" t="str">
            <v>รพช.</v>
          </cell>
          <cell r="H15">
            <v>50</v>
          </cell>
          <cell r="I15" t="str">
            <v>เชียงใหม่</v>
          </cell>
          <cell r="J15" t="str">
            <v>88</v>
          </cell>
          <cell r="K15" t="str">
            <v/>
          </cell>
          <cell r="L15" t="str">
            <v>F1</v>
          </cell>
          <cell r="M15">
            <v>11</v>
          </cell>
          <cell r="N15" t="str">
            <v>F1 50,000-100,000</v>
          </cell>
          <cell r="O15" t="str">
            <v>001113100</v>
          </cell>
          <cell r="P15" t="str">
            <v>รพช.F1 50,000-100,000</v>
          </cell>
        </row>
        <row r="16">
          <cell r="A16" t="str">
            <v>11132</v>
          </cell>
          <cell r="B16" t="str">
            <v>โรงพยาบาลฮอด</v>
          </cell>
          <cell r="C16" t="str">
            <v>ฮอด,รพช.</v>
          </cell>
          <cell r="D16" t="str">
            <v>ฮอด</v>
          </cell>
          <cell r="E16">
            <v>1</v>
          </cell>
          <cell r="F16" t="str">
            <v>โรงพยาบาลชุมชน</v>
          </cell>
          <cell r="G16" t="str">
            <v>รพช.</v>
          </cell>
          <cell r="H16">
            <v>50</v>
          </cell>
          <cell r="I16" t="str">
            <v>เชียงใหม่</v>
          </cell>
          <cell r="J16" t="str">
            <v>77</v>
          </cell>
          <cell r="K16" t="str">
            <v/>
          </cell>
          <cell r="L16" t="str">
            <v>F2</v>
          </cell>
          <cell r="M16">
            <v>15</v>
          </cell>
          <cell r="N16" t="str">
            <v>F2 30,000-=60,000</v>
          </cell>
          <cell r="O16" t="str">
            <v>001113200</v>
          </cell>
          <cell r="P16" t="str">
            <v>รพช.F2 30,000-=60,000</v>
          </cell>
        </row>
        <row r="17">
          <cell r="A17" t="str">
            <v>11133</v>
          </cell>
          <cell r="B17" t="str">
            <v>โรงพยาบาลดอยเต่า</v>
          </cell>
          <cell r="C17" t="str">
            <v>ดอยเต่า,รพช.</v>
          </cell>
          <cell r="D17" t="str">
            <v>ดอยเต่า</v>
          </cell>
          <cell r="E17">
            <v>1</v>
          </cell>
          <cell r="F17" t="str">
            <v>โรงพยาบาลชุมชน</v>
          </cell>
          <cell r="G17" t="str">
            <v>รพช.</v>
          </cell>
          <cell r="H17">
            <v>50</v>
          </cell>
          <cell r="I17" t="str">
            <v>เชียงใหม่</v>
          </cell>
          <cell r="J17" t="str">
            <v>30</v>
          </cell>
          <cell r="K17" t="str">
            <v>S</v>
          </cell>
          <cell r="L17" t="str">
            <v>F2</v>
          </cell>
          <cell r="M17">
            <v>16</v>
          </cell>
          <cell r="N17" t="str">
            <v>F2 &lt;=30,000</v>
          </cell>
          <cell r="O17" t="str">
            <v>001113300</v>
          </cell>
          <cell r="P17" t="str">
            <v>รพช.F2 &lt;=30,000</v>
          </cell>
        </row>
        <row r="18">
          <cell r="A18" t="str">
            <v>11134</v>
          </cell>
          <cell r="B18" t="str">
            <v>โรงพยาบาลอมก๋อย</v>
          </cell>
          <cell r="C18" t="str">
            <v>อมก๋อย,รพช.</v>
          </cell>
          <cell r="D18" t="str">
            <v>อมก๋อย</v>
          </cell>
          <cell r="E18">
            <v>1</v>
          </cell>
          <cell r="F18" t="str">
            <v>โรงพยาบาลชุมชน</v>
          </cell>
          <cell r="G18" t="str">
            <v>รพช.</v>
          </cell>
          <cell r="H18">
            <v>50</v>
          </cell>
          <cell r="I18" t="str">
            <v>เชียงใหม่</v>
          </cell>
          <cell r="J18" t="str">
            <v>30</v>
          </cell>
          <cell r="K18" t="str">
            <v/>
          </cell>
          <cell r="L18" t="str">
            <v>F2</v>
          </cell>
          <cell r="M18">
            <v>14</v>
          </cell>
          <cell r="N18" t="str">
            <v>F2 60,000-90,000</v>
          </cell>
          <cell r="O18" t="str">
            <v>001113400</v>
          </cell>
          <cell r="P18" t="str">
            <v>รพช.F2 60,000-90,000</v>
          </cell>
        </row>
        <row r="19">
          <cell r="A19" t="str">
            <v>11135</v>
          </cell>
          <cell r="B19" t="str">
            <v>โรงพยาบาลสารภี</v>
          </cell>
          <cell r="C19" t="str">
            <v>สารภี,รพช.</v>
          </cell>
          <cell r="D19" t="str">
            <v>สารภี</v>
          </cell>
          <cell r="E19">
            <v>1</v>
          </cell>
          <cell r="F19" t="str">
            <v>โรงพยาบาลชุมชน</v>
          </cell>
          <cell r="G19" t="str">
            <v>รพช.</v>
          </cell>
          <cell r="H19">
            <v>50</v>
          </cell>
          <cell r="I19" t="str">
            <v>เชียงใหม่</v>
          </cell>
          <cell r="J19" t="str">
            <v>47</v>
          </cell>
          <cell r="K19" t="str">
            <v/>
          </cell>
          <cell r="L19" t="str">
            <v>F2</v>
          </cell>
          <cell r="M19">
            <v>14</v>
          </cell>
          <cell r="N19" t="str">
            <v>F2 60,000-90,000</v>
          </cell>
          <cell r="O19" t="str">
            <v>001113500</v>
          </cell>
          <cell r="P19" t="str">
            <v>รพช.F2 60,000-90,000</v>
          </cell>
        </row>
        <row r="20">
          <cell r="A20" t="str">
            <v>11136</v>
          </cell>
          <cell r="B20" t="str">
            <v>โรงพยาบาลเวียงแหง</v>
          </cell>
          <cell r="C20" t="str">
            <v>เวียงแหง,รพช.</v>
          </cell>
          <cell r="D20" t="str">
            <v>เวียงแหง</v>
          </cell>
          <cell r="E20">
            <v>1</v>
          </cell>
          <cell r="F20" t="str">
            <v>โรงพยาบาลชุมชน</v>
          </cell>
          <cell r="G20" t="str">
            <v>รพช.</v>
          </cell>
          <cell r="H20">
            <v>50</v>
          </cell>
          <cell r="I20" t="str">
            <v>เชียงใหม่</v>
          </cell>
          <cell r="J20" t="str">
            <v>36</v>
          </cell>
          <cell r="K20" t="str">
            <v/>
          </cell>
          <cell r="L20" t="str">
            <v>F2</v>
          </cell>
          <cell r="M20">
            <v>16</v>
          </cell>
          <cell r="N20" t="str">
            <v>F2 &lt;=30,000</v>
          </cell>
          <cell r="O20" t="str">
            <v>001113600</v>
          </cell>
          <cell r="P20" t="str">
            <v>รพช.F2 &lt;=30,000</v>
          </cell>
        </row>
        <row r="21">
          <cell r="A21" t="str">
            <v>11137</v>
          </cell>
          <cell r="B21" t="str">
            <v>โรงพยาบาลไชยปราการ</v>
          </cell>
          <cell r="C21" t="str">
            <v>ไชยปราการ,รพช.</v>
          </cell>
          <cell r="D21" t="str">
            <v>ไชยปราการ</v>
          </cell>
          <cell r="E21">
            <v>1</v>
          </cell>
          <cell r="F21" t="str">
            <v>โรงพยาบาลชุมชน</v>
          </cell>
          <cell r="G21" t="str">
            <v>รพช.</v>
          </cell>
          <cell r="H21">
            <v>50</v>
          </cell>
          <cell r="I21" t="str">
            <v>เชียงใหม่</v>
          </cell>
          <cell r="J21" t="str">
            <v>45</v>
          </cell>
          <cell r="K21" t="str">
            <v/>
          </cell>
          <cell r="L21" t="str">
            <v>F2</v>
          </cell>
          <cell r="M21">
            <v>15</v>
          </cell>
          <cell r="N21" t="str">
            <v>F2 30,000-=60,000</v>
          </cell>
          <cell r="O21" t="str">
            <v>001113700</v>
          </cell>
          <cell r="P21" t="str">
            <v>รพช.F2 30,000-=60,000</v>
          </cell>
        </row>
        <row r="22">
          <cell r="A22" t="str">
            <v>11138</v>
          </cell>
          <cell r="B22" t="str">
            <v>โรงพยาบาลแม่วาง</v>
          </cell>
          <cell r="C22" t="str">
            <v>แม่วาง,รพช.</v>
          </cell>
          <cell r="D22" t="str">
            <v>แม่วาง</v>
          </cell>
          <cell r="E22">
            <v>1</v>
          </cell>
          <cell r="F22" t="str">
            <v>โรงพยาบาลชุมชน</v>
          </cell>
          <cell r="G22" t="str">
            <v>รพช.</v>
          </cell>
          <cell r="H22">
            <v>50</v>
          </cell>
          <cell r="I22" t="str">
            <v>เชียงใหม่</v>
          </cell>
          <cell r="J22" t="str">
            <v>30</v>
          </cell>
          <cell r="K22" t="str">
            <v/>
          </cell>
          <cell r="L22" t="str">
            <v>F2</v>
          </cell>
          <cell r="M22">
            <v>15</v>
          </cell>
          <cell r="N22" t="str">
            <v>F2 30,000-=60,000</v>
          </cell>
          <cell r="O22" t="str">
            <v>001113800</v>
          </cell>
          <cell r="P22" t="str">
            <v>รพช.F2 30,000-=60,000</v>
          </cell>
        </row>
        <row r="23">
          <cell r="A23" t="str">
            <v>11139</v>
          </cell>
          <cell r="B23" t="str">
            <v>โรงพยาบาลแม่ออน</v>
          </cell>
          <cell r="C23" t="str">
            <v>แม่ออน,รพช.</v>
          </cell>
          <cell r="D23" t="str">
            <v>แม่ออน</v>
          </cell>
          <cell r="E23">
            <v>1</v>
          </cell>
          <cell r="F23" t="str">
            <v>โรงพยาบาลชุมชน</v>
          </cell>
          <cell r="G23" t="str">
            <v>รพช.</v>
          </cell>
          <cell r="H23">
            <v>50</v>
          </cell>
          <cell r="I23" t="str">
            <v>เชียงใหม่</v>
          </cell>
          <cell r="J23" t="str">
            <v>29</v>
          </cell>
          <cell r="K23" t="str">
            <v/>
          </cell>
          <cell r="L23" t="str">
            <v>F2</v>
          </cell>
          <cell r="M23">
            <v>16</v>
          </cell>
          <cell r="N23" t="str">
            <v>F2 &lt;=30,000</v>
          </cell>
          <cell r="O23" t="str">
            <v>001113900</v>
          </cell>
          <cell r="P23" t="str">
            <v>รพช.F2 &lt;=30,000</v>
          </cell>
        </row>
        <row r="24">
          <cell r="A24" t="str">
            <v>11643</v>
          </cell>
          <cell r="B24" t="str">
            <v>โรงพยาบาลดอยหล่อ</v>
          </cell>
          <cell r="C24" t="str">
            <v>ดอยหล่อ,รพช.</v>
          </cell>
          <cell r="D24" t="str">
            <v>ดอยหล่อ</v>
          </cell>
          <cell r="E24">
            <v>1</v>
          </cell>
          <cell r="F24" t="str">
            <v>โรงพยาบาลชุมชน</v>
          </cell>
          <cell r="G24" t="str">
            <v>รพช.</v>
          </cell>
          <cell r="H24">
            <v>50</v>
          </cell>
          <cell r="I24" t="str">
            <v>เชียงใหม่</v>
          </cell>
          <cell r="J24" t="str">
            <v>30</v>
          </cell>
          <cell r="K24" t="str">
            <v/>
          </cell>
          <cell r="L24" t="str">
            <v>F2</v>
          </cell>
          <cell r="M24">
            <v>16</v>
          </cell>
          <cell r="N24" t="str">
            <v>F2 &lt;=30,000</v>
          </cell>
          <cell r="O24" t="str">
            <v>001164300</v>
          </cell>
          <cell r="P24" t="str">
            <v>รพช.F2 &lt;=30,000</v>
          </cell>
        </row>
        <row r="25">
          <cell r="A25" t="str">
            <v>23736</v>
          </cell>
          <cell r="B25" t="str">
            <v>โรงพยาบาลวัดจันทร์ เฉลิมพระเกียรติ 80 พรรษา</v>
          </cell>
          <cell r="C25" t="str">
            <v>วัดจันทร์ เฉลิมพระเกียรติ 80 พรรษา,รพช.</v>
          </cell>
          <cell r="D25" t="str">
            <v>วัดจันทร์ เฉลิมพระเกียรติ 80 พรรษา</v>
          </cell>
          <cell r="E25">
            <v>1</v>
          </cell>
          <cell r="F25" t="str">
            <v>โรงพยาบาลชุมชน</v>
          </cell>
          <cell r="G25" t="str">
            <v>รพช.</v>
          </cell>
          <cell r="H25">
            <v>50</v>
          </cell>
          <cell r="I25" t="str">
            <v>เชียงใหม่</v>
          </cell>
          <cell r="J25" t="str">
            <v>10</v>
          </cell>
          <cell r="K25" t="str">
            <v>S</v>
          </cell>
          <cell r="L25" t="str">
            <v>F3</v>
          </cell>
          <cell r="M25">
            <v>19</v>
          </cell>
          <cell r="N25" t="str">
            <v>F3 &lt;=15,000</v>
          </cell>
          <cell r="O25" t="str">
            <v>002373600</v>
          </cell>
          <cell r="P25" t="str">
            <v>รพช.F3 &lt;=15,000</v>
          </cell>
        </row>
        <row r="26">
          <cell r="A26" t="str">
            <v>10714</v>
          </cell>
          <cell r="B26" t="str">
            <v>โรงพยาบาลลำพูน</v>
          </cell>
          <cell r="C26" t="str">
            <v>ลำพูน,รพท.</v>
          </cell>
          <cell r="D26" t="str">
            <v>ลำพูน</v>
          </cell>
          <cell r="E26">
            <v>1</v>
          </cell>
          <cell r="F26" t="str">
            <v>โรงพยาบาลทั่วไป</v>
          </cell>
          <cell r="G26" t="str">
            <v>รพท.</v>
          </cell>
          <cell r="H26">
            <v>51</v>
          </cell>
          <cell r="I26" t="str">
            <v>ลำพูน</v>
          </cell>
          <cell r="J26" t="str">
            <v>411</v>
          </cell>
          <cell r="K26" t="str">
            <v>S</v>
          </cell>
          <cell r="L26" t="str">
            <v>S</v>
          </cell>
          <cell r="M26">
            <v>4</v>
          </cell>
          <cell r="N26" t="str">
            <v>S &gt;400</v>
          </cell>
          <cell r="O26" t="str">
            <v>001071400</v>
          </cell>
          <cell r="P26" t="str">
            <v>รพท.S &gt;400</v>
          </cell>
        </row>
        <row r="27">
          <cell r="A27" t="str">
            <v>11140</v>
          </cell>
          <cell r="B27" t="str">
            <v>โรงพยาบาลแม่ทา</v>
          </cell>
          <cell r="C27" t="str">
            <v>แม่ทา,รพช.</v>
          </cell>
          <cell r="D27" t="str">
            <v>แม่ทา</v>
          </cell>
          <cell r="E27">
            <v>1</v>
          </cell>
          <cell r="F27" t="str">
            <v>โรงพยาบาลชุมชน</v>
          </cell>
          <cell r="G27" t="str">
            <v>รพช.</v>
          </cell>
          <cell r="H27">
            <v>51</v>
          </cell>
          <cell r="I27" t="str">
            <v>ลำพูน</v>
          </cell>
          <cell r="J27" t="str">
            <v>31</v>
          </cell>
          <cell r="K27" t="str">
            <v/>
          </cell>
          <cell r="L27" t="str">
            <v>F2</v>
          </cell>
          <cell r="M27">
            <v>15</v>
          </cell>
          <cell r="N27" t="str">
            <v>F2 30,000-=60,000</v>
          </cell>
          <cell r="O27" t="str">
            <v>001114000</v>
          </cell>
          <cell r="P27" t="str">
            <v>รพช.F2 30,000-=60,000</v>
          </cell>
        </row>
        <row r="28">
          <cell r="A28" t="str">
            <v>11141</v>
          </cell>
          <cell r="B28" t="str">
            <v>โรงพยาบาลบ้านโฮ่ง</v>
          </cell>
          <cell r="C28" t="str">
            <v>บ้านโฮ่ง,รพช.</v>
          </cell>
          <cell r="D28" t="str">
            <v>บ้านโฮ่ง</v>
          </cell>
          <cell r="E28">
            <v>1</v>
          </cell>
          <cell r="F28" t="str">
            <v>โรงพยาบาลชุมชน</v>
          </cell>
          <cell r="G28" t="str">
            <v>รพช.</v>
          </cell>
          <cell r="H28">
            <v>51</v>
          </cell>
          <cell r="I28" t="str">
            <v>ลำพูน</v>
          </cell>
          <cell r="J28" t="str">
            <v>30</v>
          </cell>
          <cell r="K28" t="str">
            <v/>
          </cell>
          <cell r="L28" t="str">
            <v>F2</v>
          </cell>
          <cell r="M28">
            <v>15</v>
          </cell>
          <cell r="N28" t="str">
            <v>F2 30,000-=60,000</v>
          </cell>
          <cell r="O28" t="str">
            <v>001114100</v>
          </cell>
          <cell r="P28" t="str">
            <v>รพช.F2 30,000-=60,000</v>
          </cell>
        </row>
        <row r="29">
          <cell r="A29" t="str">
            <v>11142</v>
          </cell>
          <cell r="B29" t="str">
            <v>โรงพยาบาลลี้</v>
          </cell>
          <cell r="C29" t="str">
            <v>ลี้,รพช.</v>
          </cell>
          <cell r="D29" t="str">
            <v>ลี้</v>
          </cell>
          <cell r="E29">
            <v>1</v>
          </cell>
          <cell r="F29" t="str">
            <v>โรงพยาบาลชุมชน</v>
          </cell>
          <cell r="G29" t="str">
            <v>รพช.</v>
          </cell>
          <cell r="H29">
            <v>51</v>
          </cell>
          <cell r="I29" t="str">
            <v>ลำพูน</v>
          </cell>
          <cell r="J29" t="str">
            <v>60</v>
          </cell>
          <cell r="K29" t="str">
            <v/>
          </cell>
          <cell r="L29" t="str">
            <v>F1</v>
          </cell>
          <cell r="M29">
            <v>11</v>
          </cell>
          <cell r="N29" t="str">
            <v>F1 50,000-100,000</v>
          </cell>
          <cell r="O29" t="str">
            <v>001114200</v>
          </cell>
          <cell r="P29" t="str">
            <v>รพช.F1 50,000-100,000</v>
          </cell>
        </row>
        <row r="30">
          <cell r="A30" t="str">
            <v>11143</v>
          </cell>
          <cell r="B30" t="str">
            <v>โรงพยาบาลทุ่งหัวช้าง</v>
          </cell>
          <cell r="C30" t="str">
            <v>ทุ่งหัวช้าง,รพช.</v>
          </cell>
          <cell r="D30" t="str">
            <v>ทุ่งหัวช้าง</v>
          </cell>
          <cell r="E30">
            <v>1</v>
          </cell>
          <cell r="F30" t="str">
            <v>โรงพยาบาลชุมชน</v>
          </cell>
          <cell r="G30" t="str">
            <v>รพช.</v>
          </cell>
          <cell r="H30">
            <v>51</v>
          </cell>
          <cell r="I30" t="str">
            <v>ลำพูน</v>
          </cell>
          <cell r="J30" t="str">
            <v>30</v>
          </cell>
          <cell r="K30" t="str">
            <v/>
          </cell>
          <cell r="L30" t="str">
            <v>F2</v>
          </cell>
          <cell r="M30">
            <v>16</v>
          </cell>
          <cell r="N30" t="str">
            <v>F2 &lt;=30,000</v>
          </cell>
          <cell r="O30" t="str">
            <v>001114300</v>
          </cell>
          <cell r="P30" t="str">
            <v>รพช.F2 &lt;=30,000</v>
          </cell>
        </row>
        <row r="31">
          <cell r="A31" t="str">
            <v>11144</v>
          </cell>
          <cell r="B31" t="str">
            <v>โรงพยาบาลป่าซาง</v>
          </cell>
          <cell r="C31" t="str">
            <v>ป่าซาง,รพช.</v>
          </cell>
          <cell r="D31" t="str">
            <v>ป่าซาง</v>
          </cell>
          <cell r="E31">
            <v>1</v>
          </cell>
          <cell r="F31" t="str">
            <v>โรงพยาบาลชุมชน</v>
          </cell>
          <cell r="G31" t="str">
            <v>รพช.</v>
          </cell>
          <cell r="H31">
            <v>51</v>
          </cell>
          <cell r="I31" t="str">
            <v>ลำพูน</v>
          </cell>
          <cell r="J31" t="str">
            <v>75</v>
          </cell>
          <cell r="K31" t="str">
            <v/>
          </cell>
          <cell r="L31" t="str">
            <v>F2</v>
          </cell>
          <cell r="M31">
            <v>15</v>
          </cell>
          <cell r="N31" t="str">
            <v>F2 30,000-=60,000</v>
          </cell>
          <cell r="O31" t="str">
            <v>001114400</v>
          </cell>
          <cell r="P31" t="str">
            <v>รพช.F2 30,000-=60,000</v>
          </cell>
        </row>
        <row r="32">
          <cell r="A32" t="str">
            <v>11145</v>
          </cell>
          <cell r="B32" t="str">
            <v>โรงพยาบาลบ้านธิ</v>
          </cell>
          <cell r="C32" t="str">
            <v>บ้านธิ,รพช.</v>
          </cell>
          <cell r="D32" t="str">
            <v>บ้านธิ</v>
          </cell>
          <cell r="E32">
            <v>1</v>
          </cell>
          <cell r="F32" t="str">
            <v>โรงพยาบาลชุมชน</v>
          </cell>
          <cell r="G32" t="str">
            <v>รพช.</v>
          </cell>
          <cell r="H32">
            <v>51</v>
          </cell>
          <cell r="I32" t="str">
            <v>ลำพูน</v>
          </cell>
          <cell r="J32" t="str">
            <v>30</v>
          </cell>
          <cell r="K32" t="str">
            <v/>
          </cell>
          <cell r="L32" t="str">
            <v>F2</v>
          </cell>
          <cell r="M32">
            <v>16</v>
          </cell>
          <cell r="N32" t="str">
            <v>F2 &lt;=30,000</v>
          </cell>
          <cell r="O32" t="str">
            <v>001114500</v>
          </cell>
          <cell r="P32" t="str">
            <v>รพช.F2 &lt;=30,000</v>
          </cell>
        </row>
        <row r="33">
          <cell r="A33" t="str">
            <v>24956</v>
          </cell>
          <cell r="B33" t="str">
            <v>โรงพยาบาลเวียงหนองล่อง</v>
          </cell>
          <cell r="C33" t="str">
            <v>เวียงหนองล่อง,รพช.</v>
          </cell>
          <cell r="D33" t="str">
            <v>เวียงหนองล่อง</v>
          </cell>
          <cell r="E33">
            <v>1</v>
          </cell>
          <cell r="F33" t="str">
            <v>โรงพยาบาลชุมชน</v>
          </cell>
          <cell r="G33" t="str">
            <v>รพช.</v>
          </cell>
          <cell r="H33">
            <v>51</v>
          </cell>
          <cell r="I33" t="str">
            <v>ลำพูน</v>
          </cell>
          <cell r="J33" t="str">
            <v>0</v>
          </cell>
          <cell r="K33" t="str">
            <v>S</v>
          </cell>
          <cell r="L33" t="str">
            <v>F3</v>
          </cell>
          <cell r="M33">
            <v>18</v>
          </cell>
          <cell r="N33" t="str">
            <v>F3 15,000-25,000</v>
          </cell>
          <cell r="O33" t="str">
            <v>002495600</v>
          </cell>
          <cell r="P33" t="str">
            <v>รพช.F3 15,000-25,000</v>
          </cell>
        </row>
        <row r="34">
          <cell r="A34" t="str">
            <v>10672</v>
          </cell>
          <cell r="B34" t="str">
            <v>โรงพยาบาลลำปาง</v>
          </cell>
          <cell r="C34" t="str">
            <v>ลำปาง,รพศ.</v>
          </cell>
          <cell r="D34" t="str">
            <v>ลำปาง</v>
          </cell>
          <cell r="E34">
            <v>1</v>
          </cell>
          <cell r="F34" t="str">
            <v>โรงพยาบาลศูนย์</v>
          </cell>
          <cell r="G34" t="str">
            <v>รพศ.</v>
          </cell>
          <cell r="H34">
            <v>52</v>
          </cell>
          <cell r="I34" t="str">
            <v>ลำปาง</v>
          </cell>
          <cell r="J34" t="str">
            <v>801</v>
          </cell>
          <cell r="K34" t="str">
            <v/>
          </cell>
          <cell r="L34" t="str">
            <v>A</v>
          </cell>
          <cell r="M34">
            <v>2</v>
          </cell>
          <cell r="N34" t="str">
            <v>A &gt;700 to &lt;1000</v>
          </cell>
          <cell r="O34" t="str">
            <v>001067200</v>
          </cell>
          <cell r="P34" t="str">
            <v>รพท./รพศ.A &gt;700 to &lt;1000</v>
          </cell>
        </row>
        <row r="35">
          <cell r="A35" t="str">
            <v>11146</v>
          </cell>
          <cell r="B35" t="str">
            <v>โรงพยาบาลแม่เมาะ</v>
          </cell>
          <cell r="C35" t="str">
            <v>แม่เมาะ,รพช.</v>
          </cell>
          <cell r="D35" t="str">
            <v>แม่เมาะ</v>
          </cell>
          <cell r="E35">
            <v>1</v>
          </cell>
          <cell r="F35" t="str">
            <v>โรงพยาบาลชุมชน</v>
          </cell>
          <cell r="G35" t="str">
            <v>รพช.</v>
          </cell>
          <cell r="H35">
            <v>52</v>
          </cell>
          <cell r="I35" t="str">
            <v>ลำปาง</v>
          </cell>
          <cell r="J35" t="str">
            <v>30</v>
          </cell>
          <cell r="K35" t="str">
            <v/>
          </cell>
          <cell r="L35" t="str">
            <v>F2</v>
          </cell>
          <cell r="M35">
            <v>15</v>
          </cell>
          <cell r="N35" t="str">
            <v>F2 30,000-=60,000</v>
          </cell>
          <cell r="O35" t="str">
            <v>001114600</v>
          </cell>
          <cell r="P35" t="str">
            <v>รพช.F2 30,000-=60,000</v>
          </cell>
        </row>
        <row r="36">
          <cell r="A36" t="str">
            <v>11147</v>
          </cell>
          <cell r="B36" t="str">
            <v>โรงพยาบาลเกาะคา</v>
          </cell>
          <cell r="C36" t="str">
            <v>เกาะคา,รพช.</v>
          </cell>
          <cell r="D36" t="str">
            <v>เกาะคา</v>
          </cell>
          <cell r="E36">
            <v>1</v>
          </cell>
          <cell r="F36" t="str">
            <v>โรงพยาบาลชุมชน</v>
          </cell>
          <cell r="G36" t="str">
            <v>รพช.</v>
          </cell>
          <cell r="H36">
            <v>52</v>
          </cell>
          <cell r="I36" t="str">
            <v>ลำปาง</v>
          </cell>
          <cell r="J36" t="str">
            <v>70</v>
          </cell>
          <cell r="K36" t="str">
            <v/>
          </cell>
          <cell r="L36" t="str">
            <v>M2</v>
          </cell>
          <cell r="M36">
            <v>9</v>
          </cell>
          <cell r="N36" t="str">
            <v>M2 &lt;=100</v>
          </cell>
          <cell r="O36" t="str">
            <v>001114700</v>
          </cell>
          <cell r="P36" t="str">
            <v>รพช.M2 &lt;=100</v>
          </cell>
        </row>
        <row r="37">
          <cell r="A37" t="str">
            <v>11148</v>
          </cell>
          <cell r="B37" t="str">
            <v>โรงพยาบาลเสริมงาม</v>
          </cell>
          <cell r="C37" t="str">
            <v>เสริมงาม,รพช.</v>
          </cell>
          <cell r="D37" t="str">
            <v>เสริมงาม</v>
          </cell>
          <cell r="E37">
            <v>1</v>
          </cell>
          <cell r="F37" t="str">
            <v>โรงพยาบาลชุมชน</v>
          </cell>
          <cell r="G37" t="str">
            <v>รพช.</v>
          </cell>
          <cell r="H37">
            <v>52</v>
          </cell>
          <cell r="I37" t="str">
            <v>ลำปาง</v>
          </cell>
          <cell r="J37" t="str">
            <v>30</v>
          </cell>
          <cell r="K37" t="str">
            <v/>
          </cell>
          <cell r="L37" t="str">
            <v>F2</v>
          </cell>
          <cell r="M37">
            <v>15</v>
          </cell>
          <cell r="N37" t="str">
            <v>F2 30,000-=60,000</v>
          </cell>
          <cell r="O37" t="str">
            <v>001114800</v>
          </cell>
          <cell r="P37" t="str">
            <v>รพช.F2 30,000-=60,000</v>
          </cell>
        </row>
        <row r="38">
          <cell r="A38" t="str">
            <v>11149</v>
          </cell>
          <cell r="B38" t="str">
            <v>โรงพยาบาลงาว</v>
          </cell>
          <cell r="C38" t="str">
            <v>งาว,รพช.</v>
          </cell>
          <cell r="D38" t="str">
            <v>งาว</v>
          </cell>
          <cell r="E38">
            <v>1</v>
          </cell>
          <cell r="F38" t="str">
            <v>โรงพยาบาลชุมชน</v>
          </cell>
          <cell r="G38" t="str">
            <v>รพช.</v>
          </cell>
          <cell r="H38">
            <v>52</v>
          </cell>
          <cell r="I38" t="str">
            <v>ลำปาง</v>
          </cell>
          <cell r="J38" t="str">
            <v>30</v>
          </cell>
          <cell r="K38" t="str">
            <v/>
          </cell>
          <cell r="L38" t="str">
            <v>F2</v>
          </cell>
          <cell r="M38">
            <v>15</v>
          </cell>
          <cell r="N38" t="str">
            <v>F2 30,000-=60,000</v>
          </cell>
          <cell r="O38" t="str">
            <v>001114900</v>
          </cell>
          <cell r="P38" t="str">
            <v>รพช.F2 30,000-=60,000</v>
          </cell>
        </row>
        <row r="39">
          <cell r="A39" t="str">
            <v>11150</v>
          </cell>
          <cell r="B39" t="str">
            <v>โรงพยาบาลแจ้ห่ม</v>
          </cell>
          <cell r="C39" t="str">
            <v>แจ้ห่ม,รพช.</v>
          </cell>
          <cell r="D39" t="str">
            <v>แจ้ห่ม</v>
          </cell>
          <cell r="E39">
            <v>1</v>
          </cell>
          <cell r="F39" t="str">
            <v>โรงพยาบาลชุมชน</v>
          </cell>
          <cell r="G39" t="str">
            <v>รพช.</v>
          </cell>
          <cell r="H39">
            <v>52</v>
          </cell>
          <cell r="I39" t="str">
            <v>ลำปาง</v>
          </cell>
          <cell r="J39" t="str">
            <v>30</v>
          </cell>
          <cell r="K39" t="str">
            <v/>
          </cell>
          <cell r="L39" t="str">
            <v>F2</v>
          </cell>
          <cell r="M39">
            <v>15</v>
          </cell>
          <cell r="N39" t="str">
            <v>F2 30,000-=60,000</v>
          </cell>
          <cell r="O39" t="str">
            <v>001115000</v>
          </cell>
          <cell r="P39" t="str">
            <v>รพช.F2 30,000-=60,000</v>
          </cell>
        </row>
        <row r="40">
          <cell r="A40" t="str">
            <v>11151</v>
          </cell>
          <cell r="B40" t="str">
            <v>โรงพยาบาลวังเหนือ</v>
          </cell>
          <cell r="C40" t="str">
            <v>วังเหนือ,รพช.</v>
          </cell>
          <cell r="D40" t="str">
            <v>วังเหนือ</v>
          </cell>
          <cell r="E40">
            <v>1</v>
          </cell>
          <cell r="F40" t="str">
            <v>โรงพยาบาลชุมชน</v>
          </cell>
          <cell r="G40" t="str">
            <v>รพช.</v>
          </cell>
          <cell r="H40">
            <v>52</v>
          </cell>
          <cell r="I40" t="str">
            <v>ลำปาง</v>
          </cell>
          <cell r="J40" t="str">
            <v>47</v>
          </cell>
          <cell r="K40" t="str">
            <v/>
          </cell>
          <cell r="L40" t="str">
            <v>F2</v>
          </cell>
          <cell r="M40">
            <v>15</v>
          </cell>
          <cell r="N40" t="str">
            <v>F2 30,000-=60,000</v>
          </cell>
          <cell r="O40" t="str">
            <v>001115100</v>
          </cell>
          <cell r="P40" t="str">
            <v>รพช.F2 30,000-=60,000</v>
          </cell>
        </row>
        <row r="41">
          <cell r="A41" t="str">
            <v>11152</v>
          </cell>
          <cell r="B41" t="str">
            <v>โรงพยาบาลเถิน</v>
          </cell>
          <cell r="C41" t="str">
            <v>เถิน,รพช.</v>
          </cell>
          <cell r="D41" t="str">
            <v>เถิน</v>
          </cell>
          <cell r="E41">
            <v>1</v>
          </cell>
          <cell r="F41" t="str">
            <v>โรงพยาบาลชุมชน</v>
          </cell>
          <cell r="G41" t="str">
            <v>รพช.</v>
          </cell>
          <cell r="H41">
            <v>52</v>
          </cell>
          <cell r="I41" t="str">
            <v>ลำปาง</v>
          </cell>
          <cell r="J41" t="str">
            <v>65</v>
          </cell>
          <cell r="K41" t="str">
            <v/>
          </cell>
          <cell r="L41" t="str">
            <v>M2</v>
          </cell>
          <cell r="M41">
            <v>9</v>
          </cell>
          <cell r="N41" t="str">
            <v>M2 &lt;=100</v>
          </cell>
          <cell r="O41" t="str">
            <v>001115200</v>
          </cell>
          <cell r="P41" t="str">
            <v>รพช.M2 &lt;=100</v>
          </cell>
        </row>
        <row r="42">
          <cell r="A42" t="str">
            <v>11153</v>
          </cell>
          <cell r="B42" t="str">
            <v>โรงพยาบาลแม่พริก</v>
          </cell>
          <cell r="C42" t="str">
            <v>แม่พริก,รพช.</v>
          </cell>
          <cell r="D42" t="str">
            <v>แม่พริก</v>
          </cell>
          <cell r="E42">
            <v>1</v>
          </cell>
          <cell r="F42" t="str">
            <v>โรงพยาบาลชุมชน</v>
          </cell>
          <cell r="G42" t="str">
            <v>รพช.</v>
          </cell>
          <cell r="H42">
            <v>52</v>
          </cell>
          <cell r="I42" t="str">
            <v>ลำปาง</v>
          </cell>
          <cell r="J42" t="str">
            <v>30</v>
          </cell>
          <cell r="K42" t="str">
            <v/>
          </cell>
          <cell r="L42" t="str">
            <v>F2</v>
          </cell>
          <cell r="M42">
            <v>16</v>
          </cell>
          <cell r="N42" t="str">
            <v>F2 &lt;=30,000</v>
          </cell>
          <cell r="O42" t="str">
            <v>001115300</v>
          </cell>
          <cell r="P42" t="str">
            <v>รพช.F2 &lt;=30,000</v>
          </cell>
        </row>
        <row r="43">
          <cell r="A43" t="str">
            <v>11154</v>
          </cell>
          <cell r="B43" t="str">
            <v>โรงพยาบาลแม่ทะ</v>
          </cell>
          <cell r="C43" t="str">
            <v>แม่ทะ,รพช.</v>
          </cell>
          <cell r="D43" t="str">
            <v>แม่ทะ</v>
          </cell>
          <cell r="E43">
            <v>1</v>
          </cell>
          <cell r="F43" t="str">
            <v>โรงพยาบาลชุมชน</v>
          </cell>
          <cell r="G43" t="str">
            <v>รพช.</v>
          </cell>
          <cell r="H43">
            <v>52</v>
          </cell>
          <cell r="I43" t="str">
            <v>ลำปาง</v>
          </cell>
          <cell r="J43" t="str">
            <v>30</v>
          </cell>
          <cell r="K43" t="str">
            <v/>
          </cell>
          <cell r="L43" t="str">
            <v>F2</v>
          </cell>
          <cell r="M43">
            <v>15</v>
          </cell>
          <cell r="N43" t="str">
            <v>F2 30,000-=60,000</v>
          </cell>
          <cell r="O43" t="str">
            <v>001115400</v>
          </cell>
          <cell r="P43" t="str">
            <v>รพช.F2 30,000-=60,000</v>
          </cell>
        </row>
        <row r="44">
          <cell r="A44" t="str">
            <v>11155</v>
          </cell>
          <cell r="B44" t="str">
            <v>โรงพยาบาลสบปราบ</v>
          </cell>
          <cell r="C44" t="str">
            <v>สบปราบ,รพช.</v>
          </cell>
          <cell r="D44" t="str">
            <v>สบปราบ</v>
          </cell>
          <cell r="E44">
            <v>1</v>
          </cell>
          <cell r="F44" t="str">
            <v>โรงพยาบาลชุมชน</v>
          </cell>
          <cell r="G44" t="str">
            <v>รพช.</v>
          </cell>
          <cell r="H44">
            <v>52</v>
          </cell>
          <cell r="I44" t="str">
            <v>ลำปาง</v>
          </cell>
          <cell r="J44" t="str">
            <v>30</v>
          </cell>
          <cell r="K44" t="str">
            <v/>
          </cell>
          <cell r="L44" t="str">
            <v>F2</v>
          </cell>
          <cell r="M44">
            <v>16</v>
          </cell>
          <cell r="N44" t="str">
            <v>F2 &lt;=30,000</v>
          </cell>
          <cell r="O44" t="str">
            <v>001115500</v>
          </cell>
          <cell r="P44" t="str">
            <v>รพช.F2 &lt;=30,000</v>
          </cell>
        </row>
        <row r="45">
          <cell r="A45" t="str">
            <v>11156</v>
          </cell>
          <cell r="B45" t="str">
            <v>โรงพยาบาลห้างฉัตร</v>
          </cell>
          <cell r="C45" t="str">
            <v>ห้างฉัตร,รพช.</v>
          </cell>
          <cell r="D45" t="str">
            <v>ห้างฉัตร</v>
          </cell>
          <cell r="E45">
            <v>1</v>
          </cell>
          <cell r="F45" t="str">
            <v>โรงพยาบาลชุมชน</v>
          </cell>
          <cell r="G45" t="str">
            <v>รพช.</v>
          </cell>
          <cell r="H45">
            <v>52</v>
          </cell>
          <cell r="I45" t="str">
            <v>ลำปาง</v>
          </cell>
          <cell r="J45" t="str">
            <v>30</v>
          </cell>
          <cell r="K45" t="str">
            <v/>
          </cell>
          <cell r="L45" t="str">
            <v>F2</v>
          </cell>
          <cell r="M45">
            <v>15</v>
          </cell>
          <cell r="N45" t="str">
            <v>F2 30,000-=60,000</v>
          </cell>
          <cell r="O45" t="str">
            <v>001115600</v>
          </cell>
          <cell r="P45" t="str">
            <v>รพช.F2 30,000-=60,000</v>
          </cell>
        </row>
        <row r="46">
          <cell r="A46" t="str">
            <v>11157</v>
          </cell>
          <cell r="B46" t="str">
            <v>โรงพยาบาลเมืองปาน</v>
          </cell>
          <cell r="C46" t="str">
            <v>เมืองปาน,รพช.</v>
          </cell>
          <cell r="D46" t="str">
            <v>เมืองปาน</v>
          </cell>
          <cell r="E46">
            <v>1</v>
          </cell>
          <cell r="F46" t="str">
            <v>โรงพยาบาลชุมชน</v>
          </cell>
          <cell r="G46" t="str">
            <v>รพช.</v>
          </cell>
          <cell r="H46">
            <v>52</v>
          </cell>
          <cell r="I46" t="str">
            <v>ลำปาง</v>
          </cell>
          <cell r="J46" t="str">
            <v>34</v>
          </cell>
          <cell r="K46" t="str">
            <v/>
          </cell>
          <cell r="L46" t="str">
            <v>F2</v>
          </cell>
          <cell r="M46">
            <v>15</v>
          </cell>
          <cell r="N46" t="str">
            <v>F2 30,000-=60,000</v>
          </cell>
          <cell r="O46" t="str">
            <v>001115700</v>
          </cell>
          <cell r="P46" t="str">
            <v>รพช.F2 30,000-=60,000</v>
          </cell>
        </row>
        <row r="47">
          <cell r="A47" t="str">
            <v>10715</v>
          </cell>
          <cell r="B47" t="str">
            <v>โรงพยาบาลแพร่</v>
          </cell>
          <cell r="C47" t="str">
            <v>แพร่,รพท.</v>
          </cell>
          <cell r="D47" t="str">
            <v>แพร่</v>
          </cell>
          <cell r="E47">
            <v>1</v>
          </cell>
          <cell r="F47" t="str">
            <v>โรงพยาบาลทั่วไป</v>
          </cell>
          <cell r="G47" t="str">
            <v>รพท.</v>
          </cell>
          <cell r="H47">
            <v>54</v>
          </cell>
          <cell r="I47" t="str">
            <v>แพร่</v>
          </cell>
          <cell r="J47" t="str">
            <v>500</v>
          </cell>
          <cell r="K47" t="str">
            <v/>
          </cell>
          <cell r="L47" t="str">
            <v>S</v>
          </cell>
          <cell r="M47">
            <v>4</v>
          </cell>
          <cell r="N47" t="str">
            <v>S &gt;400</v>
          </cell>
          <cell r="O47" t="str">
            <v>001071500</v>
          </cell>
          <cell r="P47" t="str">
            <v>รพท.S &gt;400</v>
          </cell>
        </row>
        <row r="48">
          <cell r="A48" t="str">
            <v>11166</v>
          </cell>
          <cell r="B48" t="str">
            <v>โรงพยาบาลร้องกวาง</v>
          </cell>
          <cell r="C48" t="str">
            <v>ร้องกวาง,รพช.</v>
          </cell>
          <cell r="D48" t="str">
            <v>ร้องกวาง</v>
          </cell>
          <cell r="E48">
            <v>1</v>
          </cell>
          <cell r="F48" t="str">
            <v>โรงพยาบาลชุมชน</v>
          </cell>
          <cell r="G48" t="str">
            <v>รพช.</v>
          </cell>
          <cell r="H48">
            <v>54</v>
          </cell>
          <cell r="I48" t="str">
            <v>แพร่</v>
          </cell>
          <cell r="J48" t="str">
            <v>54</v>
          </cell>
          <cell r="K48" t="str">
            <v/>
          </cell>
          <cell r="L48" t="str">
            <v>F2</v>
          </cell>
          <cell r="M48">
            <v>15</v>
          </cell>
          <cell r="N48" t="str">
            <v>F2 30,000-=60,000</v>
          </cell>
          <cell r="O48" t="str">
            <v>001116600</v>
          </cell>
          <cell r="P48" t="str">
            <v>รพช.F2 30,000-=60,000</v>
          </cell>
        </row>
        <row r="49">
          <cell r="A49" t="str">
            <v>11167</v>
          </cell>
          <cell r="B49" t="str">
            <v>โรงพยาบาลลอง</v>
          </cell>
          <cell r="C49" t="str">
            <v>ลอง,รพช.</v>
          </cell>
          <cell r="D49" t="str">
            <v>ลอง</v>
          </cell>
          <cell r="E49">
            <v>1</v>
          </cell>
          <cell r="F49" t="str">
            <v>โรงพยาบาลชุมชน</v>
          </cell>
          <cell r="G49" t="str">
            <v>รพช.</v>
          </cell>
          <cell r="H49">
            <v>54</v>
          </cell>
          <cell r="I49" t="str">
            <v>แพร่</v>
          </cell>
          <cell r="J49" t="str">
            <v>44</v>
          </cell>
          <cell r="K49" t="str">
            <v/>
          </cell>
          <cell r="L49" t="str">
            <v>F2</v>
          </cell>
          <cell r="M49">
            <v>15</v>
          </cell>
          <cell r="N49" t="str">
            <v>F2 30,000-=60,000</v>
          </cell>
          <cell r="O49" t="str">
            <v>001116700</v>
          </cell>
          <cell r="P49" t="str">
            <v>รพช.F2 30,000-=60,000</v>
          </cell>
        </row>
        <row r="50">
          <cell r="A50" t="str">
            <v>11169</v>
          </cell>
          <cell r="B50" t="str">
            <v>โรงพยาบาลสูงเม่น</v>
          </cell>
          <cell r="C50" t="str">
            <v>สูงเม่น,รพช.</v>
          </cell>
          <cell r="D50" t="str">
            <v>สูงเม่น</v>
          </cell>
          <cell r="E50">
            <v>1</v>
          </cell>
          <cell r="F50" t="str">
            <v>โรงพยาบาลชุมชน</v>
          </cell>
          <cell r="G50" t="str">
            <v>รพช.</v>
          </cell>
          <cell r="H50">
            <v>54</v>
          </cell>
          <cell r="I50" t="str">
            <v>แพร่</v>
          </cell>
          <cell r="J50" t="str">
            <v>43</v>
          </cell>
          <cell r="K50" t="str">
            <v/>
          </cell>
          <cell r="L50" t="str">
            <v>F2</v>
          </cell>
          <cell r="M50">
            <v>14</v>
          </cell>
          <cell r="N50" t="str">
            <v>F2 60,000-90,000</v>
          </cell>
          <cell r="O50" t="str">
            <v>001116900</v>
          </cell>
          <cell r="P50" t="str">
            <v>รพช.F2 60,000-90,000</v>
          </cell>
        </row>
        <row r="51">
          <cell r="A51" t="str">
            <v>11170</v>
          </cell>
          <cell r="B51" t="str">
            <v>โรงพยาบาลสอง</v>
          </cell>
          <cell r="C51" t="str">
            <v>สอง,รพช.</v>
          </cell>
          <cell r="D51" t="str">
            <v>สอง</v>
          </cell>
          <cell r="E51">
            <v>1</v>
          </cell>
          <cell r="F51" t="str">
            <v>โรงพยาบาลชุมชน</v>
          </cell>
          <cell r="G51" t="str">
            <v>รพช.</v>
          </cell>
          <cell r="H51">
            <v>54</v>
          </cell>
          <cell r="I51" t="str">
            <v>แพร่</v>
          </cell>
          <cell r="J51" t="str">
            <v>35</v>
          </cell>
          <cell r="K51" t="str">
            <v/>
          </cell>
          <cell r="L51" t="str">
            <v>F2</v>
          </cell>
          <cell r="M51">
            <v>15</v>
          </cell>
          <cell r="N51" t="str">
            <v>F2 30,000-=60,000</v>
          </cell>
          <cell r="O51" t="str">
            <v>001117000</v>
          </cell>
          <cell r="P51" t="str">
            <v>รพช.F2 30,000-=60,000</v>
          </cell>
        </row>
        <row r="52">
          <cell r="A52" t="str">
            <v>11171</v>
          </cell>
          <cell r="B52" t="str">
            <v>โรงพยาบาลวังชิ้น</v>
          </cell>
          <cell r="C52" t="str">
            <v>วังชิ้น,รพช.</v>
          </cell>
          <cell r="D52" t="str">
            <v>วังชิ้น</v>
          </cell>
          <cell r="E52">
            <v>1</v>
          </cell>
          <cell r="F52" t="str">
            <v>โรงพยาบาลชุมชน</v>
          </cell>
          <cell r="G52" t="str">
            <v>รพช.</v>
          </cell>
          <cell r="H52">
            <v>54</v>
          </cell>
          <cell r="I52" t="str">
            <v>แพร่</v>
          </cell>
          <cell r="J52" t="str">
            <v>30</v>
          </cell>
          <cell r="K52" t="str">
            <v/>
          </cell>
          <cell r="L52" t="str">
            <v>F2</v>
          </cell>
          <cell r="M52">
            <v>15</v>
          </cell>
          <cell r="N52" t="str">
            <v>F2 30,000-=60,000</v>
          </cell>
          <cell r="O52" t="str">
            <v>001117100</v>
          </cell>
          <cell r="P52" t="str">
            <v>รพช.F2 30,000-=60,000</v>
          </cell>
        </row>
        <row r="53">
          <cell r="A53" t="str">
            <v>11172</v>
          </cell>
          <cell r="B53" t="str">
            <v>โรงพยาบาลหนองม่วงไข่</v>
          </cell>
          <cell r="C53" t="str">
            <v>หนองม่วงไข่,รพช.</v>
          </cell>
          <cell r="D53" t="str">
            <v>หนองม่วงไข่</v>
          </cell>
          <cell r="E53">
            <v>1</v>
          </cell>
          <cell r="F53" t="str">
            <v>โรงพยาบาลชุมชน</v>
          </cell>
          <cell r="G53" t="str">
            <v>รพช.</v>
          </cell>
          <cell r="H53">
            <v>54</v>
          </cell>
          <cell r="I53" t="str">
            <v>แพร่</v>
          </cell>
          <cell r="J53" t="str">
            <v>34</v>
          </cell>
          <cell r="K53" t="str">
            <v/>
          </cell>
          <cell r="L53" t="str">
            <v>F2</v>
          </cell>
          <cell r="M53">
            <v>16</v>
          </cell>
          <cell r="N53" t="str">
            <v>F2 &lt;=30,000</v>
          </cell>
          <cell r="O53" t="str">
            <v>001117200</v>
          </cell>
          <cell r="P53" t="str">
            <v>รพช.F2 &lt;=30,000</v>
          </cell>
        </row>
        <row r="54">
          <cell r="A54" t="str">
            <v>11452</v>
          </cell>
          <cell r="B54" t="str">
            <v>โรงพยาบาลสมเด็จพระยุพราชเด่นชัย</v>
          </cell>
          <cell r="C54" t="str">
            <v>สมเด็จพระยุพราชเด่นชัย,รพช.</v>
          </cell>
          <cell r="D54" t="str">
            <v>สมเด็จพระยุพราชเด่นชัย</v>
          </cell>
          <cell r="E54">
            <v>1</v>
          </cell>
          <cell r="F54" t="str">
            <v>โรงพยาบาลชุมชน</v>
          </cell>
          <cell r="G54" t="str">
            <v>รพช.</v>
          </cell>
          <cell r="H54">
            <v>54</v>
          </cell>
          <cell r="I54" t="str">
            <v>แพร่</v>
          </cell>
          <cell r="J54" t="str">
            <v>30</v>
          </cell>
          <cell r="K54" t="str">
            <v/>
          </cell>
          <cell r="L54" t="str">
            <v>F1</v>
          </cell>
          <cell r="M54">
            <v>12</v>
          </cell>
          <cell r="N54" t="str">
            <v>F1 &lt;=50,000</v>
          </cell>
          <cell r="O54" t="str">
            <v>001145200</v>
          </cell>
          <cell r="P54" t="str">
            <v>รพช.F1 &lt;=50,000</v>
          </cell>
        </row>
        <row r="55">
          <cell r="A55" t="str">
            <v>10716</v>
          </cell>
          <cell r="B55" t="str">
            <v>โรงพยาบาลน่าน</v>
          </cell>
          <cell r="C55" t="str">
            <v>น่าน,รพท.</v>
          </cell>
          <cell r="D55" t="str">
            <v>น่าน</v>
          </cell>
          <cell r="E55">
            <v>1</v>
          </cell>
          <cell r="F55" t="str">
            <v>โรงพยาบาลทั่วไป</v>
          </cell>
          <cell r="G55" t="str">
            <v>รพท.</v>
          </cell>
          <cell r="H55">
            <v>55</v>
          </cell>
          <cell r="I55" t="str">
            <v>น่าน</v>
          </cell>
          <cell r="J55" t="str">
            <v>502</v>
          </cell>
          <cell r="K55" t="str">
            <v/>
          </cell>
          <cell r="L55" t="str">
            <v>S</v>
          </cell>
          <cell r="M55">
            <v>4</v>
          </cell>
          <cell r="N55" t="str">
            <v>S &gt;400</v>
          </cell>
          <cell r="O55" t="str">
            <v>001071600</v>
          </cell>
          <cell r="P55" t="str">
            <v>รพท.S &gt;400</v>
          </cell>
        </row>
        <row r="56">
          <cell r="A56" t="str">
            <v>11173</v>
          </cell>
          <cell r="B56" t="str">
            <v>โรงพยาบาลแม่จริม</v>
          </cell>
          <cell r="C56" t="str">
            <v>แม่จริม,รพช.</v>
          </cell>
          <cell r="D56" t="str">
            <v>แม่จริม</v>
          </cell>
          <cell r="E56">
            <v>1</v>
          </cell>
          <cell r="F56" t="str">
            <v>โรงพยาบาลชุมชน</v>
          </cell>
          <cell r="G56" t="str">
            <v>รพช.</v>
          </cell>
          <cell r="H56">
            <v>55</v>
          </cell>
          <cell r="I56" t="str">
            <v>น่าน</v>
          </cell>
          <cell r="J56" t="str">
            <v>34</v>
          </cell>
          <cell r="K56" t="str">
            <v/>
          </cell>
          <cell r="L56" t="str">
            <v>F2</v>
          </cell>
          <cell r="M56">
            <v>16</v>
          </cell>
          <cell r="N56" t="str">
            <v>F2 &lt;=30,000</v>
          </cell>
          <cell r="O56" t="str">
            <v>001117300</v>
          </cell>
          <cell r="P56" t="str">
            <v>รพช.F2 &lt;=30,000</v>
          </cell>
        </row>
        <row r="57">
          <cell r="A57" t="str">
            <v>11174</v>
          </cell>
          <cell r="B57" t="str">
            <v>โรงพยาบาลบ้านหลวง</v>
          </cell>
          <cell r="C57" t="str">
            <v>บ้านหลวง,รพช.</v>
          </cell>
          <cell r="D57" t="str">
            <v>บ้านหลวง</v>
          </cell>
          <cell r="E57">
            <v>1</v>
          </cell>
          <cell r="F57" t="str">
            <v>โรงพยาบาลชุมชน</v>
          </cell>
          <cell r="G57" t="str">
            <v>รพช.</v>
          </cell>
          <cell r="H57">
            <v>55</v>
          </cell>
          <cell r="I57" t="str">
            <v>น่าน</v>
          </cell>
          <cell r="J57" t="str">
            <v>30</v>
          </cell>
          <cell r="K57" t="str">
            <v/>
          </cell>
          <cell r="L57" t="str">
            <v>F2</v>
          </cell>
          <cell r="M57">
            <v>16</v>
          </cell>
          <cell r="N57" t="str">
            <v>F2 &lt;=30,000</v>
          </cell>
          <cell r="O57" t="str">
            <v>001117400</v>
          </cell>
          <cell r="P57" t="str">
            <v>รพช.F2 &lt;=30,000</v>
          </cell>
        </row>
        <row r="58">
          <cell r="A58" t="str">
            <v>11175</v>
          </cell>
          <cell r="B58" t="str">
            <v>โรงพยาบาลนาน้อย</v>
          </cell>
          <cell r="C58" t="str">
            <v>นาน้อย,รพช.</v>
          </cell>
          <cell r="D58" t="str">
            <v>นาน้อย</v>
          </cell>
          <cell r="E58">
            <v>1</v>
          </cell>
          <cell r="F58" t="str">
            <v>โรงพยาบาลชุมชน</v>
          </cell>
          <cell r="G58" t="str">
            <v>รพช.</v>
          </cell>
          <cell r="H58">
            <v>55</v>
          </cell>
          <cell r="I58" t="str">
            <v>น่าน</v>
          </cell>
          <cell r="J58" t="str">
            <v>43</v>
          </cell>
          <cell r="K58" t="str">
            <v/>
          </cell>
          <cell r="L58" t="str">
            <v>F2</v>
          </cell>
          <cell r="M58">
            <v>15</v>
          </cell>
          <cell r="N58" t="str">
            <v>F2 30,000-=60,000</v>
          </cell>
          <cell r="O58" t="str">
            <v>001117500</v>
          </cell>
          <cell r="P58" t="str">
            <v>รพช.F2 30,000-=60,000</v>
          </cell>
        </row>
        <row r="59">
          <cell r="A59" t="str">
            <v>11176</v>
          </cell>
          <cell r="B59" t="str">
            <v>โรงพยาบาลท่าวังผา</v>
          </cell>
          <cell r="C59" t="str">
            <v>ท่าวังผา,รพช.</v>
          </cell>
          <cell r="D59" t="str">
            <v>ท่าวังผา</v>
          </cell>
          <cell r="E59">
            <v>1</v>
          </cell>
          <cell r="F59" t="str">
            <v>โรงพยาบาลชุมชน</v>
          </cell>
          <cell r="G59" t="str">
            <v>รพช.</v>
          </cell>
          <cell r="H59">
            <v>55</v>
          </cell>
          <cell r="I59" t="str">
            <v>น่าน</v>
          </cell>
          <cell r="J59" t="str">
            <v>49</v>
          </cell>
          <cell r="K59" t="str">
            <v/>
          </cell>
          <cell r="L59" t="str">
            <v>F2</v>
          </cell>
          <cell r="M59">
            <v>15</v>
          </cell>
          <cell r="N59" t="str">
            <v>F2 30,000-=60,000</v>
          </cell>
          <cell r="O59" t="str">
            <v>001117600</v>
          </cell>
          <cell r="P59" t="str">
            <v>รพช.F2 30,000-=60,000</v>
          </cell>
        </row>
        <row r="60">
          <cell r="A60" t="str">
            <v>11177</v>
          </cell>
          <cell r="B60" t="str">
            <v>โรงพยาบาลเวียงสา</v>
          </cell>
          <cell r="C60" t="str">
            <v>เวียงสา,รพช.</v>
          </cell>
          <cell r="D60" t="str">
            <v>เวียงสา</v>
          </cell>
          <cell r="E60">
            <v>1</v>
          </cell>
          <cell r="F60" t="str">
            <v>โรงพยาบาลชุมชน</v>
          </cell>
          <cell r="G60" t="str">
            <v>รพช.</v>
          </cell>
          <cell r="H60">
            <v>55</v>
          </cell>
          <cell r="I60" t="str">
            <v>น่าน</v>
          </cell>
          <cell r="J60" t="str">
            <v>73</v>
          </cell>
          <cell r="K60" t="str">
            <v/>
          </cell>
          <cell r="L60" t="str">
            <v>F2</v>
          </cell>
          <cell r="M60">
            <v>14</v>
          </cell>
          <cell r="N60" t="str">
            <v>F2 60,000-90,000</v>
          </cell>
          <cell r="O60" t="str">
            <v>001117700</v>
          </cell>
          <cell r="P60" t="str">
            <v>รพช.F2 60,000-90,000</v>
          </cell>
        </row>
        <row r="61">
          <cell r="A61" t="str">
            <v>11178</v>
          </cell>
          <cell r="B61" t="str">
            <v>โรงพยาบาลทุ่งช้าง</v>
          </cell>
          <cell r="C61" t="str">
            <v>ทุ่งช้าง,รพช.</v>
          </cell>
          <cell r="D61" t="str">
            <v>ทุ่งช้าง</v>
          </cell>
          <cell r="E61">
            <v>1</v>
          </cell>
          <cell r="F61" t="str">
            <v>โรงพยาบาลชุมชน</v>
          </cell>
          <cell r="G61" t="str">
            <v>รพช.</v>
          </cell>
          <cell r="H61">
            <v>55</v>
          </cell>
          <cell r="I61" t="str">
            <v>น่าน</v>
          </cell>
          <cell r="J61" t="str">
            <v>30</v>
          </cell>
          <cell r="K61" t="str">
            <v/>
          </cell>
          <cell r="L61" t="str">
            <v>F2</v>
          </cell>
          <cell r="M61">
            <v>16</v>
          </cell>
          <cell r="N61" t="str">
            <v>F2 &lt;=30,000</v>
          </cell>
          <cell r="O61" t="str">
            <v>001117800</v>
          </cell>
          <cell r="P61" t="str">
            <v>รพช.F2 &lt;=30,000</v>
          </cell>
        </row>
        <row r="62">
          <cell r="A62" t="str">
            <v>11179</v>
          </cell>
          <cell r="B62" t="str">
            <v>โรงพยาบาลเชียงกลาง</v>
          </cell>
          <cell r="C62" t="str">
            <v>เชียงกลาง,รพช.</v>
          </cell>
          <cell r="D62" t="str">
            <v>เชียงกลาง</v>
          </cell>
          <cell r="E62">
            <v>1</v>
          </cell>
          <cell r="F62" t="str">
            <v>โรงพยาบาลชุมชน</v>
          </cell>
          <cell r="G62" t="str">
            <v>รพช.</v>
          </cell>
          <cell r="H62">
            <v>55</v>
          </cell>
          <cell r="I62" t="str">
            <v>น่าน</v>
          </cell>
          <cell r="J62" t="str">
            <v>42</v>
          </cell>
          <cell r="K62" t="str">
            <v/>
          </cell>
          <cell r="L62" t="str">
            <v>F2</v>
          </cell>
          <cell r="M62">
            <v>16</v>
          </cell>
          <cell r="N62" t="str">
            <v>F2 &lt;=30,000</v>
          </cell>
          <cell r="O62" t="str">
            <v>001117900</v>
          </cell>
          <cell r="P62" t="str">
            <v>รพช.F2 &lt;=30,000</v>
          </cell>
        </row>
        <row r="63">
          <cell r="A63" t="str">
            <v>11180</v>
          </cell>
          <cell r="B63" t="str">
            <v>โรงพยาบาลนาหมื่น</v>
          </cell>
          <cell r="C63" t="str">
            <v>นาหมื่น,รพช.</v>
          </cell>
          <cell r="D63" t="str">
            <v>นาหมื่น</v>
          </cell>
          <cell r="E63">
            <v>1</v>
          </cell>
          <cell r="F63" t="str">
            <v>โรงพยาบาลชุมชน</v>
          </cell>
          <cell r="G63" t="str">
            <v>รพช.</v>
          </cell>
          <cell r="H63">
            <v>55</v>
          </cell>
          <cell r="I63" t="str">
            <v>น่าน</v>
          </cell>
          <cell r="J63" t="str">
            <v>30</v>
          </cell>
          <cell r="K63" t="str">
            <v/>
          </cell>
          <cell r="L63" t="str">
            <v>F2</v>
          </cell>
          <cell r="M63">
            <v>16</v>
          </cell>
          <cell r="N63" t="str">
            <v>F2 &lt;=30,000</v>
          </cell>
          <cell r="O63" t="str">
            <v>001118000</v>
          </cell>
          <cell r="P63" t="str">
            <v>รพช.F2 &lt;=30,000</v>
          </cell>
        </row>
        <row r="64">
          <cell r="A64" t="str">
            <v>11181</v>
          </cell>
          <cell r="B64" t="str">
            <v>โรงพยาบาลสันติสุข</v>
          </cell>
          <cell r="C64" t="str">
            <v>สันติสุข,รพช.</v>
          </cell>
          <cell r="D64" t="str">
            <v>สันติสุข</v>
          </cell>
          <cell r="E64">
            <v>1</v>
          </cell>
          <cell r="F64" t="str">
            <v>โรงพยาบาลชุมชน</v>
          </cell>
          <cell r="G64" t="str">
            <v>รพช.</v>
          </cell>
          <cell r="H64">
            <v>55</v>
          </cell>
          <cell r="I64" t="str">
            <v>น่าน</v>
          </cell>
          <cell r="J64" t="str">
            <v>30</v>
          </cell>
          <cell r="K64" t="str">
            <v/>
          </cell>
          <cell r="L64" t="str">
            <v>F2</v>
          </cell>
          <cell r="M64">
            <v>16</v>
          </cell>
          <cell r="N64" t="str">
            <v>F2 &lt;=30,000</v>
          </cell>
          <cell r="O64" t="str">
            <v>001118100</v>
          </cell>
          <cell r="P64" t="str">
            <v>รพช.F2 &lt;=30,000</v>
          </cell>
        </row>
        <row r="65">
          <cell r="A65" t="str">
            <v>11182</v>
          </cell>
          <cell r="B65" t="str">
            <v>โรงพยาบาลบ่อเกลือ</v>
          </cell>
          <cell r="C65" t="str">
            <v>บ่อเกลือ,รพช.</v>
          </cell>
          <cell r="D65" t="str">
            <v>บ่อเกลือ</v>
          </cell>
          <cell r="E65">
            <v>1</v>
          </cell>
          <cell r="F65" t="str">
            <v>โรงพยาบาลชุมชน</v>
          </cell>
          <cell r="G65" t="str">
            <v>รพช.</v>
          </cell>
          <cell r="H65">
            <v>55</v>
          </cell>
          <cell r="I65" t="str">
            <v>น่าน</v>
          </cell>
          <cell r="J65" t="str">
            <v>21</v>
          </cell>
          <cell r="K65" t="str">
            <v/>
          </cell>
          <cell r="L65" t="str">
            <v>F2</v>
          </cell>
          <cell r="M65">
            <v>16</v>
          </cell>
          <cell r="N65" t="str">
            <v>F2 &lt;=30,000</v>
          </cell>
          <cell r="O65" t="str">
            <v>001118200</v>
          </cell>
          <cell r="P65" t="str">
            <v>รพช.F2 &lt;=30,000</v>
          </cell>
        </row>
        <row r="66">
          <cell r="A66" t="str">
            <v>11183</v>
          </cell>
          <cell r="B66" t="str">
            <v>โรงพยาบาลสองแคว</v>
          </cell>
          <cell r="C66" t="str">
            <v>สองแคว,รพช.</v>
          </cell>
          <cell r="D66" t="str">
            <v>สองแคว</v>
          </cell>
          <cell r="E66">
            <v>1</v>
          </cell>
          <cell r="F66" t="str">
            <v>โรงพยาบาลชุมชน</v>
          </cell>
          <cell r="G66" t="str">
            <v>รพช.</v>
          </cell>
          <cell r="H66">
            <v>55</v>
          </cell>
          <cell r="I66" t="str">
            <v>น่าน</v>
          </cell>
          <cell r="J66" t="str">
            <v>30</v>
          </cell>
          <cell r="K66" t="str">
            <v/>
          </cell>
          <cell r="L66" t="str">
            <v>F2</v>
          </cell>
          <cell r="M66">
            <v>16</v>
          </cell>
          <cell r="N66" t="str">
            <v>F2 &lt;=30,000</v>
          </cell>
          <cell r="O66" t="str">
            <v>001118300</v>
          </cell>
          <cell r="P66" t="str">
            <v>รพช.F2 &lt;=30,000</v>
          </cell>
        </row>
        <row r="67">
          <cell r="A67" t="str">
            <v>11453</v>
          </cell>
          <cell r="B67" t="str">
            <v>โรงพยาบาลสมเด็จพระยุพราชปัว</v>
          </cell>
          <cell r="C67" t="str">
            <v>สมเด็จพระยุพราชปัว,รพช.</v>
          </cell>
          <cell r="D67" t="str">
            <v>สมเด็จพระยุพราชปัว</v>
          </cell>
          <cell r="E67">
            <v>1</v>
          </cell>
          <cell r="F67" t="str">
            <v>โรงพยาบาลชุมชน</v>
          </cell>
          <cell r="G67" t="str">
            <v>รพช.</v>
          </cell>
          <cell r="H67">
            <v>55</v>
          </cell>
          <cell r="I67" t="str">
            <v>น่าน</v>
          </cell>
          <cell r="J67" t="str">
            <v>105</v>
          </cell>
          <cell r="K67" t="str">
            <v/>
          </cell>
          <cell r="L67" t="str">
            <v>M2</v>
          </cell>
          <cell r="M67">
            <v>8</v>
          </cell>
          <cell r="N67" t="str">
            <v>M2 &gt;100</v>
          </cell>
          <cell r="O67" t="str">
            <v>001145300</v>
          </cell>
          <cell r="P67" t="str">
            <v>รพช.M2 &gt;100</v>
          </cell>
        </row>
        <row r="68">
          <cell r="A68" t="str">
            <v>11625</v>
          </cell>
          <cell r="B68" t="str">
            <v>โรงพยาบาลเฉลิมพระเกียรติ</v>
          </cell>
          <cell r="C68" t="str">
            <v>เฉลิมพระเกียรติ(น่าน),รพช.</v>
          </cell>
          <cell r="D68" t="str">
            <v>เฉลิมพระเกียรติ(น่าน)</v>
          </cell>
          <cell r="E68">
            <v>1</v>
          </cell>
          <cell r="F68" t="str">
            <v>โรงพยาบาลชุมชน</v>
          </cell>
          <cell r="G68" t="str">
            <v>รพช.</v>
          </cell>
          <cell r="H68">
            <v>55</v>
          </cell>
          <cell r="I68" t="str">
            <v>น่าน</v>
          </cell>
          <cell r="J68" t="str">
            <v>30</v>
          </cell>
          <cell r="K68" t="str">
            <v/>
          </cell>
          <cell r="L68" t="str">
            <v>F2</v>
          </cell>
          <cell r="M68">
            <v>16</v>
          </cell>
          <cell r="N68" t="str">
            <v>F2 &lt;=30,000</v>
          </cell>
          <cell r="O68" t="str">
            <v>001162500</v>
          </cell>
          <cell r="P68" t="str">
            <v>รพช.F2 &lt;=30,000</v>
          </cell>
        </row>
        <row r="69">
          <cell r="A69" t="str">
            <v>25017</v>
          </cell>
          <cell r="B69" t="str">
            <v>โรงพยาบาลภูเพียง</v>
          </cell>
          <cell r="C69" t="str">
            <v>ภูเพียง,รพช.</v>
          </cell>
          <cell r="D69" t="str">
            <v>ภูเพียง</v>
          </cell>
          <cell r="E69">
            <v>1</v>
          </cell>
          <cell r="F69" t="str">
            <v>โรงพยาบาลชุมชน</v>
          </cell>
          <cell r="G69" t="str">
            <v>รพช.</v>
          </cell>
          <cell r="H69">
            <v>55</v>
          </cell>
          <cell r="I69" t="str">
            <v>น่าน</v>
          </cell>
          <cell r="J69" t="str">
            <v>0</v>
          </cell>
          <cell r="K69" t="str">
            <v>S</v>
          </cell>
          <cell r="L69" t="str">
            <v>F3</v>
          </cell>
          <cell r="M69">
            <v>17</v>
          </cell>
          <cell r="N69" t="str">
            <v>F3 &gt;=25,000</v>
          </cell>
          <cell r="O69" t="str">
            <v>002501700</v>
          </cell>
          <cell r="P69" t="str">
            <v>รพช.F3 &gt;=25,000</v>
          </cell>
        </row>
        <row r="70">
          <cell r="A70" t="str">
            <v>10717</v>
          </cell>
          <cell r="B70" t="str">
            <v>โรงพยาบาลพะเยา</v>
          </cell>
          <cell r="C70" t="str">
            <v>พะเยา,รพท.</v>
          </cell>
          <cell r="D70" t="str">
            <v>พะเยา</v>
          </cell>
          <cell r="E70">
            <v>1</v>
          </cell>
          <cell r="F70" t="str">
            <v>โรงพยาบาลทั่วไป</v>
          </cell>
          <cell r="G70" t="str">
            <v>รพท.</v>
          </cell>
          <cell r="H70">
            <v>56</v>
          </cell>
          <cell r="I70" t="str">
            <v>พะเยา</v>
          </cell>
          <cell r="J70" t="str">
            <v>400</v>
          </cell>
          <cell r="K70" t="str">
            <v>S</v>
          </cell>
          <cell r="L70" t="str">
            <v>S</v>
          </cell>
          <cell r="M70">
            <v>4</v>
          </cell>
          <cell r="N70" t="str">
            <v>S &gt;400</v>
          </cell>
          <cell r="O70" t="str">
            <v>001071700</v>
          </cell>
          <cell r="P70" t="str">
            <v>รพท.S &gt;400</v>
          </cell>
        </row>
        <row r="71">
          <cell r="A71" t="str">
            <v>10718</v>
          </cell>
          <cell r="B71" t="str">
            <v>โรงพยาบาลเชียงคำ</v>
          </cell>
          <cell r="C71" t="str">
            <v>เชียงคำ,รพท.</v>
          </cell>
          <cell r="D71" t="str">
            <v>เชียงคำ</v>
          </cell>
          <cell r="E71">
            <v>1</v>
          </cell>
          <cell r="F71" t="str">
            <v>โรงพยาบาลทั่วไป</v>
          </cell>
          <cell r="G71" t="str">
            <v>รพท.</v>
          </cell>
          <cell r="H71">
            <v>56</v>
          </cell>
          <cell r="I71" t="str">
            <v>พะเยา</v>
          </cell>
          <cell r="J71" t="str">
            <v>231</v>
          </cell>
          <cell r="K71" t="str">
            <v>S</v>
          </cell>
          <cell r="L71" t="str">
            <v>M1</v>
          </cell>
          <cell r="M71">
            <v>6</v>
          </cell>
          <cell r="N71" t="str">
            <v>M1 &gt;200</v>
          </cell>
          <cell r="O71" t="str">
            <v>001071800</v>
          </cell>
          <cell r="P71" t="str">
            <v>รพช./รพท.M1 &gt;200</v>
          </cell>
        </row>
        <row r="72">
          <cell r="A72" t="str">
            <v>11184</v>
          </cell>
          <cell r="B72" t="str">
            <v>โรงพยาบาลจุน</v>
          </cell>
          <cell r="C72" t="str">
            <v>จุน,รพช.</v>
          </cell>
          <cell r="D72" t="str">
            <v>จุน</v>
          </cell>
          <cell r="E72">
            <v>1</v>
          </cell>
          <cell r="F72" t="str">
            <v>โรงพยาบาลชุมชน</v>
          </cell>
          <cell r="G72" t="str">
            <v>รพช.</v>
          </cell>
          <cell r="H72">
            <v>56</v>
          </cell>
          <cell r="I72" t="str">
            <v>พะเยา</v>
          </cell>
          <cell r="J72" t="str">
            <v>54</v>
          </cell>
          <cell r="K72" t="str">
            <v>S</v>
          </cell>
          <cell r="L72" t="str">
            <v>F2</v>
          </cell>
          <cell r="M72">
            <v>15</v>
          </cell>
          <cell r="N72" t="str">
            <v>F2 30,000-=60,000</v>
          </cell>
          <cell r="O72" t="str">
            <v>001118400</v>
          </cell>
          <cell r="P72" t="str">
            <v>รพช.F2 30,000-=60,000</v>
          </cell>
        </row>
        <row r="73">
          <cell r="A73" t="str">
            <v>11185</v>
          </cell>
          <cell r="B73" t="str">
            <v>โรงพยาบาลเชียงม่วน</v>
          </cell>
          <cell r="C73" t="str">
            <v>เชียงม่วน,รพช.</v>
          </cell>
          <cell r="D73" t="str">
            <v>เชียงม่วน</v>
          </cell>
          <cell r="E73">
            <v>1</v>
          </cell>
          <cell r="F73" t="str">
            <v>โรงพยาบาลชุมชน</v>
          </cell>
          <cell r="G73" t="str">
            <v>รพช.</v>
          </cell>
          <cell r="H73">
            <v>56</v>
          </cell>
          <cell r="I73" t="str">
            <v>พะเยา</v>
          </cell>
          <cell r="J73" t="str">
            <v>30</v>
          </cell>
          <cell r="K73" t="str">
            <v>S</v>
          </cell>
          <cell r="L73" t="str">
            <v>F2</v>
          </cell>
          <cell r="M73">
            <v>16</v>
          </cell>
          <cell r="N73" t="str">
            <v>F2 &lt;=30,000</v>
          </cell>
          <cell r="O73" t="str">
            <v>001118500</v>
          </cell>
          <cell r="P73" t="str">
            <v>รพช.F2 &lt;=30,000</v>
          </cell>
        </row>
        <row r="74">
          <cell r="A74" t="str">
            <v>11186</v>
          </cell>
          <cell r="B74" t="str">
            <v>โรงพยาบาลดอกคำใต้</v>
          </cell>
          <cell r="C74" t="str">
            <v>ดอกคำใต้,รพช.</v>
          </cell>
          <cell r="D74" t="str">
            <v>ดอกคำใต้</v>
          </cell>
          <cell r="E74">
            <v>1</v>
          </cell>
          <cell r="F74" t="str">
            <v>โรงพยาบาลชุมชน</v>
          </cell>
          <cell r="G74" t="str">
            <v>รพช.</v>
          </cell>
          <cell r="H74">
            <v>56</v>
          </cell>
          <cell r="I74" t="str">
            <v>พะเยา</v>
          </cell>
          <cell r="J74" t="str">
            <v>80</v>
          </cell>
          <cell r="K74" t="str">
            <v>S</v>
          </cell>
          <cell r="L74" t="str">
            <v>F2</v>
          </cell>
          <cell r="M74">
            <v>14</v>
          </cell>
          <cell r="N74" t="str">
            <v>F2 60,000-90,000</v>
          </cell>
          <cell r="O74" t="str">
            <v>001118600</v>
          </cell>
          <cell r="P74" t="str">
            <v>รพช.F2 60,000-90,000</v>
          </cell>
        </row>
        <row r="75">
          <cell r="A75" t="str">
            <v>11187</v>
          </cell>
          <cell r="B75" t="str">
            <v>โรงพยาบาลปง</v>
          </cell>
          <cell r="C75" t="str">
            <v>ปง,รพช.</v>
          </cell>
          <cell r="D75" t="str">
            <v>ปง</v>
          </cell>
          <cell r="E75">
            <v>1</v>
          </cell>
          <cell r="F75" t="str">
            <v>โรงพยาบาลชุมชน</v>
          </cell>
          <cell r="G75" t="str">
            <v>รพช.</v>
          </cell>
          <cell r="H75">
            <v>56</v>
          </cell>
          <cell r="I75" t="str">
            <v>พะเยา</v>
          </cell>
          <cell r="J75" t="str">
            <v>36</v>
          </cell>
          <cell r="K75" t="str">
            <v>S</v>
          </cell>
          <cell r="L75" t="str">
            <v>F2</v>
          </cell>
          <cell r="M75">
            <v>15</v>
          </cell>
          <cell r="N75" t="str">
            <v>F2 30,000-=60,000</v>
          </cell>
          <cell r="O75" t="str">
            <v>001118700</v>
          </cell>
          <cell r="P75" t="str">
            <v>รพช.F2 30,000-=60,000</v>
          </cell>
        </row>
        <row r="76">
          <cell r="A76" t="str">
            <v>11188</v>
          </cell>
          <cell r="B76" t="str">
            <v>โรงพยาบาลแม่ใจ</v>
          </cell>
          <cell r="C76" t="str">
            <v>แม่ใจ,รพช.</v>
          </cell>
          <cell r="D76" t="str">
            <v>แม่ใจ</v>
          </cell>
          <cell r="E76">
            <v>1</v>
          </cell>
          <cell r="F76" t="str">
            <v>โรงพยาบาลชุมชน</v>
          </cell>
          <cell r="G76" t="str">
            <v>รพช.</v>
          </cell>
          <cell r="H76">
            <v>56</v>
          </cell>
          <cell r="I76" t="str">
            <v>พะเยา</v>
          </cell>
          <cell r="J76" t="str">
            <v>34</v>
          </cell>
          <cell r="K76" t="str">
            <v>S</v>
          </cell>
          <cell r="L76" t="str">
            <v>F2</v>
          </cell>
          <cell r="M76">
            <v>15</v>
          </cell>
          <cell r="N76" t="str">
            <v>F2 30,000-=60,000</v>
          </cell>
          <cell r="O76" t="str">
            <v>001118800</v>
          </cell>
          <cell r="P76" t="str">
            <v>รพช.F2 30,000-=60,000</v>
          </cell>
        </row>
        <row r="77">
          <cell r="A77" t="str">
            <v>40744</v>
          </cell>
          <cell r="B77" t="str">
            <v>โรงพยาบาลภูซาง</v>
          </cell>
          <cell r="C77" t="str">
            <v>ภูซาง,รพช.</v>
          </cell>
          <cell r="D77" t="str">
            <v>ภูซาง</v>
          </cell>
          <cell r="E77">
            <v>1</v>
          </cell>
          <cell r="F77" t="str">
            <v>โรงพยาบาลชุมชน</v>
          </cell>
          <cell r="G77" t="str">
            <v>รพช.</v>
          </cell>
          <cell r="H77">
            <v>56</v>
          </cell>
          <cell r="I77" t="str">
            <v>พะเยา</v>
          </cell>
          <cell r="J77" t="str">
            <v>0</v>
          </cell>
          <cell r="K77" t="str">
            <v>S</v>
          </cell>
          <cell r="L77" t="str">
            <v>F3</v>
          </cell>
          <cell r="M77">
            <v>17</v>
          </cell>
          <cell r="N77" t="str">
            <v>F3 &gt;=25,000</v>
          </cell>
          <cell r="O77" t="str">
            <v>004074400</v>
          </cell>
          <cell r="P77" t="str">
            <v>รพช.F3 &gt;=25,000</v>
          </cell>
        </row>
        <row r="78">
          <cell r="A78" t="str">
            <v>40745</v>
          </cell>
          <cell r="B78" t="str">
            <v>โรงพยาบาลภูกามยาว</v>
          </cell>
          <cell r="C78" t="str">
            <v>ภูกามยาว,รพช.</v>
          </cell>
          <cell r="D78" t="str">
            <v>ภูกามยาว</v>
          </cell>
          <cell r="E78">
            <v>1</v>
          </cell>
          <cell r="F78" t="str">
            <v>โรงพยาบาลชุมชน</v>
          </cell>
          <cell r="G78" t="str">
            <v>รพช.</v>
          </cell>
          <cell r="H78">
            <v>56</v>
          </cell>
          <cell r="I78" t="str">
            <v>พะเยา</v>
          </cell>
          <cell r="J78" t="str">
            <v>0</v>
          </cell>
          <cell r="K78" t="str">
            <v>S</v>
          </cell>
          <cell r="L78" t="str">
            <v>F3</v>
          </cell>
          <cell r="M78">
            <v>18</v>
          </cell>
          <cell r="N78" t="str">
            <v>F3 15,000-25,000</v>
          </cell>
          <cell r="O78" t="str">
            <v>004074500</v>
          </cell>
          <cell r="P78" t="str">
            <v>รพช.F3 15,000-25,000</v>
          </cell>
        </row>
        <row r="79">
          <cell r="A79" t="str">
            <v>10674</v>
          </cell>
          <cell r="B79" t="str">
            <v>โรงพยาบาลเชียงรายประชานุเคราะห์</v>
          </cell>
          <cell r="C79" t="str">
            <v>เชียงรายประชานุเคราะห์,รพศ.</v>
          </cell>
          <cell r="D79" t="str">
            <v>เชียงรายประชานุเคราะห์</v>
          </cell>
          <cell r="E79">
            <v>1</v>
          </cell>
          <cell r="F79" t="str">
            <v>โรงพยาบาลศูนย์</v>
          </cell>
          <cell r="G79" t="str">
            <v>รพศ.</v>
          </cell>
          <cell r="H79">
            <v>57</v>
          </cell>
          <cell r="I79" t="str">
            <v>เชียงราย</v>
          </cell>
          <cell r="J79" t="str">
            <v>787</v>
          </cell>
          <cell r="K79" t="str">
            <v>S</v>
          </cell>
          <cell r="L79" t="str">
            <v>A</v>
          </cell>
          <cell r="M79">
            <v>2</v>
          </cell>
          <cell r="N79" t="str">
            <v>A &gt;700 to &lt;1000</v>
          </cell>
          <cell r="O79" t="str">
            <v>001067400</v>
          </cell>
          <cell r="P79" t="str">
            <v>รพท./รพศ.A &gt;700 to &lt;1000</v>
          </cell>
        </row>
        <row r="80">
          <cell r="A80" t="str">
            <v>11189</v>
          </cell>
          <cell r="B80" t="str">
            <v>โรงพยาบาลเทิง</v>
          </cell>
          <cell r="C80" t="str">
            <v>เทิง,รพช.</v>
          </cell>
          <cell r="D80" t="str">
            <v>เทิง</v>
          </cell>
          <cell r="E80">
            <v>1</v>
          </cell>
          <cell r="F80" t="str">
            <v>โรงพยาบาลชุมชน</v>
          </cell>
          <cell r="G80" t="str">
            <v>รพช.</v>
          </cell>
          <cell r="H80">
            <v>57</v>
          </cell>
          <cell r="I80" t="str">
            <v>เชียงราย</v>
          </cell>
          <cell r="J80" t="str">
            <v>66</v>
          </cell>
          <cell r="K80" t="str">
            <v/>
          </cell>
          <cell r="L80" t="str">
            <v>F1</v>
          </cell>
          <cell r="M80">
            <v>11</v>
          </cell>
          <cell r="N80" t="str">
            <v>F1 50,000-100,000</v>
          </cell>
          <cell r="O80" t="str">
            <v>001118900</v>
          </cell>
          <cell r="P80" t="str">
            <v>รพช.F1 50,000-100,000</v>
          </cell>
        </row>
        <row r="81">
          <cell r="A81" t="str">
            <v>11190</v>
          </cell>
          <cell r="B81" t="str">
            <v>โรงพยาบาลพาน</v>
          </cell>
          <cell r="C81" t="str">
            <v>พาน,รพช.</v>
          </cell>
          <cell r="D81" t="str">
            <v>พาน</v>
          </cell>
          <cell r="E81">
            <v>1</v>
          </cell>
          <cell r="F81" t="str">
            <v>โรงพยาบาลชุมชน</v>
          </cell>
          <cell r="G81" t="str">
            <v>รพช.</v>
          </cell>
          <cell r="H81">
            <v>57</v>
          </cell>
          <cell r="I81" t="str">
            <v>เชียงราย</v>
          </cell>
          <cell r="J81" t="str">
            <v>118</v>
          </cell>
          <cell r="K81" t="str">
            <v>S</v>
          </cell>
          <cell r="L81" t="str">
            <v>F1</v>
          </cell>
          <cell r="M81">
            <v>10</v>
          </cell>
          <cell r="N81" t="str">
            <v>F1 &gt;=100,000</v>
          </cell>
          <cell r="O81" t="str">
            <v>001119000</v>
          </cell>
          <cell r="P81" t="str">
            <v>รพช.F1 &gt;=100,000</v>
          </cell>
        </row>
        <row r="82">
          <cell r="A82" t="str">
            <v>11191</v>
          </cell>
          <cell r="B82" t="str">
            <v>โรงพยาบาลป่าแดด</v>
          </cell>
          <cell r="C82" t="str">
            <v>ป่าแดด,รพช.</v>
          </cell>
          <cell r="D82" t="str">
            <v>ป่าแดด</v>
          </cell>
          <cell r="E82">
            <v>1</v>
          </cell>
          <cell r="F82" t="str">
            <v>โรงพยาบาลชุมชน</v>
          </cell>
          <cell r="G82" t="str">
            <v>รพช.</v>
          </cell>
          <cell r="H82">
            <v>57</v>
          </cell>
          <cell r="I82" t="str">
            <v>เชียงราย</v>
          </cell>
          <cell r="J82" t="str">
            <v>30</v>
          </cell>
          <cell r="K82" t="str">
            <v>S</v>
          </cell>
          <cell r="L82" t="str">
            <v>F2</v>
          </cell>
          <cell r="M82">
            <v>16</v>
          </cell>
          <cell r="N82" t="str">
            <v>F2 &lt;=30,000</v>
          </cell>
          <cell r="O82" t="str">
            <v>001119100</v>
          </cell>
          <cell r="P82" t="str">
            <v>รพช.F2 &lt;=30,000</v>
          </cell>
        </row>
        <row r="83">
          <cell r="A83" t="str">
            <v>11192</v>
          </cell>
          <cell r="B83" t="str">
            <v>โรงพยาบาลแม่จัน</v>
          </cell>
          <cell r="C83" t="str">
            <v>แม่จัน,รพช.</v>
          </cell>
          <cell r="D83" t="str">
            <v>แม่จัน</v>
          </cell>
          <cell r="E83">
            <v>1</v>
          </cell>
          <cell r="F83" t="str">
            <v>โรงพยาบาลชุมชน</v>
          </cell>
          <cell r="G83" t="str">
            <v>รพช.</v>
          </cell>
          <cell r="H83">
            <v>57</v>
          </cell>
          <cell r="I83" t="str">
            <v>เชียงราย</v>
          </cell>
          <cell r="J83" t="str">
            <v>101</v>
          </cell>
          <cell r="K83" t="str">
            <v>S</v>
          </cell>
          <cell r="L83" t="str">
            <v>M2</v>
          </cell>
          <cell r="M83">
            <v>8</v>
          </cell>
          <cell r="N83" t="str">
            <v>M2 &gt;100</v>
          </cell>
          <cell r="O83" t="str">
            <v>001119200</v>
          </cell>
          <cell r="P83" t="str">
            <v>รพช.M2 &gt;100</v>
          </cell>
        </row>
        <row r="84">
          <cell r="A84" t="str">
            <v>11193</v>
          </cell>
          <cell r="B84" t="str">
            <v>โรงพยาบาลเชียงแสน</v>
          </cell>
          <cell r="C84" t="str">
            <v>เชียงแสน,รพช.</v>
          </cell>
          <cell r="D84" t="str">
            <v>เชียงแสน</v>
          </cell>
          <cell r="E84">
            <v>1</v>
          </cell>
          <cell r="F84" t="str">
            <v>โรงพยาบาลชุมชน</v>
          </cell>
          <cell r="G84" t="str">
            <v>รพช.</v>
          </cell>
          <cell r="H84">
            <v>57</v>
          </cell>
          <cell r="I84" t="str">
            <v>เชียงราย</v>
          </cell>
          <cell r="J84" t="str">
            <v>60</v>
          </cell>
          <cell r="K84" t="str">
            <v>S</v>
          </cell>
          <cell r="L84" t="str">
            <v>F2</v>
          </cell>
          <cell r="M84">
            <v>15</v>
          </cell>
          <cell r="N84" t="str">
            <v>F2 30,000-=60,000</v>
          </cell>
          <cell r="O84" t="str">
            <v>001119300</v>
          </cell>
          <cell r="P84" t="str">
            <v>รพช.F2 30,000-=60,000</v>
          </cell>
        </row>
        <row r="85">
          <cell r="A85" t="str">
            <v>11194</v>
          </cell>
          <cell r="B85" t="str">
            <v>โรงพยาบาลแม่สาย</v>
          </cell>
          <cell r="C85" t="str">
            <v>แม่สาย,รพช.</v>
          </cell>
          <cell r="D85" t="str">
            <v>แม่สาย</v>
          </cell>
          <cell r="E85">
            <v>1</v>
          </cell>
          <cell r="F85" t="str">
            <v>โรงพยาบาลชุมชน</v>
          </cell>
          <cell r="G85" t="str">
            <v>รพช.</v>
          </cell>
          <cell r="H85">
            <v>57</v>
          </cell>
          <cell r="I85" t="str">
            <v>เชียงราย</v>
          </cell>
          <cell r="J85" t="str">
            <v>97</v>
          </cell>
          <cell r="K85" t="str">
            <v>S</v>
          </cell>
          <cell r="L85" t="str">
            <v>M2</v>
          </cell>
          <cell r="M85">
            <v>9</v>
          </cell>
          <cell r="N85" t="str">
            <v>M2 &lt;=100</v>
          </cell>
          <cell r="O85" t="str">
            <v>001119400</v>
          </cell>
          <cell r="P85" t="str">
            <v>รพช.M2 &lt;=100</v>
          </cell>
        </row>
        <row r="86">
          <cell r="A86" t="str">
            <v>11195</v>
          </cell>
          <cell r="B86" t="str">
            <v>โรงพยาบาลแม่สรวย</v>
          </cell>
          <cell r="C86" t="str">
            <v>แม่สรวย,รพช.</v>
          </cell>
          <cell r="D86" t="str">
            <v>แม่สรวย</v>
          </cell>
          <cell r="E86">
            <v>1</v>
          </cell>
          <cell r="F86" t="str">
            <v>โรงพยาบาลชุมชน</v>
          </cell>
          <cell r="G86" t="str">
            <v>รพช.</v>
          </cell>
          <cell r="H86">
            <v>57</v>
          </cell>
          <cell r="I86" t="str">
            <v>เชียงราย</v>
          </cell>
          <cell r="J86" t="str">
            <v>65</v>
          </cell>
          <cell r="K86" t="str">
            <v>S</v>
          </cell>
          <cell r="L86" t="str">
            <v>F2</v>
          </cell>
          <cell r="M86">
            <v>14</v>
          </cell>
          <cell r="N86" t="str">
            <v>F2 60,000-90,000</v>
          </cell>
          <cell r="O86" t="str">
            <v>001119500</v>
          </cell>
          <cell r="P86" t="str">
            <v>รพช.F2 60,000-90,000</v>
          </cell>
        </row>
        <row r="87">
          <cell r="A87" t="str">
            <v>11196</v>
          </cell>
          <cell r="B87" t="str">
            <v>โรงพยาบาลเวียงป่าเป้า</v>
          </cell>
          <cell r="C87" t="str">
            <v>เวียงป่าเป้า,รพช.</v>
          </cell>
          <cell r="D87" t="str">
            <v>เวียงป่าเป้า</v>
          </cell>
          <cell r="E87">
            <v>1</v>
          </cell>
          <cell r="F87" t="str">
            <v>โรงพยาบาลชุมชน</v>
          </cell>
          <cell r="G87" t="str">
            <v>รพช.</v>
          </cell>
          <cell r="H87">
            <v>57</v>
          </cell>
          <cell r="I87" t="str">
            <v>เชียงราย</v>
          </cell>
          <cell r="J87" t="str">
            <v>72</v>
          </cell>
          <cell r="K87" t="str">
            <v>S</v>
          </cell>
          <cell r="L87" t="str">
            <v>F1</v>
          </cell>
          <cell r="M87">
            <v>11</v>
          </cell>
          <cell r="N87" t="str">
            <v>F1 50,000-100,000</v>
          </cell>
          <cell r="O87" t="str">
            <v>001119600</v>
          </cell>
          <cell r="P87" t="str">
            <v>รพช.F1 50,000-100,000</v>
          </cell>
        </row>
        <row r="88">
          <cell r="A88" t="str">
            <v>11197</v>
          </cell>
          <cell r="B88" t="str">
            <v>โรงพยาบาลพญาเม็งราย</v>
          </cell>
          <cell r="C88" t="str">
            <v>พญาเม็งราย,รพช.</v>
          </cell>
          <cell r="D88" t="str">
            <v>พญาเม็งราย</v>
          </cell>
          <cell r="E88">
            <v>1</v>
          </cell>
          <cell r="F88" t="str">
            <v>โรงพยาบาลชุมชน</v>
          </cell>
          <cell r="G88" t="str">
            <v>รพช.</v>
          </cell>
          <cell r="H88">
            <v>57</v>
          </cell>
          <cell r="I88" t="str">
            <v>เชียงราย</v>
          </cell>
          <cell r="J88" t="str">
            <v>48</v>
          </cell>
          <cell r="K88" t="str">
            <v>S</v>
          </cell>
          <cell r="L88" t="str">
            <v>F2</v>
          </cell>
          <cell r="M88">
            <v>15</v>
          </cell>
          <cell r="N88" t="str">
            <v>F2 30,000-=60,000</v>
          </cell>
          <cell r="O88" t="str">
            <v>001119700</v>
          </cell>
          <cell r="P88" t="str">
            <v>รพช.F2 30,000-=60,000</v>
          </cell>
        </row>
        <row r="89">
          <cell r="A89" t="str">
            <v>11198</v>
          </cell>
          <cell r="B89" t="str">
            <v>โรงพยาบาลเวียงแก่น</v>
          </cell>
          <cell r="C89" t="str">
            <v>เวียงแก่น,รพช.</v>
          </cell>
          <cell r="D89" t="str">
            <v>เวียงแก่น</v>
          </cell>
          <cell r="E89">
            <v>1</v>
          </cell>
          <cell r="F89" t="str">
            <v>โรงพยาบาลชุมชน</v>
          </cell>
          <cell r="G89" t="str">
            <v>รพช.</v>
          </cell>
          <cell r="H89">
            <v>57</v>
          </cell>
          <cell r="I89" t="str">
            <v>เชียงราย</v>
          </cell>
          <cell r="J89" t="str">
            <v>30</v>
          </cell>
          <cell r="K89" t="str">
            <v>S</v>
          </cell>
          <cell r="L89" t="str">
            <v>F2</v>
          </cell>
          <cell r="M89">
            <v>15</v>
          </cell>
          <cell r="N89" t="str">
            <v>F2 30,000-=60,000</v>
          </cell>
          <cell r="O89" t="str">
            <v>001119800</v>
          </cell>
          <cell r="P89" t="str">
            <v>รพช.F2 30,000-=60,000</v>
          </cell>
        </row>
        <row r="90">
          <cell r="A90" t="str">
            <v>11199</v>
          </cell>
          <cell r="B90" t="str">
            <v>โรงพยาบาลขุนตาล</v>
          </cell>
          <cell r="C90" t="str">
            <v>ขุนตาล,รพช.</v>
          </cell>
          <cell r="D90" t="str">
            <v>ขุนตาล</v>
          </cell>
          <cell r="E90">
            <v>1</v>
          </cell>
          <cell r="F90" t="str">
            <v>โรงพยาบาลชุมชน</v>
          </cell>
          <cell r="G90" t="str">
            <v>รพช.</v>
          </cell>
          <cell r="H90">
            <v>57</v>
          </cell>
          <cell r="I90" t="str">
            <v>เชียงราย</v>
          </cell>
          <cell r="J90" t="str">
            <v>34</v>
          </cell>
          <cell r="K90" t="str">
            <v>S</v>
          </cell>
          <cell r="L90" t="str">
            <v>F2</v>
          </cell>
          <cell r="M90">
            <v>15</v>
          </cell>
          <cell r="N90" t="str">
            <v>F2 30,000-=60,000</v>
          </cell>
          <cell r="O90" t="str">
            <v>001119900</v>
          </cell>
          <cell r="P90" t="str">
            <v>รพช.F2 30,000-=60,000</v>
          </cell>
        </row>
        <row r="91">
          <cell r="A91" t="str">
            <v>11200</v>
          </cell>
          <cell r="B91" t="str">
            <v>โรงพยาบาลแม่ฟ้าหลวง</v>
          </cell>
          <cell r="C91" t="str">
            <v>แม่ฟ้าหลวง,รพช.</v>
          </cell>
          <cell r="D91" t="str">
            <v>แม่ฟ้าหลวง</v>
          </cell>
          <cell r="E91">
            <v>1</v>
          </cell>
          <cell r="F91" t="str">
            <v>โรงพยาบาลชุมชน</v>
          </cell>
          <cell r="G91" t="str">
            <v>รพช.</v>
          </cell>
          <cell r="H91">
            <v>57</v>
          </cell>
          <cell r="I91" t="str">
            <v>เชียงราย</v>
          </cell>
          <cell r="J91" t="str">
            <v>30</v>
          </cell>
          <cell r="K91" t="str">
            <v>S</v>
          </cell>
          <cell r="L91" t="str">
            <v>F2</v>
          </cell>
          <cell r="M91">
            <v>14</v>
          </cell>
          <cell r="N91" t="str">
            <v>F2 60,000-90,000</v>
          </cell>
          <cell r="O91" t="str">
            <v>001120000</v>
          </cell>
          <cell r="P91" t="str">
            <v>รพช.F2 60,000-90,000</v>
          </cell>
        </row>
        <row r="92">
          <cell r="A92" t="str">
            <v>11201</v>
          </cell>
          <cell r="B92" t="str">
            <v>โรงพยาบาลแม่ลาว</v>
          </cell>
          <cell r="C92" t="str">
            <v>แม่ลาว,รพช.</v>
          </cell>
          <cell r="D92" t="str">
            <v>แม่ลาว</v>
          </cell>
          <cell r="E92">
            <v>1</v>
          </cell>
          <cell r="F92" t="str">
            <v>โรงพยาบาลชุมชน</v>
          </cell>
          <cell r="G92" t="str">
            <v>รพช.</v>
          </cell>
          <cell r="H92">
            <v>57</v>
          </cell>
          <cell r="I92" t="str">
            <v>เชียงราย</v>
          </cell>
          <cell r="J92" t="str">
            <v>30</v>
          </cell>
          <cell r="K92" t="str">
            <v>S</v>
          </cell>
          <cell r="L92" t="str">
            <v>F2</v>
          </cell>
          <cell r="M92">
            <v>15</v>
          </cell>
          <cell r="N92" t="str">
            <v>F2 30,000-=60,000</v>
          </cell>
          <cell r="O92" t="str">
            <v>001120100</v>
          </cell>
          <cell r="P92" t="str">
            <v>รพช.F2 30,000-=60,000</v>
          </cell>
        </row>
        <row r="93">
          <cell r="A93" t="str">
            <v>11202</v>
          </cell>
          <cell r="B93" t="str">
            <v>โรงพยาบาลเวียงเชียงรุ้ง</v>
          </cell>
          <cell r="C93" t="str">
            <v>เวียงเชียงรุ้ง,รพช.</v>
          </cell>
          <cell r="D93" t="str">
            <v>เวียงเชียงรุ้ง</v>
          </cell>
          <cell r="E93">
            <v>1</v>
          </cell>
          <cell r="F93" t="str">
            <v>โรงพยาบาลชุมชน</v>
          </cell>
          <cell r="G93" t="str">
            <v>รพช.</v>
          </cell>
          <cell r="H93">
            <v>57</v>
          </cell>
          <cell r="I93" t="str">
            <v>เชียงราย</v>
          </cell>
          <cell r="J93" t="str">
            <v>30</v>
          </cell>
          <cell r="K93" t="str">
            <v>S</v>
          </cell>
          <cell r="L93" t="str">
            <v>F2</v>
          </cell>
          <cell r="M93">
            <v>16</v>
          </cell>
          <cell r="N93" t="str">
            <v>F2 &lt;=30,000</v>
          </cell>
          <cell r="O93" t="str">
            <v>001120200</v>
          </cell>
          <cell r="P93" t="str">
            <v>รพช.F2 &lt;=30,000</v>
          </cell>
        </row>
        <row r="94">
          <cell r="A94" t="str">
            <v>11454</v>
          </cell>
          <cell r="B94" t="str">
            <v>โรงพยาบาลสมเด็จพระยุพราชเชียงของ</v>
          </cell>
          <cell r="C94" t="str">
            <v>สมเด็จพระยุพราชเชียงของ,รพช.</v>
          </cell>
          <cell r="D94" t="str">
            <v>สมเด็จพระยุพราชเชียงของ</v>
          </cell>
          <cell r="E94">
            <v>1</v>
          </cell>
          <cell r="F94" t="str">
            <v>โรงพยาบาลชุมชน</v>
          </cell>
          <cell r="G94" t="str">
            <v>รพช.</v>
          </cell>
          <cell r="H94">
            <v>57</v>
          </cell>
          <cell r="I94" t="str">
            <v>เชียงราย</v>
          </cell>
          <cell r="J94" t="str">
            <v>68</v>
          </cell>
          <cell r="K94" t="str">
            <v>S</v>
          </cell>
          <cell r="L94" t="str">
            <v>F1</v>
          </cell>
          <cell r="M94">
            <v>11</v>
          </cell>
          <cell r="N94" t="str">
            <v>F1 50,000-100,000</v>
          </cell>
          <cell r="O94" t="str">
            <v>001145400</v>
          </cell>
          <cell r="P94" t="str">
            <v>รพช.F1 50,000-100,000</v>
          </cell>
        </row>
        <row r="95">
          <cell r="A95" t="str">
            <v>15012</v>
          </cell>
          <cell r="B95" t="str">
            <v>โรงพยาบาลสมเด็จพระญาณสังวร</v>
          </cell>
          <cell r="C95" t="str">
            <v>สมเด็จพระญาณสังวร,รพช.</v>
          </cell>
          <cell r="D95" t="str">
            <v>สมเด็จพระญาณสังวร</v>
          </cell>
          <cell r="E95">
            <v>1</v>
          </cell>
          <cell r="F95" t="str">
            <v>โรงพยาบาลชุมชน</v>
          </cell>
          <cell r="G95" t="str">
            <v>รพช.</v>
          </cell>
          <cell r="H95">
            <v>57</v>
          </cell>
          <cell r="I95" t="str">
            <v>เชียงราย</v>
          </cell>
          <cell r="J95" t="str">
            <v>30</v>
          </cell>
          <cell r="K95" t="str">
            <v>S</v>
          </cell>
          <cell r="L95" t="str">
            <v>F2</v>
          </cell>
          <cell r="M95">
            <v>15</v>
          </cell>
          <cell r="N95" t="str">
            <v>F2 30,000-=60,000</v>
          </cell>
          <cell r="O95" t="str">
            <v>001501200</v>
          </cell>
          <cell r="P95" t="str">
            <v>รพช.F2 30,000-=60,000</v>
          </cell>
        </row>
        <row r="96">
          <cell r="A96" t="str">
            <v>28823</v>
          </cell>
          <cell r="B96" t="str">
            <v>โรงพยาบาลดอยหลวง</v>
          </cell>
          <cell r="C96" t="str">
            <v>ดอยหลวง,รพช.</v>
          </cell>
          <cell r="D96" t="str">
            <v>ดอยหลวง</v>
          </cell>
          <cell r="E96">
            <v>1</v>
          </cell>
          <cell r="F96" t="str">
            <v>โรงพยาบาลชุมชน</v>
          </cell>
          <cell r="G96" t="str">
            <v>รพช.</v>
          </cell>
          <cell r="H96">
            <v>57</v>
          </cell>
          <cell r="I96" t="str">
            <v>เชียงราย</v>
          </cell>
          <cell r="J96" t="str">
            <v>0</v>
          </cell>
          <cell r="K96" t="str">
            <v>S</v>
          </cell>
          <cell r="L96" t="str">
            <v>F3</v>
          </cell>
          <cell r="M96">
            <v>18</v>
          </cell>
          <cell r="N96" t="str">
            <v>F3 15,000-25,000</v>
          </cell>
          <cell r="O96" t="str">
            <v>002882300</v>
          </cell>
          <cell r="P96" t="str">
            <v>รพช.F3 15,000-25,000</v>
          </cell>
        </row>
        <row r="97">
          <cell r="A97" t="str">
            <v>10719</v>
          </cell>
          <cell r="B97" t="str">
            <v>โรงพยาบาลศรีสังวาลย์</v>
          </cell>
          <cell r="C97" t="str">
            <v>ศรีสังวาลย์,รพท.</v>
          </cell>
          <cell r="D97" t="str">
            <v>ศรีสังวาลย์</v>
          </cell>
          <cell r="E97">
            <v>1</v>
          </cell>
          <cell r="F97" t="str">
            <v>โรงพยาบาลทั่วไป</v>
          </cell>
          <cell r="G97" t="str">
            <v>รพท.</v>
          </cell>
          <cell r="H97">
            <v>58</v>
          </cell>
          <cell r="I97" t="str">
            <v>แม่ฮ่องสอน</v>
          </cell>
          <cell r="J97" t="str">
            <v>150</v>
          </cell>
          <cell r="K97" t="str">
            <v>S</v>
          </cell>
          <cell r="L97" t="str">
            <v>S</v>
          </cell>
          <cell r="M97">
            <v>5</v>
          </cell>
          <cell r="N97" t="str">
            <v>S &lt;=400</v>
          </cell>
          <cell r="O97" t="str">
            <v>001071900</v>
          </cell>
          <cell r="P97" t="str">
            <v>รพช./รพท.S &lt;=400</v>
          </cell>
        </row>
        <row r="98">
          <cell r="A98" t="str">
            <v>11203</v>
          </cell>
          <cell r="B98" t="str">
            <v>โรงพยาบาลขุนยวม</v>
          </cell>
          <cell r="C98" t="str">
            <v>ขุนยวม,รพช.</v>
          </cell>
          <cell r="D98" t="str">
            <v>ขุนยวม</v>
          </cell>
          <cell r="E98">
            <v>1</v>
          </cell>
          <cell r="F98" t="str">
            <v>โรงพยาบาลชุมชน</v>
          </cell>
          <cell r="G98" t="str">
            <v>รพช.</v>
          </cell>
          <cell r="H98">
            <v>58</v>
          </cell>
          <cell r="I98" t="str">
            <v>แม่ฮ่องสอน</v>
          </cell>
          <cell r="J98" t="str">
            <v>30</v>
          </cell>
          <cell r="K98" t="str">
            <v>S</v>
          </cell>
          <cell r="L98" t="str">
            <v>F2</v>
          </cell>
          <cell r="M98">
            <v>16</v>
          </cell>
          <cell r="N98" t="str">
            <v>F2 &lt;=30,000</v>
          </cell>
          <cell r="O98" t="str">
            <v>001120300</v>
          </cell>
          <cell r="P98" t="str">
            <v>รพช.F2 &lt;=30,000</v>
          </cell>
        </row>
        <row r="99">
          <cell r="A99" t="str">
            <v>11204</v>
          </cell>
          <cell r="B99" t="str">
            <v>โรงพยาบาลปาย</v>
          </cell>
          <cell r="C99" t="str">
            <v>ปาย,รพช.</v>
          </cell>
          <cell r="D99" t="str">
            <v>ปาย</v>
          </cell>
          <cell r="E99">
            <v>1</v>
          </cell>
          <cell r="F99" t="str">
            <v>โรงพยาบาลชุมชน</v>
          </cell>
          <cell r="G99" t="str">
            <v>รพช.</v>
          </cell>
          <cell r="H99">
            <v>58</v>
          </cell>
          <cell r="I99" t="str">
            <v>แม่ฮ่องสอน</v>
          </cell>
          <cell r="J99" t="str">
            <v>60</v>
          </cell>
          <cell r="K99" t="str">
            <v/>
          </cell>
          <cell r="L99" t="str">
            <v>F1</v>
          </cell>
          <cell r="M99">
            <v>12</v>
          </cell>
          <cell r="N99" t="str">
            <v>F1 &lt;=50,000</v>
          </cell>
          <cell r="O99" t="str">
            <v>001120400</v>
          </cell>
          <cell r="P99" t="str">
            <v>รพช.F1 &lt;=50,000</v>
          </cell>
        </row>
        <row r="100">
          <cell r="A100" t="str">
            <v>11205</v>
          </cell>
          <cell r="B100" t="str">
            <v>โรงพยาบาลแม่สะเรียง</v>
          </cell>
          <cell r="C100" t="str">
            <v>แม่สะเรียง,รพช.</v>
          </cell>
          <cell r="D100" t="str">
            <v>แม่สะเรียง</v>
          </cell>
          <cell r="E100">
            <v>1</v>
          </cell>
          <cell r="F100" t="str">
            <v>โรงพยาบาลชุมชน</v>
          </cell>
          <cell r="G100" t="str">
            <v>รพช.</v>
          </cell>
          <cell r="H100">
            <v>58</v>
          </cell>
          <cell r="I100" t="str">
            <v>แม่ฮ่องสอน</v>
          </cell>
          <cell r="J100" t="str">
            <v>115</v>
          </cell>
          <cell r="K100" t="str">
            <v/>
          </cell>
          <cell r="L100" t="str">
            <v>M2</v>
          </cell>
          <cell r="M100">
            <v>8</v>
          </cell>
          <cell r="N100" t="str">
            <v>M2 &gt;100</v>
          </cell>
          <cell r="O100" t="str">
            <v>001120500</v>
          </cell>
          <cell r="P100" t="str">
            <v>รพช.M2 &gt;100</v>
          </cell>
        </row>
        <row r="101">
          <cell r="A101" t="str">
            <v>11206</v>
          </cell>
          <cell r="B101" t="str">
            <v>โรงพยาบาลแม่ลาน้อย</v>
          </cell>
          <cell r="C101" t="str">
            <v>แม่ลาน้อย,รพช.</v>
          </cell>
          <cell r="D101" t="str">
            <v>แม่ลาน้อย</v>
          </cell>
          <cell r="E101">
            <v>1</v>
          </cell>
          <cell r="F101" t="str">
            <v>โรงพยาบาลชุมชน</v>
          </cell>
          <cell r="G101" t="str">
            <v>รพช.</v>
          </cell>
          <cell r="H101">
            <v>58</v>
          </cell>
          <cell r="I101" t="str">
            <v>แม่ฮ่องสอน</v>
          </cell>
          <cell r="J101" t="str">
            <v>30</v>
          </cell>
          <cell r="K101" t="str">
            <v/>
          </cell>
          <cell r="L101" t="str">
            <v>F2</v>
          </cell>
          <cell r="M101">
            <v>15</v>
          </cell>
          <cell r="N101" t="str">
            <v>F2 30,000-=60,000</v>
          </cell>
          <cell r="O101" t="str">
            <v>001120600</v>
          </cell>
          <cell r="P101" t="str">
            <v>รพช.F2 30,000-=60,000</v>
          </cell>
        </row>
        <row r="102">
          <cell r="A102" t="str">
            <v>11207</v>
          </cell>
          <cell r="B102" t="str">
            <v>โรงพยาบาลสบเมย</v>
          </cell>
          <cell r="C102" t="str">
            <v>สบเมย,รพช.</v>
          </cell>
          <cell r="D102" t="str">
            <v>สบเมย</v>
          </cell>
          <cell r="E102">
            <v>1</v>
          </cell>
          <cell r="F102" t="str">
            <v>โรงพยาบาลชุมชน</v>
          </cell>
          <cell r="G102" t="str">
            <v>รพช.</v>
          </cell>
          <cell r="H102">
            <v>58</v>
          </cell>
          <cell r="I102" t="str">
            <v>แม่ฮ่องสอน</v>
          </cell>
          <cell r="J102" t="str">
            <v>30</v>
          </cell>
          <cell r="K102" t="str">
            <v/>
          </cell>
          <cell r="L102" t="str">
            <v>F2</v>
          </cell>
          <cell r="M102">
            <v>15</v>
          </cell>
          <cell r="N102" t="str">
            <v>F2 30,000-=60,000</v>
          </cell>
          <cell r="O102" t="str">
            <v>001120700</v>
          </cell>
          <cell r="P102" t="str">
            <v>รพช.F2 30,000-=60,000</v>
          </cell>
        </row>
        <row r="103">
          <cell r="A103" t="str">
            <v>11208</v>
          </cell>
          <cell r="B103" t="str">
            <v>โรงพยาบาลปางมะผ้า</v>
          </cell>
          <cell r="C103" t="str">
            <v>ปางมะผ้า,รพช.</v>
          </cell>
          <cell r="D103" t="str">
            <v>ปางมะผ้า</v>
          </cell>
          <cell r="E103">
            <v>1</v>
          </cell>
          <cell r="F103" t="str">
            <v>โรงพยาบาลชุมชน</v>
          </cell>
          <cell r="G103" t="str">
            <v>รพช.</v>
          </cell>
          <cell r="H103">
            <v>58</v>
          </cell>
          <cell r="I103" t="str">
            <v>แม่ฮ่องสอน</v>
          </cell>
          <cell r="J103" t="str">
            <v>30</v>
          </cell>
          <cell r="K103" t="str">
            <v/>
          </cell>
          <cell r="L103" t="str">
            <v>F2</v>
          </cell>
          <cell r="M103">
            <v>16</v>
          </cell>
          <cell r="N103" t="str">
            <v>F2 &lt;=30,000</v>
          </cell>
          <cell r="O103" t="str">
            <v>001120800</v>
          </cell>
          <cell r="P103" t="str">
            <v>รพช.F2 &lt;=30,000</v>
          </cell>
        </row>
        <row r="104">
          <cell r="A104" t="str">
            <v>10673</v>
          </cell>
          <cell r="B104" t="str">
            <v>โรงพยาบาลอุตรดิตถ์</v>
          </cell>
          <cell r="C104" t="str">
            <v>อุตรดิตถ์,รพศ.</v>
          </cell>
          <cell r="D104" t="str">
            <v>อุตรดิตถ์</v>
          </cell>
          <cell r="E104">
            <v>2</v>
          </cell>
          <cell r="F104" t="str">
            <v>โรงพยาบาลศูนย์</v>
          </cell>
          <cell r="G104" t="str">
            <v>รพศ.</v>
          </cell>
          <cell r="H104">
            <v>53</v>
          </cell>
          <cell r="I104" t="str">
            <v>อุตรดิตถ์</v>
          </cell>
          <cell r="J104" t="str">
            <v>620</v>
          </cell>
          <cell r="K104" t="str">
            <v/>
          </cell>
          <cell r="L104" t="str">
            <v>A</v>
          </cell>
          <cell r="M104">
            <v>3</v>
          </cell>
          <cell r="N104" t="str">
            <v>A &lt;=700</v>
          </cell>
          <cell r="O104" t="str">
            <v>001067300</v>
          </cell>
          <cell r="P104" t="str">
            <v>รพท./รพศ.A &lt;=700</v>
          </cell>
        </row>
        <row r="105">
          <cell r="A105" t="str">
            <v>11158</v>
          </cell>
          <cell r="B105" t="str">
            <v>โรงพยาบาลตรอน</v>
          </cell>
          <cell r="C105" t="str">
            <v>ตรอน,รพช.</v>
          </cell>
          <cell r="D105" t="str">
            <v>ตรอน</v>
          </cell>
          <cell r="E105">
            <v>2</v>
          </cell>
          <cell r="F105" t="str">
            <v>โรงพยาบาลชุมชน</v>
          </cell>
          <cell r="G105" t="str">
            <v>รพช.</v>
          </cell>
          <cell r="H105">
            <v>53</v>
          </cell>
          <cell r="I105" t="str">
            <v>อุตรดิตถ์</v>
          </cell>
          <cell r="J105" t="str">
            <v>34</v>
          </cell>
          <cell r="K105" t="str">
            <v/>
          </cell>
          <cell r="L105" t="str">
            <v>F2</v>
          </cell>
          <cell r="M105">
            <v>15</v>
          </cell>
          <cell r="N105" t="str">
            <v>F2 30,000-=60,000</v>
          </cell>
          <cell r="O105" t="str">
            <v>001115800</v>
          </cell>
          <cell r="P105" t="str">
            <v>รพช.F2 30,000-=60,000</v>
          </cell>
        </row>
        <row r="106">
          <cell r="A106" t="str">
            <v>11159</v>
          </cell>
          <cell r="B106" t="str">
            <v>โรงพยาบาลท่าปลา</v>
          </cell>
          <cell r="C106" t="str">
            <v>ท่าปลา,รพช.</v>
          </cell>
          <cell r="D106" t="str">
            <v>ท่าปลา</v>
          </cell>
          <cell r="E106">
            <v>2</v>
          </cell>
          <cell r="F106" t="str">
            <v>โรงพยาบาลชุมชน</v>
          </cell>
          <cell r="G106" t="str">
            <v>รพช.</v>
          </cell>
          <cell r="H106">
            <v>53</v>
          </cell>
          <cell r="I106" t="str">
            <v>อุตรดิตถ์</v>
          </cell>
          <cell r="J106" t="str">
            <v>32</v>
          </cell>
          <cell r="K106" t="str">
            <v/>
          </cell>
          <cell r="L106" t="str">
            <v>F2</v>
          </cell>
          <cell r="M106">
            <v>15</v>
          </cell>
          <cell r="N106" t="str">
            <v>F2 30,000-=60,000</v>
          </cell>
          <cell r="O106" t="str">
            <v>001115900</v>
          </cell>
          <cell r="P106" t="str">
            <v>รพช.F2 30,000-=60,000</v>
          </cell>
        </row>
        <row r="107">
          <cell r="A107" t="str">
            <v>11160</v>
          </cell>
          <cell r="B107" t="str">
            <v>โรงพยาบาลน้ำปาด</v>
          </cell>
          <cell r="C107" t="str">
            <v>น้ำปาด,รพช.</v>
          </cell>
          <cell r="D107" t="str">
            <v>น้ำปาด</v>
          </cell>
          <cell r="E107">
            <v>2</v>
          </cell>
          <cell r="F107" t="str">
            <v>โรงพยาบาลชุมชน</v>
          </cell>
          <cell r="G107" t="str">
            <v>รพช.</v>
          </cell>
          <cell r="H107">
            <v>53</v>
          </cell>
          <cell r="I107" t="str">
            <v>อุตรดิตถ์</v>
          </cell>
          <cell r="J107" t="str">
            <v>30</v>
          </cell>
          <cell r="K107" t="str">
            <v/>
          </cell>
          <cell r="L107" t="str">
            <v>F1</v>
          </cell>
          <cell r="M107">
            <v>12</v>
          </cell>
          <cell r="N107" t="str">
            <v>F1 &lt;=50,000</v>
          </cell>
          <cell r="O107" t="str">
            <v>001116000</v>
          </cell>
          <cell r="P107" t="str">
            <v>รพช.F1 &lt;=50,000</v>
          </cell>
        </row>
        <row r="108">
          <cell r="A108" t="str">
            <v>11161</v>
          </cell>
          <cell r="B108" t="str">
            <v>โรงพยาบาลฟากท่า</v>
          </cell>
          <cell r="C108" t="str">
            <v>ฟากท่า,รพช.</v>
          </cell>
          <cell r="D108" t="str">
            <v>ฟากท่า</v>
          </cell>
          <cell r="E108">
            <v>2</v>
          </cell>
          <cell r="F108" t="str">
            <v>โรงพยาบาลชุมชน</v>
          </cell>
          <cell r="G108" t="str">
            <v>รพช.</v>
          </cell>
          <cell r="H108">
            <v>53</v>
          </cell>
          <cell r="I108" t="str">
            <v>อุตรดิตถ์</v>
          </cell>
          <cell r="J108" t="str">
            <v>30</v>
          </cell>
          <cell r="K108" t="str">
            <v/>
          </cell>
          <cell r="L108" t="str">
            <v>F2</v>
          </cell>
          <cell r="M108">
            <v>16</v>
          </cell>
          <cell r="N108" t="str">
            <v>F2 &lt;=30,000</v>
          </cell>
          <cell r="O108" t="str">
            <v>001116100</v>
          </cell>
          <cell r="P108" t="str">
            <v>รพช.F2 &lt;=30,000</v>
          </cell>
        </row>
        <row r="109">
          <cell r="A109" t="str">
            <v>11162</v>
          </cell>
          <cell r="B109" t="str">
            <v>โรงพยาบาลบ้านโคก</v>
          </cell>
          <cell r="C109" t="str">
            <v>บ้านโคก,รพช.</v>
          </cell>
          <cell r="D109" t="str">
            <v>บ้านโคก</v>
          </cell>
          <cell r="E109">
            <v>2</v>
          </cell>
          <cell r="F109" t="str">
            <v>โรงพยาบาลชุมชน</v>
          </cell>
          <cell r="G109" t="str">
            <v>รพช.</v>
          </cell>
          <cell r="H109">
            <v>53</v>
          </cell>
          <cell r="I109" t="str">
            <v>อุตรดิตถ์</v>
          </cell>
          <cell r="J109" t="str">
            <v>30</v>
          </cell>
          <cell r="K109" t="str">
            <v/>
          </cell>
          <cell r="L109" t="str">
            <v>F2</v>
          </cell>
          <cell r="M109">
            <v>16</v>
          </cell>
          <cell r="N109" t="str">
            <v>F2 &lt;=30,000</v>
          </cell>
          <cell r="O109" t="str">
            <v>001116200</v>
          </cell>
          <cell r="P109" t="str">
            <v>รพช.F2 &lt;=30,000</v>
          </cell>
        </row>
        <row r="110">
          <cell r="A110" t="str">
            <v>11163</v>
          </cell>
          <cell r="B110" t="str">
            <v>โรงพยาบาลพิชัย</v>
          </cell>
          <cell r="C110" t="str">
            <v>พิชัย,รพช.</v>
          </cell>
          <cell r="D110" t="str">
            <v>พิชัย</v>
          </cell>
          <cell r="E110">
            <v>2</v>
          </cell>
          <cell r="F110" t="str">
            <v>โรงพยาบาลชุมชน</v>
          </cell>
          <cell r="G110" t="str">
            <v>รพช.</v>
          </cell>
          <cell r="H110">
            <v>53</v>
          </cell>
          <cell r="I110" t="str">
            <v>อุตรดิตถ์</v>
          </cell>
          <cell r="J110" t="str">
            <v>60</v>
          </cell>
          <cell r="K110" t="str">
            <v/>
          </cell>
          <cell r="L110" t="str">
            <v>F2</v>
          </cell>
          <cell r="M110">
            <v>14</v>
          </cell>
          <cell r="N110" t="str">
            <v>F2 60,000-90,000</v>
          </cell>
          <cell r="O110" t="str">
            <v>001116300</v>
          </cell>
          <cell r="P110" t="str">
            <v>รพช.F2 60,000-90,000</v>
          </cell>
        </row>
        <row r="111">
          <cell r="A111" t="str">
            <v>11164</v>
          </cell>
          <cell r="B111" t="str">
            <v>โรงพยาบาลลับแล</v>
          </cell>
          <cell r="C111" t="str">
            <v>ลับแล,รพช.</v>
          </cell>
          <cell r="D111" t="str">
            <v>ลับแล</v>
          </cell>
          <cell r="E111">
            <v>2</v>
          </cell>
          <cell r="F111" t="str">
            <v>โรงพยาบาลชุมชน</v>
          </cell>
          <cell r="G111" t="str">
            <v>รพช.</v>
          </cell>
          <cell r="H111">
            <v>53</v>
          </cell>
          <cell r="I111" t="str">
            <v>อุตรดิตถ์</v>
          </cell>
          <cell r="J111" t="str">
            <v>42</v>
          </cell>
          <cell r="K111" t="str">
            <v/>
          </cell>
          <cell r="L111" t="str">
            <v>F2</v>
          </cell>
          <cell r="M111">
            <v>15</v>
          </cell>
          <cell r="N111" t="str">
            <v>F2 30,000-=60,000</v>
          </cell>
          <cell r="O111" t="str">
            <v>001116400</v>
          </cell>
          <cell r="P111" t="str">
            <v>รพช.F2 30,000-=60,000</v>
          </cell>
        </row>
        <row r="112">
          <cell r="A112" t="str">
            <v>11165</v>
          </cell>
          <cell r="B112" t="str">
            <v>โรงพยาบาลทองแสนขัน</v>
          </cell>
          <cell r="C112" t="str">
            <v>ทองแสนขัน,รพช.</v>
          </cell>
          <cell r="D112" t="str">
            <v>ทองแสนขัน</v>
          </cell>
          <cell r="E112">
            <v>2</v>
          </cell>
          <cell r="F112" t="str">
            <v>โรงพยาบาลชุมชน</v>
          </cell>
          <cell r="G112" t="str">
            <v>รพช.</v>
          </cell>
          <cell r="H112">
            <v>53</v>
          </cell>
          <cell r="I112" t="str">
            <v>อุตรดิตถ์</v>
          </cell>
          <cell r="J112" t="str">
            <v>35</v>
          </cell>
          <cell r="K112" t="str">
            <v/>
          </cell>
          <cell r="L112" t="str">
            <v>F2</v>
          </cell>
          <cell r="M112">
            <v>15</v>
          </cell>
          <cell r="N112" t="str">
            <v>F2 30,000-=60,000</v>
          </cell>
          <cell r="O112" t="str">
            <v>001116500</v>
          </cell>
          <cell r="P112" t="str">
            <v>รพช.F2 30,000-=60,000</v>
          </cell>
        </row>
        <row r="113">
          <cell r="A113" t="str">
            <v>10722</v>
          </cell>
          <cell r="B113" t="str">
            <v>โรงพยาบาลสมเด็จพระเจ้าตากสินมหาราช</v>
          </cell>
          <cell r="C113" t="str">
            <v>สมเด็จพระเจ้าตากสินมหาราช,รพท.</v>
          </cell>
          <cell r="D113" t="str">
            <v>สมเด็จพระเจ้าตากสินมหาราช</v>
          </cell>
          <cell r="E113">
            <v>2</v>
          </cell>
          <cell r="F113" t="str">
            <v>โรงพยาบาลทั่วไป</v>
          </cell>
          <cell r="G113" t="str">
            <v>รพท.</v>
          </cell>
          <cell r="H113">
            <v>63</v>
          </cell>
          <cell r="I113" t="str">
            <v>ตาก</v>
          </cell>
          <cell r="J113" t="str">
            <v>310</v>
          </cell>
          <cell r="K113" t="str">
            <v/>
          </cell>
          <cell r="L113" t="str">
            <v>S</v>
          </cell>
          <cell r="M113">
            <v>5</v>
          </cell>
          <cell r="N113" t="str">
            <v>S &lt;=400</v>
          </cell>
          <cell r="O113" t="str">
            <v>001072200</v>
          </cell>
          <cell r="P113" t="str">
            <v>รพช./รพท.S &lt;=400</v>
          </cell>
        </row>
        <row r="114">
          <cell r="A114" t="str">
            <v>10723</v>
          </cell>
          <cell r="B114" t="str">
            <v>โรงพยาบาลแม่สอด</v>
          </cell>
          <cell r="C114" t="str">
            <v>แม่สอด,รพท.</v>
          </cell>
          <cell r="D114" t="str">
            <v>แม่สอด</v>
          </cell>
          <cell r="E114">
            <v>2</v>
          </cell>
          <cell r="F114" t="str">
            <v>โรงพยาบาลทั่วไป</v>
          </cell>
          <cell r="G114" t="str">
            <v>รพท.</v>
          </cell>
          <cell r="H114">
            <v>63</v>
          </cell>
          <cell r="I114" t="str">
            <v>ตาก</v>
          </cell>
          <cell r="J114" t="str">
            <v>365</v>
          </cell>
          <cell r="K114" t="str">
            <v/>
          </cell>
          <cell r="L114" t="str">
            <v>S</v>
          </cell>
          <cell r="M114">
            <v>5</v>
          </cell>
          <cell r="N114" t="str">
            <v>S &lt;=400</v>
          </cell>
          <cell r="O114" t="str">
            <v>001072300</v>
          </cell>
          <cell r="P114" t="str">
            <v>รพช./รพท.S &lt;=400</v>
          </cell>
        </row>
        <row r="115">
          <cell r="A115" t="str">
            <v>11238</v>
          </cell>
          <cell r="B115" t="str">
            <v>โรงพยาบาลบ้านตาก</v>
          </cell>
          <cell r="C115" t="str">
            <v>บ้านตาก,รพช.</v>
          </cell>
          <cell r="D115" t="str">
            <v>บ้านตาก</v>
          </cell>
          <cell r="E115">
            <v>2</v>
          </cell>
          <cell r="F115" t="str">
            <v>โรงพยาบาลชุมชน</v>
          </cell>
          <cell r="G115" t="str">
            <v>รพช.</v>
          </cell>
          <cell r="H115">
            <v>63</v>
          </cell>
          <cell r="I115" t="str">
            <v>ตาก</v>
          </cell>
          <cell r="J115" t="str">
            <v>60</v>
          </cell>
          <cell r="K115" t="str">
            <v/>
          </cell>
          <cell r="L115" t="str">
            <v>F2</v>
          </cell>
          <cell r="M115">
            <v>15</v>
          </cell>
          <cell r="N115" t="str">
            <v>F2 30,000-=60,000</v>
          </cell>
          <cell r="O115" t="str">
            <v>001123800</v>
          </cell>
          <cell r="P115" t="str">
            <v>รพช.F2 30,000-=60,000</v>
          </cell>
        </row>
        <row r="116">
          <cell r="A116" t="str">
            <v>11239</v>
          </cell>
          <cell r="B116" t="str">
            <v>โรงพยาบาลสามเงา</v>
          </cell>
          <cell r="C116" t="str">
            <v>สามเงา,รพช.</v>
          </cell>
          <cell r="D116" t="str">
            <v>สามเงา</v>
          </cell>
          <cell r="E116">
            <v>2</v>
          </cell>
          <cell r="F116" t="str">
            <v>โรงพยาบาลชุมชน</v>
          </cell>
          <cell r="G116" t="str">
            <v>รพช.</v>
          </cell>
          <cell r="H116">
            <v>63</v>
          </cell>
          <cell r="I116" t="str">
            <v>ตาก</v>
          </cell>
          <cell r="J116" t="str">
            <v>30</v>
          </cell>
          <cell r="K116" t="str">
            <v/>
          </cell>
          <cell r="L116" t="str">
            <v>F2</v>
          </cell>
          <cell r="M116">
            <v>15</v>
          </cell>
          <cell r="N116" t="str">
            <v>F2 30,000-=60,000</v>
          </cell>
          <cell r="O116" t="str">
            <v>001123900</v>
          </cell>
          <cell r="P116" t="str">
            <v>รพช.F2 30,000-=60,000</v>
          </cell>
        </row>
        <row r="117">
          <cell r="A117" t="str">
            <v>11240</v>
          </cell>
          <cell r="B117" t="str">
            <v>โรงพยาบาลแม่ระมาด</v>
          </cell>
          <cell r="C117" t="str">
            <v>แม่ระมาด,รพช.</v>
          </cell>
          <cell r="D117" t="str">
            <v>แม่ระมาด</v>
          </cell>
          <cell r="E117">
            <v>2</v>
          </cell>
          <cell r="F117" t="str">
            <v>โรงพยาบาลชุมชน</v>
          </cell>
          <cell r="G117" t="str">
            <v>รพช.</v>
          </cell>
          <cell r="H117">
            <v>63</v>
          </cell>
          <cell r="I117" t="str">
            <v>ตาก</v>
          </cell>
          <cell r="J117" t="str">
            <v>100</v>
          </cell>
          <cell r="K117" t="str">
            <v/>
          </cell>
          <cell r="L117" t="str">
            <v>F2</v>
          </cell>
          <cell r="M117">
            <v>15</v>
          </cell>
          <cell r="N117" t="str">
            <v>F2 30,000-=60,000</v>
          </cell>
          <cell r="O117" t="str">
            <v>001124000</v>
          </cell>
          <cell r="P117" t="str">
            <v>รพช.F2 30,000-=60,000</v>
          </cell>
        </row>
        <row r="118">
          <cell r="A118" t="str">
            <v>11241</v>
          </cell>
          <cell r="B118" t="str">
            <v>โรงพยาบาลท่าสองยาง</v>
          </cell>
          <cell r="C118" t="str">
            <v>ท่าสองยาง,รพช.</v>
          </cell>
          <cell r="D118" t="str">
            <v>ท่าสองยาง</v>
          </cell>
          <cell r="E118">
            <v>2</v>
          </cell>
          <cell r="F118" t="str">
            <v>โรงพยาบาลชุมชน</v>
          </cell>
          <cell r="G118" t="str">
            <v>รพช.</v>
          </cell>
          <cell r="H118">
            <v>63</v>
          </cell>
          <cell r="I118" t="str">
            <v>ตาก</v>
          </cell>
          <cell r="J118" t="str">
            <v>79</v>
          </cell>
          <cell r="K118" t="str">
            <v/>
          </cell>
          <cell r="L118" t="str">
            <v>M2</v>
          </cell>
          <cell r="M118">
            <v>9</v>
          </cell>
          <cell r="N118" t="str">
            <v>M2 &lt;=100</v>
          </cell>
          <cell r="O118" t="str">
            <v>001124100</v>
          </cell>
          <cell r="P118" t="str">
            <v>รพช.M2 &lt;=100</v>
          </cell>
        </row>
        <row r="119">
          <cell r="A119" t="str">
            <v>11242</v>
          </cell>
          <cell r="B119" t="str">
            <v>โรงพยาบาลพบพระ</v>
          </cell>
          <cell r="C119" t="str">
            <v>พบพระ,รพช.</v>
          </cell>
          <cell r="D119" t="str">
            <v>พบพระ</v>
          </cell>
          <cell r="E119">
            <v>2</v>
          </cell>
          <cell r="F119" t="str">
            <v>โรงพยาบาลชุมชน</v>
          </cell>
          <cell r="G119" t="str">
            <v>รพช.</v>
          </cell>
          <cell r="H119">
            <v>63</v>
          </cell>
          <cell r="I119" t="str">
            <v>ตาก</v>
          </cell>
          <cell r="J119" t="str">
            <v>50</v>
          </cell>
          <cell r="K119" t="str">
            <v/>
          </cell>
          <cell r="L119" t="str">
            <v>F2</v>
          </cell>
          <cell r="M119">
            <v>14</v>
          </cell>
          <cell r="N119" t="str">
            <v>F2 60,000-90,000</v>
          </cell>
          <cell r="O119" t="str">
            <v>001124200</v>
          </cell>
          <cell r="P119" t="str">
            <v>รพช.F2 60,000-90,000</v>
          </cell>
        </row>
        <row r="120">
          <cell r="A120" t="str">
            <v>11243</v>
          </cell>
          <cell r="B120" t="str">
            <v>โรงพยาบาลอุ้มผาง</v>
          </cell>
          <cell r="C120" t="str">
            <v>อุ้มผาง,รพช.</v>
          </cell>
          <cell r="D120" t="str">
            <v>อุ้มผาง</v>
          </cell>
          <cell r="E120">
            <v>2</v>
          </cell>
          <cell r="F120" t="str">
            <v>โรงพยาบาลชุมชน</v>
          </cell>
          <cell r="G120" t="str">
            <v>รพช.</v>
          </cell>
          <cell r="H120">
            <v>63</v>
          </cell>
          <cell r="I120" t="str">
            <v>ตาก</v>
          </cell>
          <cell r="J120" t="str">
            <v>65</v>
          </cell>
          <cell r="K120" t="str">
            <v/>
          </cell>
          <cell r="L120" t="str">
            <v>M2</v>
          </cell>
          <cell r="M120">
            <v>9</v>
          </cell>
          <cell r="N120" t="str">
            <v>M2 &lt;=100</v>
          </cell>
          <cell r="O120" t="str">
            <v>001124300</v>
          </cell>
          <cell r="P120" t="str">
            <v>รพช.M2 &lt;=100</v>
          </cell>
        </row>
        <row r="121">
          <cell r="A121" t="str">
            <v>27443</v>
          </cell>
          <cell r="B121" t="str">
            <v>โรงพยาบาลวังเจ้า</v>
          </cell>
          <cell r="C121" t="str">
            <v>วังเจ้า,รพช.</v>
          </cell>
          <cell r="D121" t="str">
            <v>วังเจ้า</v>
          </cell>
          <cell r="E121">
            <v>2</v>
          </cell>
          <cell r="F121" t="str">
            <v>โรงพยาบาลชุมชน</v>
          </cell>
          <cell r="G121" t="str">
            <v>รพช.</v>
          </cell>
          <cell r="H121">
            <v>63</v>
          </cell>
          <cell r="I121" t="str">
            <v>ตาก</v>
          </cell>
          <cell r="J121" t="str">
            <v>0</v>
          </cell>
          <cell r="K121" t="str">
            <v>S</v>
          </cell>
          <cell r="L121" t="str">
            <v>F3</v>
          </cell>
          <cell r="M121">
            <v>17</v>
          </cell>
          <cell r="N121" t="str">
            <v>F3 &gt;=25,000</v>
          </cell>
          <cell r="O121" t="str">
            <v>002744300</v>
          </cell>
          <cell r="P121" t="str">
            <v>รพช.F3 &gt;=25,000</v>
          </cell>
        </row>
        <row r="122">
          <cell r="A122" t="str">
            <v>10724</v>
          </cell>
          <cell r="B122" t="str">
            <v>โรงพยาบาลสุโขทัย</v>
          </cell>
          <cell r="C122" t="str">
            <v>สุโขทัย,รพท.</v>
          </cell>
          <cell r="D122" t="str">
            <v>สุโขทัย</v>
          </cell>
          <cell r="E122">
            <v>2</v>
          </cell>
          <cell r="F122" t="str">
            <v>โรงพยาบาลทั่วไป</v>
          </cell>
          <cell r="G122" t="str">
            <v>รพท.</v>
          </cell>
          <cell r="H122">
            <v>64</v>
          </cell>
          <cell r="I122" t="str">
            <v>สุโขทัย</v>
          </cell>
          <cell r="J122" t="str">
            <v>320</v>
          </cell>
          <cell r="K122" t="str">
            <v/>
          </cell>
          <cell r="L122" t="str">
            <v>S</v>
          </cell>
          <cell r="M122">
            <v>5</v>
          </cell>
          <cell r="N122" t="str">
            <v>S &lt;=400</v>
          </cell>
          <cell r="O122" t="str">
            <v>001072400</v>
          </cell>
          <cell r="P122" t="str">
            <v>รพช./รพท.S &lt;=400</v>
          </cell>
        </row>
        <row r="123">
          <cell r="A123" t="str">
            <v>10725</v>
          </cell>
          <cell r="B123" t="str">
            <v>โรงพยาบาลศรีสังวรสุโขทัย</v>
          </cell>
          <cell r="C123" t="str">
            <v>ศรีสังวรสุโขทัย,รพท.</v>
          </cell>
          <cell r="D123" t="str">
            <v>ศรีสังวรสุโขทัย</v>
          </cell>
          <cell r="E123">
            <v>2</v>
          </cell>
          <cell r="F123" t="str">
            <v>โรงพยาบาลทั่วไป</v>
          </cell>
          <cell r="G123" t="str">
            <v>รพท.</v>
          </cell>
          <cell r="H123">
            <v>64</v>
          </cell>
          <cell r="I123" t="str">
            <v>สุโขทัย</v>
          </cell>
          <cell r="J123" t="str">
            <v>281</v>
          </cell>
          <cell r="K123" t="str">
            <v/>
          </cell>
          <cell r="L123" t="str">
            <v>M1</v>
          </cell>
          <cell r="M123">
            <v>6</v>
          </cell>
          <cell r="N123" t="str">
            <v>M1 &gt;200</v>
          </cell>
          <cell r="O123" t="str">
            <v>001072500</v>
          </cell>
          <cell r="P123" t="str">
            <v>รพช./รพท.M1 &gt;200</v>
          </cell>
        </row>
        <row r="124">
          <cell r="A124" t="str">
            <v>11244</v>
          </cell>
          <cell r="B124" t="str">
            <v>โรงพยาบาลบ้านด่านลานหอย</v>
          </cell>
          <cell r="C124" t="str">
            <v>บ้านด่านลานหอย,รพช.</v>
          </cell>
          <cell r="D124" t="str">
            <v>บ้านด่านลานหอย</v>
          </cell>
          <cell r="E124">
            <v>2</v>
          </cell>
          <cell r="F124" t="str">
            <v>โรงพยาบาลชุมชน</v>
          </cell>
          <cell r="G124" t="str">
            <v>รพช.</v>
          </cell>
          <cell r="H124">
            <v>64</v>
          </cell>
          <cell r="I124" t="str">
            <v>สุโขทัย</v>
          </cell>
          <cell r="J124" t="str">
            <v>35</v>
          </cell>
          <cell r="K124" t="str">
            <v/>
          </cell>
          <cell r="L124" t="str">
            <v>F2</v>
          </cell>
          <cell r="M124">
            <v>15</v>
          </cell>
          <cell r="N124" t="str">
            <v>F2 30,000-=60,000</v>
          </cell>
          <cell r="O124" t="str">
            <v>001124400</v>
          </cell>
          <cell r="P124" t="str">
            <v>รพช.F2 30,000-=60,000</v>
          </cell>
        </row>
        <row r="125">
          <cell r="A125" t="str">
            <v>11245</v>
          </cell>
          <cell r="B125" t="str">
            <v>โรงพยาบาลคีรีมาศ</v>
          </cell>
          <cell r="C125" t="str">
            <v>คีรีมาศ,รพช.</v>
          </cell>
          <cell r="D125" t="str">
            <v>คีรีมาศ</v>
          </cell>
          <cell r="E125">
            <v>2</v>
          </cell>
          <cell r="F125" t="str">
            <v>โรงพยาบาลชุมชน</v>
          </cell>
          <cell r="G125" t="str">
            <v>รพช.</v>
          </cell>
          <cell r="H125">
            <v>64</v>
          </cell>
          <cell r="I125" t="str">
            <v>สุโขทัย</v>
          </cell>
          <cell r="J125" t="str">
            <v>40</v>
          </cell>
          <cell r="K125" t="str">
            <v/>
          </cell>
          <cell r="L125" t="str">
            <v>F2</v>
          </cell>
          <cell r="M125">
            <v>15</v>
          </cell>
          <cell r="N125" t="str">
            <v>F2 30,000-=60,000</v>
          </cell>
          <cell r="O125" t="str">
            <v>001124500</v>
          </cell>
          <cell r="P125" t="str">
            <v>รพช.F2 30,000-=60,000</v>
          </cell>
        </row>
        <row r="126">
          <cell r="A126" t="str">
            <v>11246</v>
          </cell>
          <cell r="B126" t="str">
            <v>โรงพยาบาลกงไกรลาศ</v>
          </cell>
          <cell r="C126" t="str">
            <v>กงไกรลาศ,รพช.</v>
          </cell>
          <cell r="D126" t="str">
            <v>กงไกรลาศ</v>
          </cell>
          <cell r="E126">
            <v>2</v>
          </cell>
          <cell r="F126" t="str">
            <v>โรงพยาบาลชุมชน</v>
          </cell>
          <cell r="G126" t="str">
            <v>รพช.</v>
          </cell>
          <cell r="H126">
            <v>64</v>
          </cell>
          <cell r="I126" t="str">
            <v>สุโขทัย</v>
          </cell>
          <cell r="J126" t="str">
            <v>34</v>
          </cell>
          <cell r="K126" t="str">
            <v/>
          </cell>
          <cell r="L126" t="str">
            <v>F2</v>
          </cell>
          <cell r="M126">
            <v>14</v>
          </cell>
          <cell r="N126" t="str">
            <v>F2 60,000-90,000</v>
          </cell>
          <cell r="O126" t="str">
            <v>001124600</v>
          </cell>
          <cell r="P126" t="str">
            <v>รพช.F2 60,000-90,000</v>
          </cell>
        </row>
        <row r="127">
          <cell r="A127" t="str">
            <v>11247</v>
          </cell>
          <cell r="B127" t="str">
            <v>โรงพยาบาลศรีสัชนาลัย</v>
          </cell>
          <cell r="C127" t="str">
            <v>ศรีสัชนาลัย,รพช.</v>
          </cell>
          <cell r="D127" t="str">
            <v>ศรีสัชนาลัย</v>
          </cell>
          <cell r="E127">
            <v>2</v>
          </cell>
          <cell r="F127" t="str">
            <v>โรงพยาบาลชุมชน</v>
          </cell>
          <cell r="G127" t="str">
            <v>รพช.</v>
          </cell>
          <cell r="H127">
            <v>64</v>
          </cell>
          <cell r="I127" t="str">
            <v>สุโขทัย</v>
          </cell>
          <cell r="J127" t="str">
            <v>70</v>
          </cell>
          <cell r="K127" t="str">
            <v/>
          </cell>
          <cell r="L127" t="str">
            <v>F2</v>
          </cell>
          <cell r="M127">
            <v>13</v>
          </cell>
          <cell r="N127" t="str">
            <v>F2 &gt;=90,000</v>
          </cell>
          <cell r="O127" t="str">
            <v>001124700</v>
          </cell>
          <cell r="P127" t="str">
            <v>รพช.F2 &gt;=90,000</v>
          </cell>
        </row>
        <row r="128">
          <cell r="A128" t="str">
            <v>11248</v>
          </cell>
          <cell r="B128" t="str">
            <v>โรงพยาบาลสวรรคโลก</v>
          </cell>
          <cell r="C128" t="str">
            <v>สวรรคโลก,รพช.</v>
          </cell>
          <cell r="D128" t="str">
            <v>สวรรคโลก</v>
          </cell>
          <cell r="E128">
            <v>2</v>
          </cell>
          <cell r="F128" t="str">
            <v>โรงพยาบาลชุมชน</v>
          </cell>
          <cell r="G128" t="str">
            <v>รพช.</v>
          </cell>
          <cell r="H128">
            <v>64</v>
          </cell>
          <cell r="I128" t="str">
            <v>สุโขทัย</v>
          </cell>
          <cell r="J128" t="str">
            <v>106</v>
          </cell>
          <cell r="K128" t="str">
            <v/>
          </cell>
          <cell r="L128" t="str">
            <v>M2</v>
          </cell>
          <cell r="M128">
            <v>8</v>
          </cell>
          <cell r="N128" t="str">
            <v>M2 &gt;100</v>
          </cell>
          <cell r="O128" t="str">
            <v>001124800</v>
          </cell>
          <cell r="P128" t="str">
            <v>รพช.M2 &gt;100</v>
          </cell>
        </row>
        <row r="129">
          <cell r="A129" t="str">
            <v>11249</v>
          </cell>
          <cell r="B129" t="str">
            <v>โรงพยาบาลศรีนคร</v>
          </cell>
          <cell r="C129" t="str">
            <v>ศรีนคร,รพช.</v>
          </cell>
          <cell r="D129" t="str">
            <v>ศรีนคร</v>
          </cell>
          <cell r="E129">
            <v>2</v>
          </cell>
          <cell r="F129" t="str">
            <v>โรงพยาบาลชุมชน</v>
          </cell>
          <cell r="G129" t="str">
            <v>รพช.</v>
          </cell>
          <cell r="H129">
            <v>64</v>
          </cell>
          <cell r="I129" t="str">
            <v>สุโขทัย</v>
          </cell>
          <cell r="J129" t="str">
            <v>31</v>
          </cell>
          <cell r="K129" t="str">
            <v/>
          </cell>
          <cell r="L129" t="str">
            <v>F2</v>
          </cell>
          <cell r="M129">
            <v>16</v>
          </cell>
          <cell r="N129" t="str">
            <v>F2 &lt;=30,000</v>
          </cell>
          <cell r="O129" t="str">
            <v>001124900</v>
          </cell>
          <cell r="P129" t="str">
            <v>รพช.F2 &lt;=30,000</v>
          </cell>
        </row>
        <row r="130">
          <cell r="A130" t="str">
            <v>11250</v>
          </cell>
          <cell r="B130" t="str">
            <v>โรงพยาบาลทุ่งเสลี่ยม</v>
          </cell>
          <cell r="C130" t="str">
            <v>ทุ่งเสลี่ยม,รพช.</v>
          </cell>
          <cell r="D130" t="str">
            <v>ทุ่งเสลี่ยม</v>
          </cell>
          <cell r="E130">
            <v>2</v>
          </cell>
          <cell r="F130" t="str">
            <v>โรงพยาบาลชุมชน</v>
          </cell>
          <cell r="G130" t="str">
            <v>รพช.</v>
          </cell>
          <cell r="H130">
            <v>64</v>
          </cell>
          <cell r="I130" t="str">
            <v>สุโขทัย</v>
          </cell>
          <cell r="J130" t="str">
            <v>43</v>
          </cell>
          <cell r="K130" t="str">
            <v/>
          </cell>
          <cell r="L130" t="str">
            <v>F2</v>
          </cell>
          <cell r="M130">
            <v>15</v>
          </cell>
          <cell r="N130" t="str">
            <v>F2 30,000-=60,000</v>
          </cell>
          <cell r="O130" t="str">
            <v>001125000</v>
          </cell>
          <cell r="P130" t="str">
            <v>รพช.F2 30,000-=60,000</v>
          </cell>
        </row>
        <row r="131">
          <cell r="A131" t="str">
            <v>10676</v>
          </cell>
          <cell r="B131" t="str">
            <v>โรงพยาบาลพุทธชินราช</v>
          </cell>
          <cell r="C131" t="str">
            <v>พุทธชินราช,รพศ.</v>
          </cell>
          <cell r="D131" t="str">
            <v>พุทธชินราช</v>
          </cell>
          <cell r="E131">
            <v>2</v>
          </cell>
          <cell r="F131" t="str">
            <v>โรงพยาบาลศูนย์</v>
          </cell>
          <cell r="G131" t="str">
            <v>รพศ.</v>
          </cell>
          <cell r="H131">
            <v>65</v>
          </cell>
          <cell r="I131" t="str">
            <v>พิษณุโลก</v>
          </cell>
          <cell r="J131" t="str">
            <v>1063</v>
          </cell>
          <cell r="K131" t="str">
            <v/>
          </cell>
          <cell r="L131" t="str">
            <v>A</v>
          </cell>
          <cell r="M131">
            <v>1</v>
          </cell>
          <cell r="N131" t="str">
            <v>A &gt;1000</v>
          </cell>
          <cell r="O131" t="str">
            <v>001067600</v>
          </cell>
          <cell r="P131" t="str">
            <v>รพศ.A &gt;1000</v>
          </cell>
        </row>
        <row r="132">
          <cell r="A132" t="str">
            <v>11251</v>
          </cell>
          <cell r="B132" t="str">
            <v>โรงพยาบาลชาติตระการ</v>
          </cell>
          <cell r="C132" t="str">
            <v>ชาติตระการ,รพช.</v>
          </cell>
          <cell r="D132" t="str">
            <v>ชาติตระการ</v>
          </cell>
          <cell r="E132">
            <v>2</v>
          </cell>
          <cell r="F132" t="str">
            <v>โรงพยาบาลชุมชน</v>
          </cell>
          <cell r="G132" t="str">
            <v>รพช.</v>
          </cell>
          <cell r="H132">
            <v>65</v>
          </cell>
          <cell r="I132" t="str">
            <v>พิษณุโลก</v>
          </cell>
          <cell r="J132" t="str">
            <v>30</v>
          </cell>
          <cell r="K132" t="str">
            <v/>
          </cell>
          <cell r="L132" t="str">
            <v>F2</v>
          </cell>
          <cell r="M132">
            <v>15</v>
          </cell>
          <cell r="N132" t="str">
            <v>F2 30,000-=60,000</v>
          </cell>
          <cell r="O132" t="str">
            <v>001125100</v>
          </cell>
          <cell r="P132" t="str">
            <v>รพช.F2 30,000-=60,000</v>
          </cell>
        </row>
        <row r="133">
          <cell r="A133" t="str">
            <v>11252</v>
          </cell>
          <cell r="B133" t="str">
            <v>โรงพยาบาลบางระกำ</v>
          </cell>
          <cell r="C133" t="str">
            <v>บางระกำ,รพช.</v>
          </cell>
          <cell r="D133" t="str">
            <v>บางระกำ</v>
          </cell>
          <cell r="E133">
            <v>2</v>
          </cell>
          <cell r="F133" t="str">
            <v>โรงพยาบาลชุมชน</v>
          </cell>
          <cell r="G133" t="str">
            <v>รพช.</v>
          </cell>
          <cell r="H133">
            <v>65</v>
          </cell>
          <cell r="I133" t="str">
            <v>พิษณุโลก</v>
          </cell>
          <cell r="J133" t="str">
            <v>39</v>
          </cell>
          <cell r="K133" t="str">
            <v/>
          </cell>
          <cell r="L133" t="str">
            <v>F2</v>
          </cell>
          <cell r="M133">
            <v>13</v>
          </cell>
          <cell r="N133" t="str">
            <v>F2 &gt;=90,000</v>
          </cell>
          <cell r="O133" t="str">
            <v>001125200</v>
          </cell>
          <cell r="P133" t="str">
            <v>รพช.F2 &gt;=90,000</v>
          </cell>
        </row>
        <row r="134">
          <cell r="A134" t="str">
            <v>11253</v>
          </cell>
          <cell r="B134" t="str">
            <v>โรงพยาบาลบางกระทุ่ม</v>
          </cell>
          <cell r="C134" t="str">
            <v>บางกระทุ่ม,รพช.</v>
          </cell>
          <cell r="D134" t="str">
            <v>บางกระทุ่ม</v>
          </cell>
          <cell r="E134">
            <v>2</v>
          </cell>
          <cell r="F134" t="str">
            <v>โรงพยาบาลชุมชน</v>
          </cell>
          <cell r="G134" t="str">
            <v>รพช.</v>
          </cell>
          <cell r="H134">
            <v>65</v>
          </cell>
          <cell r="I134" t="str">
            <v>พิษณุโลก</v>
          </cell>
          <cell r="J134" t="str">
            <v>30</v>
          </cell>
          <cell r="K134" t="str">
            <v/>
          </cell>
          <cell r="L134" t="str">
            <v>F2</v>
          </cell>
          <cell r="M134">
            <v>15</v>
          </cell>
          <cell r="N134" t="str">
            <v>F2 30,000-=60,000</v>
          </cell>
          <cell r="O134" t="str">
            <v>001125300</v>
          </cell>
          <cell r="P134" t="str">
            <v>รพช.F2 30,000-=60,000</v>
          </cell>
        </row>
        <row r="135">
          <cell r="A135" t="str">
            <v>11254</v>
          </cell>
          <cell r="B135" t="str">
            <v>โรงพยาบาลพรหมพิราม</v>
          </cell>
          <cell r="C135" t="str">
            <v>พรหมพิราม,รพช.</v>
          </cell>
          <cell r="D135" t="str">
            <v>พรหมพิราม</v>
          </cell>
          <cell r="E135">
            <v>2</v>
          </cell>
          <cell r="F135" t="str">
            <v>โรงพยาบาลชุมชน</v>
          </cell>
          <cell r="G135" t="str">
            <v>รพช.</v>
          </cell>
          <cell r="H135">
            <v>65</v>
          </cell>
          <cell r="I135" t="str">
            <v>พิษณุโลก</v>
          </cell>
          <cell r="J135" t="str">
            <v>30</v>
          </cell>
          <cell r="K135" t="str">
            <v/>
          </cell>
          <cell r="L135" t="str">
            <v>F2</v>
          </cell>
          <cell r="M135">
            <v>14</v>
          </cell>
          <cell r="N135" t="str">
            <v>F2 60,000-90,000</v>
          </cell>
          <cell r="O135" t="str">
            <v>001125400</v>
          </cell>
          <cell r="P135" t="str">
            <v>รพช.F2 60,000-90,000</v>
          </cell>
        </row>
        <row r="136">
          <cell r="A136" t="str">
            <v>11255</v>
          </cell>
          <cell r="B136" t="str">
            <v>โรงพยาบาลวัดโบสถ์</v>
          </cell>
          <cell r="C136" t="str">
            <v>วัดโบสถ์,รพช.</v>
          </cell>
          <cell r="D136" t="str">
            <v>วัดโบสถ์</v>
          </cell>
          <cell r="E136">
            <v>2</v>
          </cell>
          <cell r="F136" t="str">
            <v>โรงพยาบาลชุมชน</v>
          </cell>
          <cell r="G136" t="str">
            <v>รพช.</v>
          </cell>
          <cell r="H136">
            <v>65</v>
          </cell>
          <cell r="I136" t="str">
            <v>พิษณุโลก</v>
          </cell>
          <cell r="J136" t="str">
            <v>30</v>
          </cell>
          <cell r="K136" t="str">
            <v/>
          </cell>
          <cell r="L136" t="str">
            <v>F2</v>
          </cell>
          <cell r="M136">
            <v>15</v>
          </cell>
          <cell r="N136" t="str">
            <v>F2 30,000-=60,000</v>
          </cell>
          <cell r="O136" t="str">
            <v>001125500</v>
          </cell>
          <cell r="P136" t="str">
            <v>รพช.F2 30,000-=60,000</v>
          </cell>
        </row>
        <row r="137">
          <cell r="A137" t="str">
            <v>11256</v>
          </cell>
          <cell r="B137" t="str">
            <v>โรงพยาบาลวังทอง</v>
          </cell>
          <cell r="C137" t="str">
            <v>วังทอง,รพช.</v>
          </cell>
          <cell r="D137" t="str">
            <v>วังทอง</v>
          </cell>
          <cell r="E137">
            <v>2</v>
          </cell>
          <cell r="F137" t="str">
            <v>โรงพยาบาลชุมชน</v>
          </cell>
          <cell r="G137" t="str">
            <v>รพช.</v>
          </cell>
          <cell r="H137">
            <v>65</v>
          </cell>
          <cell r="I137" t="str">
            <v>พิษณุโลก</v>
          </cell>
          <cell r="J137" t="str">
            <v>68</v>
          </cell>
          <cell r="K137" t="str">
            <v/>
          </cell>
          <cell r="L137" t="str">
            <v>F2</v>
          </cell>
          <cell r="M137">
            <v>13</v>
          </cell>
          <cell r="N137" t="str">
            <v>F2 &gt;=90,000</v>
          </cell>
          <cell r="O137" t="str">
            <v>001125600</v>
          </cell>
          <cell r="P137" t="str">
            <v>รพช.F2 &gt;=90,000</v>
          </cell>
        </row>
        <row r="138">
          <cell r="A138" t="str">
            <v>11257</v>
          </cell>
          <cell r="B138" t="str">
            <v>โรงพยาบาลเนินมะปราง</v>
          </cell>
          <cell r="C138" t="str">
            <v>เนินมะปราง,รพช.</v>
          </cell>
          <cell r="D138" t="str">
            <v>เนินมะปราง</v>
          </cell>
          <cell r="E138">
            <v>2</v>
          </cell>
          <cell r="F138" t="str">
            <v>โรงพยาบาลชุมชน</v>
          </cell>
          <cell r="G138" t="str">
            <v>รพช.</v>
          </cell>
          <cell r="H138">
            <v>65</v>
          </cell>
          <cell r="I138" t="str">
            <v>พิษณุโลก</v>
          </cell>
          <cell r="J138" t="str">
            <v>30</v>
          </cell>
          <cell r="K138" t="str">
            <v/>
          </cell>
          <cell r="L138" t="str">
            <v>F2</v>
          </cell>
          <cell r="M138">
            <v>15</v>
          </cell>
          <cell r="N138" t="str">
            <v>F2 30,000-=60,000</v>
          </cell>
          <cell r="O138" t="str">
            <v>001125700</v>
          </cell>
          <cell r="P138" t="str">
            <v>รพช.F2 30,000-=60,000</v>
          </cell>
        </row>
        <row r="139">
          <cell r="A139" t="str">
            <v>11455</v>
          </cell>
          <cell r="B139" t="str">
            <v>โรงพยาบาลสมเด็จพระยุพราชนครไทย</v>
          </cell>
          <cell r="C139" t="str">
            <v>สมเด็จพระยุพราชนครไทย,รพช.</v>
          </cell>
          <cell r="D139" t="str">
            <v>สมเด็จพระยุพราชนครไทย</v>
          </cell>
          <cell r="E139">
            <v>2</v>
          </cell>
          <cell r="F139" t="str">
            <v>โรงพยาบาลชุมชน</v>
          </cell>
          <cell r="G139" t="str">
            <v>รพช.</v>
          </cell>
          <cell r="H139">
            <v>65</v>
          </cell>
          <cell r="I139" t="str">
            <v>พิษณุโลก</v>
          </cell>
          <cell r="J139" t="str">
            <v>90</v>
          </cell>
          <cell r="K139" t="str">
            <v>S</v>
          </cell>
          <cell r="L139" t="str">
            <v>M2</v>
          </cell>
          <cell r="M139">
            <v>9</v>
          </cell>
          <cell r="N139" t="str">
            <v>M2 &lt;=100</v>
          </cell>
          <cell r="O139" t="str">
            <v>001145500</v>
          </cell>
          <cell r="P139" t="str">
            <v>รพช.M2 &lt;=100</v>
          </cell>
        </row>
        <row r="140">
          <cell r="A140" t="str">
            <v>10727</v>
          </cell>
          <cell r="B140" t="str">
            <v>โรงพยาบาลเพชรบูรณ์</v>
          </cell>
          <cell r="C140" t="str">
            <v>เพชรบูรณ์,รพท.</v>
          </cell>
          <cell r="D140" t="str">
            <v>เพชรบูรณ์</v>
          </cell>
          <cell r="E140">
            <v>2</v>
          </cell>
          <cell r="F140" t="str">
            <v>โรงพยาบาลทั่วไป</v>
          </cell>
          <cell r="G140" t="str">
            <v>รพท.</v>
          </cell>
          <cell r="H140">
            <v>67</v>
          </cell>
          <cell r="I140" t="str">
            <v>เพชรบูรณ์</v>
          </cell>
          <cell r="J140" t="str">
            <v>509</v>
          </cell>
          <cell r="K140" t="str">
            <v/>
          </cell>
          <cell r="L140" t="str">
            <v>S</v>
          </cell>
          <cell r="M140">
            <v>4</v>
          </cell>
          <cell r="N140" t="str">
            <v>S &gt;400</v>
          </cell>
          <cell r="O140" t="str">
            <v>001072700</v>
          </cell>
          <cell r="P140" t="str">
            <v>รพท.S &gt;400</v>
          </cell>
        </row>
        <row r="141">
          <cell r="A141" t="str">
            <v>11264</v>
          </cell>
          <cell r="B141" t="str">
            <v>โรงพยาบาลชนแดน</v>
          </cell>
          <cell r="C141" t="str">
            <v>ชนแดน,รพช.</v>
          </cell>
          <cell r="D141" t="str">
            <v>ชนแดน</v>
          </cell>
          <cell r="E141">
            <v>2</v>
          </cell>
          <cell r="F141" t="str">
            <v>โรงพยาบาลชุมชน</v>
          </cell>
          <cell r="G141" t="str">
            <v>รพช.</v>
          </cell>
          <cell r="H141">
            <v>67</v>
          </cell>
          <cell r="I141" t="str">
            <v>เพชรบูรณ์</v>
          </cell>
          <cell r="J141" t="str">
            <v>60</v>
          </cell>
          <cell r="K141" t="str">
            <v/>
          </cell>
          <cell r="L141" t="str">
            <v>F2</v>
          </cell>
          <cell r="M141">
            <v>14</v>
          </cell>
          <cell r="N141" t="str">
            <v>F2 60,000-90,000</v>
          </cell>
          <cell r="O141" t="str">
            <v>001126400</v>
          </cell>
          <cell r="P141" t="str">
            <v>รพช.F2 60,000-90,000</v>
          </cell>
        </row>
        <row r="142">
          <cell r="A142" t="str">
            <v>11265</v>
          </cell>
          <cell r="B142" t="str">
            <v>โรงพยาบาลหล่มสัก</v>
          </cell>
          <cell r="C142" t="str">
            <v>หล่มสัก,รพช.</v>
          </cell>
          <cell r="D142" t="str">
            <v>หล่มสัก</v>
          </cell>
          <cell r="E142">
            <v>2</v>
          </cell>
          <cell r="F142" t="str">
            <v>โรงพยาบาลชุมชน</v>
          </cell>
          <cell r="G142" t="str">
            <v>รพช.</v>
          </cell>
          <cell r="H142">
            <v>67</v>
          </cell>
          <cell r="I142" t="str">
            <v>เพชรบูรณ์</v>
          </cell>
          <cell r="J142" t="str">
            <v>205</v>
          </cell>
          <cell r="K142" t="str">
            <v/>
          </cell>
          <cell r="L142" t="str">
            <v>M2</v>
          </cell>
          <cell r="M142">
            <v>8</v>
          </cell>
          <cell r="N142" t="str">
            <v>M2 &gt;100</v>
          </cell>
          <cell r="O142" t="str">
            <v>001126500</v>
          </cell>
          <cell r="P142" t="str">
            <v>รพช.M2 &gt;100</v>
          </cell>
        </row>
        <row r="143">
          <cell r="A143" t="str">
            <v>11266</v>
          </cell>
          <cell r="B143" t="str">
            <v>โรงพยาบาลวิเชียรบุรี</v>
          </cell>
          <cell r="C143" t="str">
            <v>วิเชียรบุรี,รพช.</v>
          </cell>
          <cell r="D143" t="str">
            <v>วิเชียรบุรี</v>
          </cell>
          <cell r="E143">
            <v>2</v>
          </cell>
          <cell r="F143" t="str">
            <v>โรงพยาบาลชุมชน</v>
          </cell>
          <cell r="G143" t="str">
            <v>รพช.</v>
          </cell>
          <cell r="H143">
            <v>67</v>
          </cell>
          <cell r="I143" t="str">
            <v>เพชรบูรณ์</v>
          </cell>
          <cell r="J143" t="str">
            <v>200</v>
          </cell>
          <cell r="K143" t="str">
            <v/>
          </cell>
          <cell r="L143" t="str">
            <v>M2</v>
          </cell>
          <cell r="M143">
            <v>8</v>
          </cell>
          <cell r="N143" t="str">
            <v>M2 &gt;100</v>
          </cell>
          <cell r="O143" t="str">
            <v>001126600</v>
          </cell>
          <cell r="P143" t="str">
            <v>รพช.M2 &gt;100</v>
          </cell>
        </row>
        <row r="144">
          <cell r="A144" t="str">
            <v>11267</v>
          </cell>
          <cell r="B144" t="str">
            <v>โรงพยาบาลศรีเทพ</v>
          </cell>
          <cell r="C144" t="str">
            <v>ศรีเทพ,รพช.</v>
          </cell>
          <cell r="D144" t="str">
            <v>ศรีเทพ</v>
          </cell>
          <cell r="E144">
            <v>2</v>
          </cell>
          <cell r="F144" t="str">
            <v>โรงพยาบาลชุมชน</v>
          </cell>
          <cell r="G144" t="str">
            <v>รพช.</v>
          </cell>
          <cell r="H144">
            <v>67</v>
          </cell>
          <cell r="I144" t="str">
            <v>เพชรบูรณ์</v>
          </cell>
          <cell r="J144" t="str">
            <v>58</v>
          </cell>
          <cell r="K144" t="str">
            <v/>
          </cell>
          <cell r="L144" t="str">
            <v>F2</v>
          </cell>
          <cell r="M144">
            <v>14</v>
          </cell>
          <cell r="N144" t="str">
            <v>F2 60,000-90,000</v>
          </cell>
          <cell r="O144" t="str">
            <v>001126700</v>
          </cell>
          <cell r="P144" t="str">
            <v>รพช.F2 60,000-90,000</v>
          </cell>
        </row>
        <row r="145">
          <cell r="A145" t="str">
            <v>11268</v>
          </cell>
          <cell r="B145" t="str">
            <v>โรงพยาบาลหนองไผ่</v>
          </cell>
          <cell r="C145" t="str">
            <v>หนองไผ่,รพช.</v>
          </cell>
          <cell r="D145" t="str">
            <v>หนองไผ่</v>
          </cell>
          <cell r="E145">
            <v>2</v>
          </cell>
          <cell r="F145" t="str">
            <v>โรงพยาบาลชุมชน</v>
          </cell>
          <cell r="G145" t="str">
            <v>รพช.</v>
          </cell>
          <cell r="H145">
            <v>67</v>
          </cell>
          <cell r="I145" t="str">
            <v>เพชรบูรณ์</v>
          </cell>
          <cell r="J145" t="str">
            <v>73</v>
          </cell>
          <cell r="K145" t="str">
            <v/>
          </cell>
          <cell r="L145" t="str">
            <v>F1</v>
          </cell>
          <cell r="M145">
            <v>10</v>
          </cell>
          <cell r="N145" t="str">
            <v>F1 &gt;=100,000</v>
          </cell>
          <cell r="O145" t="str">
            <v>001126800</v>
          </cell>
          <cell r="P145" t="str">
            <v>รพช.F1 &gt;=100,000</v>
          </cell>
        </row>
        <row r="146">
          <cell r="A146" t="str">
            <v>11269</v>
          </cell>
          <cell r="B146" t="str">
            <v>โรงพยาบาลบึงสามพัน</v>
          </cell>
          <cell r="C146" t="str">
            <v>บึงสามพัน,รพช.</v>
          </cell>
          <cell r="D146" t="str">
            <v>บึงสามพัน</v>
          </cell>
          <cell r="E146">
            <v>2</v>
          </cell>
          <cell r="F146" t="str">
            <v>โรงพยาบาลชุมชน</v>
          </cell>
          <cell r="G146" t="str">
            <v>รพช.</v>
          </cell>
          <cell r="H146">
            <v>67</v>
          </cell>
          <cell r="I146" t="str">
            <v>เพชรบูรณ์</v>
          </cell>
          <cell r="J146" t="str">
            <v>90</v>
          </cell>
          <cell r="K146" t="str">
            <v/>
          </cell>
          <cell r="L146" t="str">
            <v>F2</v>
          </cell>
          <cell r="M146">
            <v>14</v>
          </cell>
          <cell r="N146" t="str">
            <v>F2 60,000-90,000</v>
          </cell>
          <cell r="O146" t="str">
            <v>001126900</v>
          </cell>
          <cell r="P146" t="str">
            <v>รพช.F2 60,000-90,000</v>
          </cell>
        </row>
        <row r="147">
          <cell r="A147" t="str">
            <v>11270</v>
          </cell>
          <cell r="B147" t="str">
            <v>โรงพยาบาลน้ำหนาว</v>
          </cell>
          <cell r="C147" t="str">
            <v>น้ำหนาว,รพช.</v>
          </cell>
          <cell r="D147" t="str">
            <v>น้ำหนาว</v>
          </cell>
          <cell r="E147">
            <v>2</v>
          </cell>
          <cell r="F147" t="str">
            <v>โรงพยาบาลชุมชน</v>
          </cell>
          <cell r="G147" t="str">
            <v>รพช.</v>
          </cell>
          <cell r="H147">
            <v>67</v>
          </cell>
          <cell r="I147" t="str">
            <v>เพชรบูรณ์</v>
          </cell>
          <cell r="J147" t="str">
            <v>11</v>
          </cell>
          <cell r="K147" t="str">
            <v/>
          </cell>
          <cell r="L147" t="str">
            <v>F3</v>
          </cell>
          <cell r="M147">
            <v>18</v>
          </cell>
          <cell r="N147" t="str">
            <v>F3 15,000-25,000</v>
          </cell>
          <cell r="O147" t="str">
            <v>001127000</v>
          </cell>
          <cell r="P147" t="str">
            <v>รพช.F3 15,000-25,000</v>
          </cell>
        </row>
        <row r="148">
          <cell r="A148" t="str">
            <v>11271</v>
          </cell>
          <cell r="B148" t="str">
            <v>โรงพยาบาลวังโป่ง</v>
          </cell>
          <cell r="C148" t="str">
            <v>วังโป่ง,รพช.</v>
          </cell>
          <cell r="D148" t="str">
            <v>วังโป่ง</v>
          </cell>
          <cell r="E148">
            <v>2</v>
          </cell>
          <cell r="F148" t="str">
            <v>โรงพยาบาลชุมชน</v>
          </cell>
          <cell r="G148" t="str">
            <v>รพช.</v>
          </cell>
          <cell r="H148">
            <v>67</v>
          </cell>
          <cell r="I148" t="str">
            <v>เพชรบูรณ์</v>
          </cell>
          <cell r="J148" t="str">
            <v>36</v>
          </cell>
          <cell r="K148" t="str">
            <v/>
          </cell>
          <cell r="L148" t="str">
            <v>F2</v>
          </cell>
          <cell r="M148">
            <v>15</v>
          </cell>
          <cell r="N148" t="str">
            <v>F2 30,000-=60,000</v>
          </cell>
          <cell r="O148" t="str">
            <v>001127100</v>
          </cell>
          <cell r="P148" t="str">
            <v>รพช.F2 30,000-=60,000</v>
          </cell>
        </row>
        <row r="149">
          <cell r="A149" t="str">
            <v>11272</v>
          </cell>
          <cell r="B149" t="str">
            <v>โรงพยาบาลเขาค้อ</v>
          </cell>
          <cell r="C149" t="str">
            <v>เขาค้อ,รพช.</v>
          </cell>
          <cell r="D149" t="str">
            <v>เขาค้อ</v>
          </cell>
          <cell r="E149">
            <v>2</v>
          </cell>
          <cell r="F149" t="str">
            <v>โรงพยาบาลชุมชน</v>
          </cell>
          <cell r="G149" t="str">
            <v>รพช.</v>
          </cell>
          <cell r="H149">
            <v>67</v>
          </cell>
          <cell r="I149" t="str">
            <v>เพชรบูรณ์</v>
          </cell>
          <cell r="J149" t="str">
            <v>30</v>
          </cell>
          <cell r="K149" t="str">
            <v/>
          </cell>
          <cell r="L149" t="str">
            <v>F2</v>
          </cell>
          <cell r="M149">
            <v>15</v>
          </cell>
          <cell r="N149" t="str">
            <v>F2 30,000-=60,000</v>
          </cell>
          <cell r="O149" t="str">
            <v>001127200</v>
          </cell>
          <cell r="P149" t="str">
            <v>รพช.F2 30,000-=60,000</v>
          </cell>
        </row>
        <row r="150">
          <cell r="A150" t="str">
            <v>11457</v>
          </cell>
          <cell r="B150" t="str">
            <v>โรงพยาบาลสมเด็จพระยุพราชหล่มเก่า</v>
          </cell>
          <cell r="C150" t="str">
            <v>สมเด็จพระยุพราชหล่มเก่า,รพช.</v>
          </cell>
          <cell r="D150" t="str">
            <v>สมเด็จพระยุพราชหล่มเก่า</v>
          </cell>
          <cell r="E150">
            <v>2</v>
          </cell>
          <cell r="F150" t="str">
            <v>โรงพยาบาลชุมชน</v>
          </cell>
          <cell r="G150" t="str">
            <v>รพช.</v>
          </cell>
          <cell r="H150">
            <v>67</v>
          </cell>
          <cell r="I150" t="str">
            <v>เพชรบูรณ์</v>
          </cell>
          <cell r="J150" t="str">
            <v>118</v>
          </cell>
          <cell r="K150" t="str">
            <v/>
          </cell>
          <cell r="L150" t="str">
            <v>F1</v>
          </cell>
          <cell r="M150">
            <v>11</v>
          </cell>
          <cell r="N150" t="str">
            <v>F1 50,000-100,000</v>
          </cell>
          <cell r="O150" t="str">
            <v>001145700</v>
          </cell>
          <cell r="P150" t="str">
            <v>รพช.F1 50,000-100,000</v>
          </cell>
        </row>
        <row r="151">
          <cell r="A151" t="str">
            <v>10694</v>
          </cell>
          <cell r="B151" t="str">
            <v>โรงพยาบาลชัยนาทนเรนทร</v>
          </cell>
          <cell r="C151" t="str">
            <v>ชัยนาทนเรนทร,รพท.</v>
          </cell>
          <cell r="D151" t="str">
            <v>ชัยนาทนเรนทร</v>
          </cell>
          <cell r="E151">
            <v>3</v>
          </cell>
          <cell r="F151" t="str">
            <v>โรงพยาบาลทั่วไป</v>
          </cell>
          <cell r="G151" t="str">
            <v>รพท.</v>
          </cell>
          <cell r="H151">
            <v>18</v>
          </cell>
          <cell r="I151" t="str">
            <v>ชัยนาท</v>
          </cell>
          <cell r="J151" t="str">
            <v>348</v>
          </cell>
          <cell r="K151" t="str">
            <v>S</v>
          </cell>
          <cell r="L151" t="str">
            <v>S</v>
          </cell>
          <cell r="M151">
            <v>5</v>
          </cell>
          <cell r="N151" t="str">
            <v>S &lt;=400</v>
          </cell>
          <cell r="O151" t="str">
            <v>001069400</v>
          </cell>
          <cell r="P151" t="str">
            <v>รพช./รพท.S &lt;=400</v>
          </cell>
        </row>
        <row r="152">
          <cell r="A152" t="str">
            <v>10802</v>
          </cell>
          <cell r="B152" t="str">
            <v>โรงพยาบาลมโนรมย์</v>
          </cell>
          <cell r="C152" t="str">
            <v>มโนรมย์,รพช.</v>
          </cell>
          <cell r="D152" t="str">
            <v>มโนรมย์</v>
          </cell>
          <cell r="E152">
            <v>3</v>
          </cell>
          <cell r="F152" t="str">
            <v>โรงพยาบาลชุมชน</v>
          </cell>
          <cell r="G152" t="str">
            <v>รพช.</v>
          </cell>
          <cell r="H152">
            <v>18</v>
          </cell>
          <cell r="I152" t="str">
            <v>ชัยนาท</v>
          </cell>
          <cell r="J152" t="str">
            <v>30</v>
          </cell>
          <cell r="K152" t="str">
            <v/>
          </cell>
          <cell r="L152" t="str">
            <v>F2</v>
          </cell>
          <cell r="M152">
            <v>15</v>
          </cell>
          <cell r="N152" t="str">
            <v>F2 30,000-=60,000</v>
          </cell>
          <cell r="O152" t="str">
            <v>001080200</v>
          </cell>
          <cell r="P152" t="str">
            <v>รพช.F2 30,000-=60,000</v>
          </cell>
        </row>
        <row r="153">
          <cell r="A153" t="str">
            <v>10803</v>
          </cell>
          <cell r="B153" t="str">
            <v>โรงพยาบาลวัดสิงห์</v>
          </cell>
          <cell r="C153" t="str">
            <v>วัดสิงห์,รพช.</v>
          </cell>
          <cell r="D153" t="str">
            <v>วัดสิงห์</v>
          </cell>
          <cell r="E153">
            <v>3</v>
          </cell>
          <cell r="F153" t="str">
            <v>โรงพยาบาลชุมชน</v>
          </cell>
          <cell r="G153" t="str">
            <v>รพช.</v>
          </cell>
          <cell r="H153">
            <v>18</v>
          </cell>
          <cell r="I153" t="str">
            <v>ชัยนาท</v>
          </cell>
          <cell r="J153" t="str">
            <v>38</v>
          </cell>
          <cell r="K153" t="str">
            <v/>
          </cell>
          <cell r="L153" t="str">
            <v>F2</v>
          </cell>
          <cell r="M153">
            <v>16</v>
          </cell>
          <cell r="N153" t="str">
            <v>F2 &lt;=30,000</v>
          </cell>
          <cell r="O153" t="str">
            <v>001080300</v>
          </cell>
          <cell r="P153" t="str">
            <v>รพช.F2 &lt;=30,000</v>
          </cell>
        </row>
        <row r="154">
          <cell r="A154" t="str">
            <v>10804</v>
          </cell>
          <cell r="B154" t="str">
            <v>โรงพยาบาลสรรพยา</v>
          </cell>
          <cell r="C154" t="str">
            <v>สรรพยา,รพช.</v>
          </cell>
          <cell r="D154" t="str">
            <v>สรรพยา</v>
          </cell>
          <cell r="E154">
            <v>3</v>
          </cell>
          <cell r="F154" t="str">
            <v>โรงพยาบาลชุมชน</v>
          </cell>
          <cell r="G154" t="str">
            <v>รพช.</v>
          </cell>
          <cell r="H154">
            <v>18</v>
          </cell>
          <cell r="I154" t="str">
            <v>ชัยนาท</v>
          </cell>
          <cell r="J154" t="str">
            <v>31</v>
          </cell>
          <cell r="K154" t="str">
            <v/>
          </cell>
          <cell r="L154" t="str">
            <v>F2</v>
          </cell>
          <cell r="M154">
            <v>15</v>
          </cell>
          <cell r="N154" t="str">
            <v>F2 30,000-=60,000</v>
          </cell>
          <cell r="O154" t="str">
            <v>001080400</v>
          </cell>
          <cell r="P154" t="str">
            <v>รพช.F2 30,000-=60,000</v>
          </cell>
        </row>
        <row r="155">
          <cell r="A155" t="str">
            <v>10805</v>
          </cell>
          <cell r="B155" t="str">
            <v>โรงพยาบาลสรรคบุรี</v>
          </cell>
          <cell r="C155" t="str">
            <v>สรรคบุรี,รพช.</v>
          </cell>
          <cell r="D155" t="str">
            <v>สรรคบุรี</v>
          </cell>
          <cell r="E155">
            <v>3</v>
          </cell>
          <cell r="F155" t="str">
            <v>โรงพยาบาลชุมชน</v>
          </cell>
          <cell r="G155" t="str">
            <v>รพช.</v>
          </cell>
          <cell r="H155">
            <v>18</v>
          </cell>
          <cell r="I155" t="str">
            <v>ชัยนาท</v>
          </cell>
          <cell r="J155" t="str">
            <v>41</v>
          </cell>
          <cell r="K155" t="str">
            <v/>
          </cell>
          <cell r="L155" t="str">
            <v>F2</v>
          </cell>
          <cell r="M155">
            <v>14</v>
          </cell>
          <cell r="N155" t="str">
            <v>F2 60,000-90,000</v>
          </cell>
          <cell r="O155" t="str">
            <v>001080500</v>
          </cell>
          <cell r="P155" t="str">
            <v>รพช.F2 60,000-90,000</v>
          </cell>
        </row>
        <row r="156">
          <cell r="A156" t="str">
            <v>10806</v>
          </cell>
          <cell r="B156" t="str">
            <v>โรงพยาบาลหันคา</v>
          </cell>
          <cell r="C156" t="str">
            <v>หันคา,รพช.</v>
          </cell>
          <cell r="D156" t="str">
            <v>หันคา</v>
          </cell>
          <cell r="E156">
            <v>3</v>
          </cell>
          <cell r="F156" t="str">
            <v>โรงพยาบาลชุมชน</v>
          </cell>
          <cell r="G156" t="str">
            <v>รพช.</v>
          </cell>
          <cell r="H156">
            <v>18</v>
          </cell>
          <cell r="I156" t="str">
            <v>ชัยนาท</v>
          </cell>
          <cell r="J156" t="str">
            <v>30</v>
          </cell>
          <cell r="K156" t="str">
            <v/>
          </cell>
          <cell r="L156" t="str">
            <v>F2</v>
          </cell>
          <cell r="M156">
            <v>15</v>
          </cell>
          <cell r="N156" t="str">
            <v>F2 30,000-=60,000</v>
          </cell>
          <cell r="O156" t="str">
            <v>001080600</v>
          </cell>
          <cell r="P156" t="str">
            <v>รพช.F2 30,000-=60,000</v>
          </cell>
        </row>
        <row r="157">
          <cell r="A157" t="str">
            <v>27974</v>
          </cell>
          <cell r="B157" t="str">
            <v>โรงพยาบาลหนองมะโมง</v>
          </cell>
          <cell r="C157" t="str">
            <v>หนองมะโมง,รพช.</v>
          </cell>
          <cell r="D157" t="str">
            <v>หนองมะโมง</v>
          </cell>
          <cell r="E157">
            <v>3</v>
          </cell>
          <cell r="F157" t="str">
            <v>โรงพยาบาลชุมชน</v>
          </cell>
          <cell r="G157" t="str">
            <v>รพช.</v>
          </cell>
          <cell r="H157">
            <v>18</v>
          </cell>
          <cell r="I157" t="str">
            <v>ชัยนาท</v>
          </cell>
          <cell r="J157" t="str">
            <v>0</v>
          </cell>
          <cell r="K157" t="str">
            <v>S</v>
          </cell>
          <cell r="L157" t="str">
            <v>F3</v>
          </cell>
          <cell r="M157">
            <v>18</v>
          </cell>
          <cell r="N157" t="str">
            <v>F3 15,000-25,000</v>
          </cell>
          <cell r="O157" t="str">
            <v>002797400</v>
          </cell>
          <cell r="P157" t="str">
            <v>รพช.F3 15,000-25,000</v>
          </cell>
        </row>
        <row r="158">
          <cell r="A158" t="str">
            <v>27975</v>
          </cell>
          <cell r="B158" t="str">
            <v>โรงพยาบาลเนินขาม</v>
          </cell>
          <cell r="C158" t="str">
            <v>เนินขาม,รพช.</v>
          </cell>
          <cell r="D158" t="str">
            <v>เนินขาม</v>
          </cell>
          <cell r="E158">
            <v>3</v>
          </cell>
          <cell r="F158" t="str">
            <v>โรงพยาบาลชุมชน</v>
          </cell>
          <cell r="G158" t="str">
            <v>รพช.</v>
          </cell>
          <cell r="H158">
            <v>18</v>
          </cell>
          <cell r="I158" t="str">
            <v>ชัยนาท</v>
          </cell>
          <cell r="J158" t="str">
            <v>0</v>
          </cell>
          <cell r="K158" t="str">
            <v/>
          </cell>
          <cell r="L158" t="str">
            <v>F3</v>
          </cell>
          <cell r="M158">
            <v>18</v>
          </cell>
          <cell r="N158" t="str">
            <v>F3 15,000-25,000</v>
          </cell>
          <cell r="O158" t="str">
            <v>002797500</v>
          </cell>
          <cell r="P158" t="str">
            <v>รพช.F3 15,000-25,000</v>
          </cell>
        </row>
        <row r="159">
          <cell r="A159" t="str">
            <v>10675</v>
          </cell>
          <cell r="B159" t="str">
            <v>โรงพยาบาลสวรรค์ประชารักษ์</v>
          </cell>
          <cell r="C159" t="str">
            <v>สวรรค์ประชารักษ์,รพศ.</v>
          </cell>
          <cell r="D159" t="str">
            <v>สวรรค์ประชารักษ์</v>
          </cell>
          <cell r="E159">
            <v>3</v>
          </cell>
          <cell r="F159" t="str">
            <v>โรงพยาบาลศูนย์</v>
          </cell>
          <cell r="G159" t="str">
            <v>รพศ.</v>
          </cell>
          <cell r="H159">
            <v>60</v>
          </cell>
          <cell r="I159" t="str">
            <v>นครสวรรค์</v>
          </cell>
          <cell r="J159" t="str">
            <v>659</v>
          </cell>
          <cell r="K159" t="str">
            <v/>
          </cell>
          <cell r="L159" t="str">
            <v>A</v>
          </cell>
          <cell r="M159">
            <v>3</v>
          </cell>
          <cell r="N159" t="str">
            <v>A &lt;=700</v>
          </cell>
          <cell r="O159" t="str">
            <v>001067500</v>
          </cell>
          <cell r="P159" t="str">
            <v>รพท./รพศ.A &lt;=700</v>
          </cell>
        </row>
        <row r="160">
          <cell r="A160" t="str">
            <v>11209</v>
          </cell>
          <cell r="B160" t="str">
            <v>โรงพยาบาลโกรกพระ</v>
          </cell>
          <cell r="C160" t="str">
            <v>โกรกพระ,รพช.</v>
          </cell>
          <cell r="D160" t="str">
            <v>โกรกพระ</v>
          </cell>
          <cell r="E160">
            <v>3</v>
          </cell>
          <cell r="F160" t="str">
            <v>โรงพยาบาลชุมชน</v>
          </cell>
          <cell r="G160" t="str">
            <v>รพช.</v>
          </cell>
          <cell r="H160">
            <v>60</v>
          </cell>
          <cell r="I160" t="str">
            <v>นครสวรรค์</v>
          </cell>
          <cell r="J160" t="str">
            <v>30</v>
          </cell>
          <cell r="K160" t="str">
            <v/>
          </cell>
          <cell r="L160" t="str">
            <v>F2</v>
          </cell>
          <cell r="M160">
            <v>15</v>
          </cell>
          <cell r="N160" t="str">
            <v>F2 30,000-=60,000</v>
          </cell>
          <cell r="O160" t="str">
            <v>001120900</v>
          </cell>
          <cell r="P160" t="str">
            <v>รพช.F2 30,000-=60,000</v>
          </cell>
        </row>
        <row r="161">
          <cell r="A161" t="str">
            <v>11210</v>
          </cell>
          <cell r="B161" t="str">
            <v>โรงพยาบาลชุมแสง</v>
          </cell>
          <cell r="C161" t="str">
            <v>ชุมแสง,รพช.</v>
          </cell>
          <cell r="D161" t="str">
            <v>ชุมแสง</v>
          </cell>
          <cell r="E161">
            <v>3</v>
          </cell>
          <cell r="F161" t="str">
            <v>โรงพยาบาลชุมชน</v>
          </cell>
          <cell r="G161" t="str">
            <v>รพช.</v>
          </cell>
          <cell r="H161">
            <v>60</v>
          </cell>
          <cell r="I161" t="str">
            <v>นครสวรรค์</v>
          </cell>
          <cell r="J161" t="str">
            <v>60</v>
          </cell>
          <cell r="K161" t="str">
            <v/>
          </cell>
          <cell r="L161" t="str">
            <v>F1</v>
          </cell>
          <cell r="M161">
            <v>11</v>
          </cell>
          <cell r="N161" t="str">
            <v>F1 50,000-100,000</v>
          </cell>
          <cell r="O161" t="str">
            <v>001121000</v>
          </cell>
          <cell r="P161" t="str">
            <v>รพช.F1 50,000-100,000</v>
          </cell>
        </row>
        <row r="162">
          <cell r="A162" t="str">
            <v>11211</v>
          </cell>
          <cell r="B162" t="str">
            <v>โรงพยาบาลหนองบัว</v>
          </cell>
          <cell r="C162" t="str">
            <v>หนองบัว,รพช.</v>
          </cell>
          <cell r="D162" t="str">
            <v>หนองบัว</v>
          </cell>
          <cell r="E162">
            <v>3</v>
          </cell>
          <cell r="F162" t="str">
            <v>โรงพยาบาลชุมชน</v>
          </cell>
          <cell r="G162" t="str">
            <v>รพช.</v>
          </cell>
          <cell r="H162">
            <v>60</v>
          </cell>
          <cell r="I162" t="str">
            <v>นครสวรรค์</v>
          </cell>
          <cell r="J162" t="str">
            <v>60</v>
          </cell>
          <cell r="K162" t="str">
            <v/>
          </cell>
          <cell r="L162" t="str">
            <v>F2</v>
          </cell>
          <cell r="M162">
            <v>14</v>
          </cell>
          <cell r="N162" t="str">
            <v>F2 60,000-90,000</v>
          </cell>
          <cell r="O162" t="str">
            <v>001121100</v>
          </cell>
          <cell r="P162" t="str">
            <v>รพช.F2 60,000-90,000</v>
          </cell>
        </row>
        <row r="163">
          <cell r="A163" t="str">
            <v>11212</v>
          </cell>
          <cell r="B163" t="str">
            <v>โรงพยาบาลบรรพตพิสัย</v>
          </cell>
          <cell r="C163" t="str">
            <v>บรรพตพิสัย,รพช.</v>
          </cell>
          <cell r="D163" t="str">
            <v>บรรพตพิสัย</v>
          </cell>
          <cell r="E163">
            <v>3</v>
          </cell>
          <cell r="F163" t="str">
            <v>โรงพยาบาลชุมชน</v>
          </cell>
          <cell r="G163" t="str">
            <v>รพช.</v>
          </cell>
          <cell r="H163">
            <v>60</v>
          </cell>
          <cell r="I163" t="str">
            <v>นครสวรรค์</v>
          </cell>
          <cell r="J163" t="str">
            <v>98</v>
          </cell>
          <cell r="K163" t="str">
            <v/>
          </cell>
          <cell r="L163" t="str">
            <v>F2</v>
          </cell>
          <cell r="M163">
            <v>14</v>
          </cell>
          <cell r="N163" t="str">
            <v>F2 60,000-90,000</v>
          </cell>
          <cell r="O163" t="str">
            <v>001121200</v>
          </cell>
          <cell r="P163" t="str">
            <v>รพช.F2 60,000-90,000</v>
          </cell>
        </row>
        <row r="164">
          <cell r="A164" t="str">
            <v>11213</v>
          </cell>
          <cell r="B164" t="str">
            <v>โรงพยาบาลเก้าเลี้ยว</v>
          </cell>
          <cell r="C164" t="str">
            <v>เก้าเลี้ยว,รพช.</v>
          </cell>
          <cell r="D164" t="str">
            <v>เก้าเลี้ยว</v>
          </cell>
          <cell r="E164">
            <v>3</v>
          </cell>
          <cell r="F164" t="str">
            <v>โรงพยาบาลชุมชน</v>
          </cell>
          <cell r="G164" t="str">
            <v>รพช.</v>
          </cell>
          <cell r="H164">
            <v>60</v>
          </cell>
          <cell r="I164" t="str">
            <v>นครสวรรค์</v>
          </cell>
          <cell r="J164" t="str">
            <v>33</v>
          </cell>
          <cell r="K164" t="str">
            <v/>
          </cell>
          <cell r="L164" t="str">
            <v>F2</v>
          </cell>
          <cell r="M164">
            <v>15</v>
          </cell>
          <cell r="N164" t="str">
            <v>F2 30,000-=60,000</v>
          </cell>
          <cell r="O164" t="str">
            <v>001121300</v>
          </cell>
          <cell r="P164" t="str">
            <v>รพช.F2 30,000-=60,000</v>
          </cell>
        </row>
        <row r="165">
          <cell r="A165" t="str">
            <v>11214</v>
          </cell>
          <cell r="B165" t="str">
            <v>โรงพยาบาลตาคลี</v>
          </cell>
          <cell r="C165" t="str">
            <v>ตาคลี,รพช.</v>
          </cell>
          <cell r="D165" t="str">
            <v>ตาคลี</v>
          </cell>
          <cell r="E165">
            <v>3</v>
          </cell>
          <cell r="F165" t="str">
            <v>โรงพยาบาลชุมชน</v>
          </cell>
          <cell r="G165" t="str">
            <v>รพช.</v>
          </cell>
          <cell r="H165">
            <v>60</v>
          </cell>
          <cell r="I165" t="str">
            <v>นครสวรรค์</v>
          </cell>
          <cell r="J165" t="str">
            <v>118</v>
          </cell>
          <cell r="K165" t="str">
            <v/>
          </cell>
          <cell r="L165" t="str">
            <v>M2</v>
          </cell>
          <cell r="M165">
            <v>8</v>
          </cell>
          <cell r="N165" t="str">
            <v>M2 &gt;100</v>
          </cell>
          <cell r="O165" t="str">
            <v>001121400</v>
          </cell>
          <cell r="P165" t="str">
            <v>รพช.M2 &gt;100</v>
          </cell>
        </row>
        <row r="166">
          <cell r="A166" t="str">
            <v>11215</v>
          </cell>
          <cell r="B166" t="str">
            <v>โรงพยาบาลท่าตะโก</v>
          </cell>
          <cell r="C166" t="str">
            <v>ท่าตะโก,รพช.</v>
          </cell>
          <cell r="D166" t="str">
            <v>ท่าตะโก</v>
          </cell>
          <cell r="E166">
            <v>3</v>
          </cell>
          <cell r="F166" t="str">
            <v>โรงพยาบาลชุมชน</v>
          </cell>
          <cell r="G166" t="str">
            <v>รพช.</v>
          </cell>
          <cell r="H166">
            <v>60</v>
          </cell>
          <cell r="I166" t="str">
            <v>นครสวรรค์</v>
          </cell>
          <cell r="J166" t="str">
            <v>68</v>
          </cell>
          <cell r="K166" t="str">
            <v/>
          </cell>
          <cell r="L166" t="str">
            <v>F1</v>
          </cell>
          <cell r="M166">
            <v>11</v>
          </cell>
          <cell r="N166" t="str">
            <v>F1 50,000-100,000</v>
          </cell>
          <cell r="O166" t="str">
            <v>001121500</v>
          </cell>
          <cell r="P166" t="str">
            <v>รพช.F1 50,000-100,000</v>
          </cell>
        </row>
        <row r="167">
          <cell r="A167" t="str">
            <v>11216</v>
          </cell>
          <cell r="B167" t="str">
            <v>โรงพยาบาลไพศาลี</v>
          </cell>
          <cell r="C167" t="str">
            <v>ไพศาลี,รพช.</v>
          </cell>
          <cell r="D167" t="str">
            <v>ไพศาลี</v>
          </cell>
          <cell r="E167">
            <v>3</v>
          </cell>
          <cell r="F167" t="str">
            <v>โรงพยาบาลชุมชน</v>
          </cell>
          <cell r="G167" t="str">
            <v>รพช.</v>
          </cell>
          <cell r="H167">
            <v>60</v>
          </cell>
          <cell r="I167" t="str">
            <v>นครสวรรค์</v>
          </cell>
          <cell r="J167" t="str">
            <v>60</v>
          </cell>
          <cell r="K167" t="str">
            <v/>
          </cell>
          <cell r="L167" t="str">
            <v>F2</v>
          </cell>
          <cell r="M167">
            <v>14</v>
          </cell>
          <cell r="N167" t="str">
            <v>F2 60,000-90,000</v>
          </cell>
          <cell r="O167" t="str">
            <v>001121600</v>
          </cell>
          <cell r="P167" t="str">
            <v>รพช.F2 60,000-90,000</v>
          </cell>
        </row>
        <row r="168">
          <cell r="A168" t="str">
            <v>11217</v>
          </cell>
          <cell r="B168" t="str">
            <v>โรงพยาบาลพยุหะคีรี</v>
          </cell>
          <cell r="C168" t="str">
            <v>พยุหะคีรี,รพช.</v>
          </cell>
          <cell r="D168" t="str">
            <v>พยุหะคีรี</v>
          </cell>
          <cell r="E168">
            <v>3</v>
          </cell>
          <cell r="F168" t="str">
            <v>โรงพยาบาลชุมชน</v>
          </cell>
          <cell r="G168" t="str">
            <v>รพช.</v>
          </cell>
          <cell r="H168">
            <v>60</v>
          </cell>
          <cell r="I168" t="str">
            <v>นครสวรรค์</v>
          </cell>
          <cell r="J168" t="str">
            <v>30</v>
          </cell>
          <cell r="K168" t="str">
            <v/>
          </cell>
          <cell r="L168" t="str">
            <v>F2</v>
          </cell>
          <cell r="M168">
            <v>14</v>
          </cell>
          <cell r="N168" t="str">
            <v>F2 60,000-90,000</v>
          </cell>
          <cell r="O168" t="str">
            <v>001121700</v>
          </cell>
          <cell r="P168" t="str">
            <v>รพช.F2 60,000-90,000</v>
          </cell>
        </row>
        <row r="169">
          <cell r="A169" t="str">
            <v>11218</v>
          </cell>
          <cell r="B169" t="str">
            <v>โรงพยาบาลลาดยาว</v>
          </cell>
          <cell r="C169" t="str">
            <v>ลาดยาว,รพช.</v>
          </cell>
          <cell r="D169" t="str">
            <v>ลาดยาว</v>
          </cell>
          <cell r="E169">
            <v>3</v>
          </cell>
          <cell r="F169" t="str">
            <v>โรงพยาบาลชุมชน</v>
          </cell>
          <cell r="G169" t="str">
            <v>รพช.</v>
          </cell>
          <cell r="H169">
            <v>60</v>
          </cell>
          <cell r="I169" t="str">
            <v>นครสวรรค์</v>
          </cell>
          <cell r="J169" t="str">
            <v>97</v>
          </cell>
          <cell r="K169" t="str">
            <v/>
          </cell>
          <cell r="L169" t="str">
            <v>M2</v>
          </cell>
          <cell r="M169">
            <v>9</v>
          </cell>
          <cell r="N169" t="str">
            <v>M2 &lt;=100</v>
          </cell>
          <cell r="O169" t="str">
            <v>001121800</v>
          </cell>
          <cell r="P169" t="str">
            <v>รพช.M2 &lt;=100</v>
          </cell>
        </row>
        <row r="170">
          <cell r="A170" t="str">
            <v>11219</v>
          </cell>
          <cell r="B170" t="str">
            <v>โรงพยาบาลตากฟ้า</v>
          </cell>
          <cell r="C170" t="str">
            <v>ตากฟ้า,รพช.</v>
          </cell>
          <cell r="D170" t="str">
            <v>ตากฟ้า</v>
          </cell>
          <cell r="E170">
            <v>3</v>
          </cell>
          <cell r="F170" t="str">
            <v>โรงพยาบาลชุมชน</v>
          </cell>
          <cell r="G170" t="str">
            <v>รพช.</v>
          </cell>
          <cell r="H170">
            <v>60</v>
          </cell>
          <cell r="I170" t="str">
            <v>นครสวรรค์</v>
          </cell>
          <cell r="J170" t="str">
            <v>34</v>
          </cell>
          <cell r="K170" t="str">
            <v/>
          </cell>
          <cell r="L170" t="str">
            <v>F2</v>
          </cell>
          <cell r="M170">
            <v>15</v>
          </cell>
          <cell r="N170" t="str">
            <v>F2 30,000-=60,000</v>
          </cell>
          <cell r="O170" t="str">
            <v>001121900</v>
          </cell>
          <cell r="P170" t="str">
            <v>รพช.F2 30,000-=60,000</v>
          </cell>
        </row>
        <row r="171">
          <cell r="A171" t="str">
            <v>11220</v>
          </cell>
          <cell r="B171" t="str">
            <v>โรงพยาบาลแม่วงก์</v>
          </cell>
          <cell r="C171" t="str">
            <v>แม่วงก์,รพช.</v>
          </cell>
          <cell r="D171" t="str">
            <v>แม่วงก์</v>
          </cell>
          <cell r="E171">
            <v>3</v>
          </cell>
          <cell r="F171" t="str">
            <v>โรงพยาบาลชุมชน</v>
          </cell>
          <cell r="G171" t="str">
            <v>รพช.</v>
          </cell>
          <cell r="H171">
            <v>60</v>
          </cell>
          <cell r="I171" t="str">
            <v>นครสวรรค์</v>
          </cell>
          <cell r="J171" t="str">
            <v>35</v>
          </cell>
          <cell r="K171" t="str">
            <v/>
          </cell>
          <cell r="L171" t="str">
            <v>F2</v>
          </cell>
          <cell r="M171">
            <v>15</v>
          </cell>
          <cell r="N171" t="str">
            <v>F2 30,000-=60,000</v>
          </cell>
          <cell r="O171" t="str">
            <v>001122000</v>
          </cell>
          <cell r="P171" t="str">
            <v>รพช.F2 30,000-=60,000</v>
          </cell>
        </row>
        <row r="172">
          <cell r="A172" t="str">
            <v>40749</v>
          </cell>
          <cell r="B172" t="str">
            <v>โรงพยาบาลชุมตาบง</v>
          </cell>
          <cell r="C172" t="str">
            <v>ชุมตาบง,รพช.</v>
          </cell>
          <cell r="D172" t="str">
            <v>ชุมตาบง</v>
          </cell>
          <cell r="E172">
            <v>3</v>
          </cell>
          <cell r="F172" t="str">
            <v>โรงพยาบาลชุมชน</v>
          </cell>
          <cell r="G172" t="str">
            <v>รพช.</v>
          </cell>
          <cell r="H172">
            <v>60</v>
          </cell>
          <cell r="I172" t="str">
            <v>นครสวรรค์</v>
          </cell>
          <cell r="J172" t="str">
            <v>0</v>
          </cell>
          <cell r="K172" t="str">
            <v>S</v>
          </cell>
          <cell r="L172" t="str">
            <v>F3</v>
          </cell>
          <cell r="M172">
            <v>18</v>
          </cell>
          <cell r="N172" t="str">
            <v>F3 15,000-25,000</v>
          </cell>
          <cell r="O172" t="str">
            <v>004074900</v>
          </cell>
          <cell r="P172" t="str">
            <v>รพช.F3 15,000-25,000</v>
          </cell>
        </row>
        <row r="173">
          <cell r="A173" t="str">
            <v>10720</v>
          </cell>
          <cell r="B173" t="str">
            <v>โรงพยาบาลอุทัยธานี</v>
          </cell>
          <cell r="C173" t="str">
            <v>อุทัยธานี,รพท.</v>
          </cell>
          <cell r="D173" t="str">
            <v>อุทัยธานี</v>
          </cell>
          <cell r="E173">
            <v>3</v>
          </cell>
          <cell r="F173" t="str">
            <v>โรงพยาบาลทั่วไป</v>
          </cell>
          <cell r="G173" t="str">
            <v>รพท.</v>
          </cell>
          <cell r="H173">
            <v>61</v>
          </cell>
          <cell r="I173" t="str">
            <v>อุทัยธานี</v>
          </cell>
          <cell r="J173" t="str">
            <v>365</v>
          </cell>
          <cell r="K173" t="str">
            <v>S</v>
          </cell>
          <cell r="L173" t="str">
            <v>S</v>
          </cell>
          <cell r="M173">
            <v>5</v>
          </cell>
          <cell r="N173" t="str">
            <v>S &lt;=400</v>
          </cell>
          <cell r="O173" t="str">
            <v>001072000</v>
          </cell>
          <cell r="P173" t="str">
            <v>รพช./รพท.S &lt;=400</v>
          </cell>
        </row>
        <row r="174">
          <cell r="A174" t="str">
            <v>11221</v>
          </cell>
          <cell r="B174" t="str">
            <v>โรงพยาบาลทัพทัน</v>
          </cell>
          <cell r="C174" t="str">
            <v>ทัพทัน,รพช.</v>
          </cell>
          <cell r="D174" t="str">
            <v>ทัพทัน</v>
          </cell>
          <cell r="E174">
            <v>3</v>
          </cell>
          <cell r="F174" t="str">
            <v>โรงพยาบาลชุมชน</v>
          </cell>
          <cell r="G174" t="str">
            <v>รพช.</v>
          </cell>
          <cell r="H174">
            <v>61</v>
          </cell>
          <cell r="I174" t="str">
            <v>อุทัยธานี</v>
          </cell>
          <cell r="J174" t="str">
            <v>90</v>
          </cell>
          <cell r="K174" t="str">
            <v>S</v>
          </cell>
          <cell r="L174" t="str">
            <v>F2</v>
          </cell>
          <cell r="M174">
            <v>15</v>
          </cell>
          <cell r="N174" t="str">
            <v>F2 30,000-=60,000</v>
          </cell>
          <cell r="O174" t="str">
            <v>001122100</v>
          </cell>
          <cell r="P174" t="str">
            <v>รพช.F2 30,000-=60,000</v>
          </cell>
        </row>
        <row r="175">
          <cell r="A175" t="str">
            <v>11222</v>
          </cell>
          <cell r="B175" t="str">
            <v>โรงพยาบาลสว่างอารมณ์</v>
          </cell>
          <cell r="C175" t="str">
            <v>สว่างอารมณ์,รพช.</v>
          </cell>
          <cell r="D175" t="str">
            <v>สว่างอารมณ์</v>
          </cell>
          <cell r="E175">
            <v>3</v>
          </cell>
          <cell r="F175" t="str">
            <v>โรงพยาบาลชุมชน</v>
          </cell>
          <cell r="G175" t="str">
            <v>รพช.</v>
          </cell>
          <cell r="H175">
            <v>61</v>
          </cell>
          <cell r="I175" t="str">
            <v>อุทัยธานี</v>
          </cell>
          <cell r="J175" t="str">
            <v>31</v>
          </cell>
          <cell r="K175" t="str">
            <v>S</v>
          </cell>
          <cell r="L175" t="str">
            <v>F2</v>
          </cell>
          <cell r="M175">
            <v>15</v>
          </cell>
          <cell r="N175" t="str">
            <v>F2 30,000-=60,000</v>
          </cell>
          <cell r="O175" t="str">
            <v>001122200</v>
          </cell>
          <cell r="P175" t="str">
            <v>รพช.F2 30,000-=60,000</v>
          </cell>
        </row>
        <row r="176">
          <cell r="A176" t="str">
            <v>11223</v>
          </cell>
          <cell r="B176" t="str">
            <v>โรงพยาบาลหนองฉาง</v>
          </cell>
          <cell r="C176" t="str">
            <v>หนองฉาง,รพช.</v>
          </cell>
          <cell r="D176" t="str">
            <v>หนองฉาง</v>
          </cell>
          <cell r="E176">
            <v>3</v>
          </cell>
          <cell r="F176" t="str">
            <v>โรงพยาบาลชุมชน</v>
          </cell>
          <cell r="G176" t="str">
            <v>รพช.</v>
          </cell>
          <cell r="H176">
            <v>61</v>
          </cell>
          <cell r="I176" t="str">
            <v>อุทัยธานี</v>
          </cell>
          <cell r="J176" t="str">
            <v>90</v>
          </cell>
          <cell r="K176" t="str">
            <v>S</v>
          </cell>
          <cell r="L176" t="str">
            <v>F1</v>
          </cell>
          <cell r="M176">
            <v>12</v>
          </cell>
          <cell r="N176" t="str">
            <v>F1 &lt;=50,000</v>
          </cell>
          <cell r="O176" t="str">
            <v>001122300</v>
          </cell>
          <cell r="P176" t="str">
            <v>รพช.F1 &lt;=50,000</v>
          </cell>
        </row>
        <row r="177">
          <cell r="A177" t="str">
            <v>11224</v>
          </cell>
          <cell r="B177" t="str">
            <v>โรงพยาบาลหนองขาหย่าง</v>
          </cell>
          <cell r="C177" t="str">
            <v>หนองขาหย่าง,รพช.</v>
          </cell>
          <cell r="D177" t="str">
            <v>หนองขาหย่าง</v>
          </cell>
          <cell r="E177">
            <v>3</v>
          </cell>
          <cell r="F177" t="str">
            <v>โรงพยาบาลชุมชน</v>
          </cell>
          <cell r="G177" t="str">
            <v>รพช.</v>
          </cell>
          <cell r="H177">
            <v>61</v>
          </cell>
          <cell r="I177" t="str">
            <v>อุทัยธานี</v>
          </cell>
          <cell r="J177" t="str">
            <v>10</v>
          </cell>
          <cell r="K177" t="str">
            <v>S</v>
          </cell>
          <cell r="L177" t="str">
            <v>F3</v>
          </cell>
          <cell r="M177">
            <v>18</v>
          </cell>
          <cell r="N177" t="str">
            <v>F3 15,000-25,000</v>
          </cell>
          <cell r="O177" t="str">
            <v>001122400</v>
          </cell>
          <cell r="P177" t="str">
            <v>รพช.F3 15,000-25,000</v>
          </cell>
        </row>
        <row r="178">
          <cell r="A178" t="str">
            <v>11225</v>
          </cell>
          <cell r="B178" t="str">
            <v>โรงพยาบาลบ้านไร่</v>
          </cell>
          <cell r="C178" t="str">
            <v>บ้านไร่,รพช.</v>
          </cell>
          <cell r="D178" t="str">
            <v>บ้านไร่</v>
          </cell>
          <cell r="E178">
            <v>3</v>
          </cell>
          <cell r="F178" t="str">
            <v>โรงพยาบาลชุมชน</v>
          </cell>
          <cell r="G178" t="str">
            <v>รพช.</v>
          </cell>
          <cell r="H178">
            <v>61</v>
          </cell>
          <cell r="I178" t="str">
            <v>อุทัยธานี</v>
          </cell>
          <cell r="J178" t="str">
            <v>65</v>
          </cell>
          <cell r="K178" t="str">
            <v>S</v>
          </cell>
          <cell r="L178" t="str">
            <v>F2</v>
          </cell>
          <cell r="M178">
            <v>14</v>
          </cell>
          <cell r="N178" t="str">
            <v>F2 60,000-90,000</v>
          </cell>
          <cell r="O178" t="str">
            <v>001122500</v>
          </cell>
          <cell r="P178" t="str">
            <v>รพช.F2 60,000-90,000</v>
          </cell>
        </row>
        <row r="179">
          <cell r="A179" t="str">
            <v>11226</v>
          </cell>
          <cell r="B179" t="str">
            <v>โรงพยาบาลลานสัก</v>
          </cell>
          <cell r="C179" t="str">
            <v>ลานสัก,รพช.</v>
          </cell>
          <cell r="D179" t="str">
            <v>ลานสัก</v>
          </cell>
          <cell r="E179">
            <v>3</v>
          </cell>
          <cell r="F179" t="str">
            <v>โรงพยาบาลชุมชน</v>
          </cell>
          <cell r="G179" t="str">
            <v>รพช.</v>
          </cell>
          <cell r="H179">
            <v>61</v>
          </cell>
          <cell r="I179" t="str">
            <v>อุทัยธานี</v>
          </cell>
          <cell r="J179" t="str">
            <v>60</v>
          </cell>
          <cell r="K179" t="str">
            <v>S</v>
          </cell>
          <cell r="L179" t="str">
            <v>F2</v>
          </cell>
          <cell r="M179">
            <v>15</v>
          </cell>
          <cell r="N179" t="str">
            <v>F2 30,000-=60,000</v>
          </cell>
          <cell r="O179" t="str">
            <v>001122600</v>
          </cell>
          <cell r="P179" t="str">
            <v>รพช.F2 30,000-=60,000</v>
          </cell>
        </row>
        <row r="180">
          <cell r="A180" t="str">
            <v>11227</v>
          </cell>
          <cell r="B180" t="str">
            <v>โรงพยาบาลห้วยคต</v>
          </cell>
          <cell r="C180" t="str">
            <v>ห้วยคต,รพช.</v>
          </cell>
          <cell r="D180" t="str">
            <v>ห้วยคต</v>
          </cell>
          <cell r="E180">
            <v>3</v>
          </cell>
          <cell r="F180" t="str">
            <v>โรงพยาบาลชุมชน</v>
          </cell>
          <cell r="G180" t="str">
            <v>รพช.</v>
          </cell>
          <cell r="H180">
            <v>61</v>
          </cell>
          <cell r="I180" t="str">
            <v>อุทัยธานี</v>
          </cell>
          <cell r="J180" t="str">
            <v>30</v>
          </cell>
          <cell r="K180" t="str">
            <v>S</v>
          </cell>
          <cell r="L180" t="str">
            <v>F2</v>
          </cell>
          <cell r="M180">
            <v>16</v>
          </cell>
          <cell r="N180" t="str">
            <v>F2 &lt;=30,000</v>
          </cell>
          <cell r="O180" t="str">
            <v>001122700</v>
          </cell>
          <cell r="P180" t="str">
            <v>รพช.F2 &lt;=30,000</v>
          </cell>
        </row>
        <row r="181">
          <cell r="A181" t="str">
            <v>10721</v>
          </cell>
          <cell r="B181" t="str">
            <v>โรงพยาบาลกำแพงเพชร</v>
          </cell>
          <cell r="C181" t="str">
            <v>กำแพงเพชร,รพท.</v>
          </cell>
          <cell r="D181" t="str">
            <v>กำแพงเพชร</v>
          </cell>
          <cell r="E181">
            <v>3</v>
          </cell>
          <cell r="F181" t="str">
            <v>โรงพยาบาลทั่วไป</v>
          </cell>
          <cell r="G181" t="str">
            <v>รพท.</v>
          </cell>
          <cell r="H181">
            <v>62</v>
          </cell>
          <cell r="I181" t="str">
            <v>กำแพงเพชร</v>
          </cell>
          <cell r="J181" t="str">
            <v>410</v>
          </cell>
          <cell r="K181" t="str">
            <v/>
          </cell>
          <cell r="L181" t="str">
            <v>S</v>
          </cell>
          <cell r="M181">
            <v>4</v>
          </cell>
          <cell r="N181" t="str">
            <v>S &gt;400</v>
          </cell>
          <cell r="O181" t="str">
            <v>001072100</v>
          </cell>
          <cell r="P181" t="str">
            <v>รพท.S &gt;400</v>
          </cell>
        </row>
        <row r="182">
          <cell r="A182" t="str">
            <v>11228</v>
          </cell>
          <cell r="B182" t="str">
            <v>โรงพยาบาลทุ่งโพธิ์ทะเล</v>
          </cell>
          <cell r="C182" t="str">
            <v>ทุ่งโพธิ์ทะเล,รพช.</v>
          </cell>
          <cell r="D182" t="str">
            <v>ทุ่งโพธิ์ทะเล</v>
          </cell>
          <cell r="E182">
            <v>3</v>
          </cell>
          <cell r="F182" t="str">
            <v>โรงพยาบาลชุมชน</v>
          </cell>
          <cell r="G182" t="str">
            <v>รพช.</v>
          </cell>
          <cell r="H182">
            <v>62</v>
          </cell>
          <cell r="I182" t="str">
            <v>กำแพงเพชร</v>
          </cell>
          <cell r="J182" t="str">
            <v>10</v>
          </cell>
          <cell r="K182" t="str">
            <v/>
          </cell>
          <cell r="L182" t="str">
            <v>F3</v>
          </cell>
          <cell r="M182">
            <v>17</v>
          </cell>
          <cell r="N182" t="str">
            <v>F3 &gt;=25,000</v>
          </cell>
          <cell r="O182" t="str">
            <v>001122800</v>
          </cell>
          <cell r="P182" t="str">
            <v>รพช.F3 &gt;=25,000</v>
          </cell>
        </row>
        <row r="183">
          <cell r="A183" t="str">
            <v>11229</v>
          </cell>
          <cell r="B183" t="str">
            <v>โรงพยาบาลไทรงาม</v>
          </cell>
          <cell r="C183" t="str">
            <v>ไทรงาม,รพช.</v>
          </cell>
          <cell r="D183" t="str">
            <v>ไทรงาม</v>
          </cell>
          <cell r="E183">
            <v>3</v>
          </cell>
          <cell r="F183" t="str">
            <v>โรงพยาบาลชุมชน</v>
          </cell>
          <cell r="G183" t="str">
            <v>รพช.</v>
          </cell>
          <cell r="H183">
            <v>62</v>
          </cell>
          <cell r="I183" t="str">
            <v>กำแพงเพชร</v>
          </cell>
          <cell r="J183" t="str">
            <v>27</v>
          </cell>
          <cell r="K183" t="str">
            <v/>
          </cell>
          <cell r="L183" t="str">
            <v>F2</v>
          </cell>
          <cell r="M183">
            <v>15</v>
          </cell>
          <cell r="N183" t="str">
            <v>F2 30,000-=60,000</v>
          </cell>
          <cell r="O183" t="str">
            <v>001122900</v>
          </cell>
          <cell r="P183" t="str">
            <v>รพช.F2 30,000-=60,000</v>
          </cell>
        </row>
        <row r="184">
          <cell r="A184" t="str">
            <v>11230</v>
          </cell>
          <cell r="B184" t="str">
            <v>โรงพยาบาลคลองลาน</v>
          </cell>
          <cell r="C184" t="str">
            <v>คลองลาน,รพช.</v>
          </cell>
          <cell r="D184" t="str">
            <v>คลองลาน</v>
          </cell>
          <cell r="E184">
            <v>3</v>
          </cell>
          <cell r="F184" t="str">
            <v>โรงพยาบาลชุมชน</v>
          </cell>
          <cell r="G184" t="str">
            <v>รพช.</v>
          </cell>
          <cell r="H184">
            <v>62</v>
          </cell>
          <cell r="I184" t="str">
            <v>กำแพงเพชร</v>
          </cell>
          <cell r="J184" t="str">
            <v>60</v>
          </cell>
          <cell r="K184" t="str">
            <v/>
          </cell>
          <cell r="L184" t="str">
            <v>F2</v>
          </cell>
          <cell r="M184">
            <v>14</v>
          </cell>
          <cell r="N184" t="str">
            <v>F2 60,000-90,000</v>
          </cell>
          <cell r="O184" t="str">
            <v>001123000</v>
          </cell>
          <cell r="P184" t="str">
            <v>รพช.F2 60,000-90,000</v>
          </cell>
        </row>
        <row r="185">
          <cell r="A185" t="str">
            <v>11231</v>
          </cell>
          <cell r="B185" t="str">
            <v>โรงพยาบาลขาณุวรลักษบุรี</v>
          </cell>
          <cell r="C185" t="str">
            <v>ขาณุวรลักษบุรี,รพช.</v>
          </cell>
          <cell r="D185" t="str">
            <v>ขาณุวรลักษบุรี</v>
          </cell>
          <cell r="E185">
            <v>3</v>
          </cell>
          <cell r="F185" t="str">
            <v>โรงพยาบาลชุมชน</v>
          </cell>
          <cell r="G185" t="str">
            <v>รพช.</v>
          </cell>
          <cell r="H185">
            <v>62</v>
          </cell>
          <cell r="I185" t="str">
            <v>กำแพงเพชร</v>
          </cell>
          <cell r="J185" t="str">
            <v>98</v>
          </cell>
          <cell r="K185" t="str">
            <v/>
          </cell>
          <cell r="L185" t="str">
            <v>M2</v>
          </cell>
          <cell r="M185">
            <v>9</v>
          </cell>
          <cell r="N185" t="str">
            <v>M2 &lt;=100</v>
          </cell>
          <cell r="O185" t="str">
            <v>001123100</v>
          </cell>
          <cell r="P185" t="str">
            <v>รพช.M2 &lt;=100</v>
          </cell>
        </row>
        <row r="186">
          <cell r="A186" t="str">
            <v>11232</v>
          </cell>
          <cell r="B186" t="str">
            <v>โรงพยาบาลคลองขลุง</v>
          </cell>
          <cell r="C186" t="str">
            <v>คลองขลุง,รพช.</v>
          </cell>
          <cell r="D186" t="str">
            <v>คลองขลุง</v>
          </cell>
          <cell r="E186">
            <v>3</v>
          </cell>
          <cell r="F186" t="str">
            <v>โรงพยาบาลชุมชน</v>
          </cell>
          <cell r="G186" t="str">
            <v>รพช.</v>
          </cell>
          <cell r="H186">
            <v>62</v>
          </cell>
          <cell r="I186" t="str">
            <v>กำแพงเพชร</v>
          </cell>
          <cell r="J186" t="str">
            <v>95</v>
          </cell>
          <cell r="K186" t="str">
            <v/>
          </cell>
          <cell r="L186" t="str">
            <v>F1</v>
          </cell>
          <cell r="M186">
            <v>11</v>
          </cell>
          <cell r="N186" t="str">
            <v>F1 50,000-100,000</v>
          </cell>
          <cell r="O186" t="str">
            <v>001123200</v>
          </cell>
          <cell r="P186" t="str">
            <v>รพช.F1 50,000-100,000</v>
          </cell>
        </row>
        <row r="187">
          <cell r="A187" t="str">
            <v>11233</v>
          </cell>
          <cell r="B187" t="str">
            <v>โรงพยาบาลพรานกระต่าย</v>
          </cell>
          <cell r="C187" t="str">
            <v>พรานกระต่าย,รพช.</v>
          </cell>
          <cell r="D187" t="str">
            <v>พรานกระต่าย</v>
          </cell>
          <cell r="E187">
            <v>3</v>
          </cell>
          <cell r="F187" t="str">
            <v>โรงพยาบาลชุมชน</v>
          </cell>
          <cell r="G187" t="str">
            <v>รพช.</v>
          </cell>
          <cell r="H187">
            <v>62</v>
          </cell>
          <cell r="I187" t="str">
            <v>กำแพงเพชร</v>
          </cell>
          <cell r="J187" t="str">
            <v>60</v>
          </cell>
          <cell r="K187" t="str">
            <v/>
          </cell>
          <cell r="L187" t="str">
            <v>F2</v>
          </cell>
          <cell r="M187">
            <v>14</v>
          </cell>
          <cell r="N187" t="str">
            <v>F2 60,000-90,000</v>
          </cell>
          <cell r="O187" t="str">
            <v>001123300</v>
          </cell>
          <cell r="P187" t="str">
            <v>รพช.F2 60,000-90,000</v>
          </cell>
        </row>
        <row r="188">
          <cell r="A188" t="str">
            <v>11234</v>
          </cell>
          <cell r="B188" t="str">
            <v>โรงพยาบาลลานกระบือ</v>
          </cell>
          <cell r="C188" t="str">
            <v>ลานกระบือ,รพช.</v>
          </cell>
          <cell r="D188" t="str">
            <v>ลานกระบือ</v>
          </cell>
          <cell r="E188">
            <v>3</v>
          </cell>
          <cell r="F188" t="str">
            <v>โรงพยาบาลชุมชน</v>
          </cell>
          <cell r="G188" t="str">
            <v>รพช.</v>
          </cell>
          <cell r="H188">
            <v>62</v>
          </cell>
          <cell r="I188" t="str">
            <v>กำแพงเพชร</v>
          </cell>
          <cell r="J188" t="str">
            <v>30</v>
          </cell>
          <cell r="K188" t="str">
            <v/>
          </cell>
          <cell r="L188" t="str">
            <v>F2</v>
          </cell>
          <cell r="M188">
            <v>15</v>
          </cell>
          <cell r="N188" t="str">
            <v>F2 30,000-=60,000</v>
          </cell>
          <cell r="O188" t="str">
            <v>001123400</v>
          </cell>
          <cell r="P188" t="str">
            <v>รพช.F2 30,000-=60,000</v>
          </cell>
        </row>
        <row r="189">
          <cell r="A189" t="str">
            <v>11235</v>
          </cell>
          <cell r="B189" t="str">
            <v>โรงพยาบาลทรายทองวัฒนา</v>
          </cell>
          <cell r="C189" t="str">
            <v>ทรายทองวัฒนา,รพช.</v>
          </cell>
          <cell r="D189" t="str">
            <v>ทรายทองวัฒนา</v>
          </cell>
          <cell r="E189">
            <v>3</v>
          </cell>
          <cell r="F189" t="str">
            <v>โรงพยาบาลชุมชน</v>
          </cell>
          <cell r="G189" t="str">
            <v>รพช.</v>
          </cell>
          <cell r="H189">
            <v>62</v>
          </cell>
          <cell r="I189" t="str">
            <v>กำแพงเพชร</v>
          </cell>
          <cell r="J189" t="str">
            <v>34</v>
          </cell>
          <cell r="K189" t="str">
            <v/>
          </cell>
          <cell r="L189" t="str">
            <v>F2</v>
          </cell>
          <cell r="M189">
            <v>16</v>
          </cell>
          <cell r="N189" t="str">
            <v>F2 &lt;=30,000</v>
          </cell>
          <cell r="O189" t="str">
            <v>001123500</v>
          </cell>
          <cell r="P189" t="str">
            <v>รพช.F2 &lt;=30,000</v>
          </cell>
        </row>
        <row r="190">
          <cell r="A190" t="str">
            <v>11236</v>
          </cell>
          <cell r="B190" t="str">
            <v>โรงพยาบาลปางศิลาทอง</v>
          </cell>
          <cell r="C190" t="str">
            <v>ปางศิลาทอง,รพช.</v>
          </cell>
          <cell r="D190" t="str">
            <v>ปางศิลาทอง</v>
          </cell>
          <cell r="E190">
            <v>3</v>
          </cell>
          <cell r="F190" t="str">
            <v>โรงพยาบาลชุมชน</v>
          </cell>
          <cell r="G190" t="str">
            <v>รพช.</v>
          </cell>
          <cell r="H190">
            <v>62</v>
          </cell>
          <cell r="I190" t="str">
            <v>กำแพงเพชร</v>
          </cell>
          <cell r="J190" t="str">
            <v>35</v>
          </cell>
          <cell r="K190" t="str">
            <v/>
          </cell>
          <cell r="L190" t="str">
            <v>F2</v>
          </cell>
          <cell r="M190">
            <v>15</v>
          </cell>
          <cell r="N190" t="str">
            <v>F2 30,000-=60,000</v>
          </cell>
          <cell r="O190" t="str">
            <v>001123600</v>
          </cell>
          <cell r="P190" t="str">
            <v>รพช.F2 30,000-=60,000</v>
          </cell>
        </row>
        <row r="191">
          <cell r="A191" t="str">
            <v>14135</v>
          </cell>
          <cell r="B191" t="str">
            <v>โรงพยาบาลบึงสามัคคี</v>
          </cell>
          <cell r="C191" t="str">
            <v>บึงสามัคคี,รพช.</v>
          </cell>
          <cell r="D191" t="str">
            <v>บึงสามัคคี</v>
          </cell>
          <cell r="E191">
            <v>3</v>
          </cell>
          <cell r="F191" t="str">
            <v>โรงพยาบาลชุมชน</v>
          </cell>
          <cell r="G191" t="str">
            <v>รพช.</v>
          </cell>
          <cell r="H191">
            <v>62</v>
          </cell>
          <cell r="I191" t="str">
            <v>กำแพงเพชร</v>
          </cell>
          <cell r="J191" t="str">
            <v>30</v>
          </cell>
          <cell r="K191" t="str">
            <v/>
          </cell>
          <cell r="L191" t="str">
            <v>F2</v>
          </cell>
          <cell r="M191">
            <v>16</v>
          </cell>
          <cell r="N191" t="str">
            <v>F2 &lt;=30,000</v>
          </cell>
          <cell r="O191" t="str">
            <v>001413500</v>
          </cell>
          <cell r="P191" t="str">
            <v>รพช.F2 &lt;=30,000</v>
          </cell>
        </row>
        <row r="192">
          <cell r="A192" t="str">
            <v>28010</v>
          </cell>
          <cell r="B192" t="str">
            <v>โรงพยาบาลโกสัมพีนคร</v>
          </cell>
          <cell r="C192" t="str">
            <v>โกสัมพีนคร,รพช.</v>
          </cell>
          <cell r="D192" t="str">
            <v>โกสัมพีนคร</v>
          </cell>
          <cell r="E192">
            <v>3</v>
          </cell>
          <cell r="F192" t="str">
            <v>โรงพยาบาลชุมชน</v>
          </cell>
          <cell r="G192" t="str">
            <v>รพช.</v>
          </cell>
          <cell r="H192">
            <v>62</v>
          </cell>
          <cell r="I192" t="str">
            <v>กำแพงเพชร</v>
          </cell>
          <cell r="J192" t="str">
            <v>0</v>
          </cell>
          <cell r="K192" t="str">
            <v>S</v>
          </cell>
          <cell r="L192" t="str">
            <v>F3</v>
          </cell>
          <cell r="M192">
            <v>17</v>
          </cell>
          <cell r="N192" t="str">
            <v>F3 &gt;=25,000</v>
          </cell>
          <cell r="O192" t="str">
            <v>002801000</v>
          </cell>
          <cell r="P192" t="str">
            <v>รพช.F3 &gt;=25,000</v>
          </cell>
        </row>
        <row r="193">
          <cell r="A193" t="str">
            <v>10726</v>
          </cell>
          <cell r="B193" t="str">
            <v>โรงพยาบาลพิจิตร</v>
          </cell>
          <cell r="C193" t="str">
            <v>พิจิตร,รพท.</v>
          </cell>
          <cell r="D193" t="str">
            <v>พิจิตร</v>
          </cell>
          <cell r="E193">
            <v>3</v>
          </cell>
          <cell r="F193" t="str">
            <v>โรงพยาบาลทั่วไป</v>
          </cell>
          <cell r="G193" t="str">
            <v>รพท.</v>
          </cell>
          <cell r="H193">
            <v>66</v>
          </cell>
          <cell r="I193" t="str">
            <v>พิจิตร</v>
          </cell>
          <cell r="J193" t="str">
            <v>456</v>
          </cell>
          <cell r="K193" t="str">
            <v/>
          </cell>
          <cell r="L193" t="str">
            <v>S</v>
          </cell>
          <cell r="M193">
            <v>4</v>
          </cell>
          <cell r="N193" t="str">
            <v>S &gt;400</v>
          </cell>
          <cell r="O193" t="str">
            <v>001072600</v>
          </cell>
          <cell r="P193" t="str">
            <v>รพท.S &gt;400</v>
          </cell>
        </row>
        <row r="194">
          <cell r="A194" t="str">
            <v>11258</v>
          </cell>
          <cell r="B194" t="str">
            <v>โรงพยาบาลวังทรายพูน</v>
          </cell>
          <cell r="C194" t="str">
            <v>วังทรายพูน,รพช.</v>
          </cell>
          <cell r="D194" t="str">
            <v>วังทรายพูน</v>
          </cell>
          <cell r="E194">
            <v>3</v>
          </cell>
          <cell r="F194" t="str">
            <v>โรงพยาบาลชุมชน</v>
          </cell>
          <cell r="G194" t="str">
            <v>รพช.</v>
          </cell>
          <cell r="H194">
            <v>66</v>
          </cell>
          <cell r="I194" t="str">
            <v>พิจิตร</v>
          </cell>
          <cell r="J194" t="str">
            <v>43</v>
          </cell>
          <cell r="K194" t="str">
            <v/>
          </cell>
          <cell r="L194" t="str">
            <v>F2</v>
          </cell>
          <cell r="M194">
            <v>16</v>
          </cell>
          <cell r="N194" t="str">
            <v>F2 &lt;=30,000</v>
          </cell>
          <cell r="O194" t="str">
            <v>001125800</v>
          </cell>
          <cell r="P194" t="str">
            <v>รพช.F2 &lt;=30,000</v>
          </cell>
        </row>
        <row r="195">
          <cell r="A195" t="str">
            <v>11259</v>
          </cell>
          <cell r="B195" t="str">
            <v>โรงพยาบาลโพธิ์ประทับช้าง</v>
          </cell>
          <cell r="C195" t="str">
            <v>โพธิ์ประทับช้าง,รพช.</v>
          </cell>
          <cell r="D195" t="str">
            <v>โพธิ์ประทับช้าง</v>
          </cell>
          <cell r="E195">
            <v>3</v>
          </cell>
          <cell r="F195" t="str">
            <v>โรงพยาบาลชุมชน</v>
          </cell>
          <cell r="G195" t="str">
            <v>รพช.</v>
          </cell>
          <cell r="H195">
            <v>66</v>
          </cell>
          <cell r="I195" t="str">
            <v>พิจิตร</v>
          </cell>
          <cell r="J195" t="str">
            <v>32</v>
          </cell>
          <cell r="K195" t="str">
            <v/>
          </cell>
          <cell r="L195" t="str">
            <v>F2</v>
          </cell>
          <cell r="M195">
            <v>15</v>
          </cell>
          <cell r="N195" t="str">
            <v>F2 30,000-=60,000</v>
          </cell>
          <cell r="O195" t="str">
            <v>001125900</v>
          </cell>
          <cell r="P195" t="str">
            <v>รพช.F2 30,000-=60,000</v>
          </cell>
        </row>
        <row r="196">
          <cell r="A196" t="str">
            <v>11260</v>
          </cell>
          <cell r="B196" t="str">
            <v>โรงพยาบาลบางมูลนาก</v>
          </cell>
          <cell r="C196" t="str">
            <v>บางมูลนาก,รพช.</v>
          </cell>
          <cell r="D196" t="str">
            <v>บางมูลนาก</v>
          </cell>
          <cell r="E196">
            <v>3</v>
          </cell>
          <cell r="F196" t="str">
            <v>โรงพยาบาลชุมชน</v>
          </cell>
          <cell r="G196" t="str">
            <v>รพช.</v>
          </cell>
          <cell r="H196">
            <v>66</v>
          </cell>
          <cell r="I196" t="str">
            <v>พิจิตร</v>
          </cell>
          <cell r="J196" t="str">
            <v>77</v>
          </cell>
          <cell r="K196" t="str">
            <v/>
          </cell>
          <cell r="L196" t="str">
            <v>M2</v>
          </cell>
          <cell r="M196">
            <v>9</v>
          </cell>
          <cell r="N196" t="str">
            <v>M2 &lt;=100</v>
          </cell>
          <cell r="O196" t="str">
            <v>001126000</v>
          </cell>
          <cell r="P196" t="str">
            <v>รพช.M2 &lt;=100</v>
          </cell>
        </row>
        <row r="197">
          <cell r="A197" t="str">
            <v>11261</v>
          </cell>
          <cell r="B197" t="str">
            <v>โรงพยาบาลโพทะเล</v>
          </cell>
          <cell r="C197" t="str">
            <v>โพทะเล,รพช.</v>
          </cell>
          <cell r="D197" t="str">
            <v>โพทะเล</v>
          </cell>
          <cell r="E197">
            <v>3</v>
          </cell>
          <cell r="F197" t="str">
            <v>โรงพยาบาลชุมชน</v>
          </cell>
          <cell r="G197" t="str">
            <v>รพช.</v>
          </cell>
          <cell r="H197">
            <v>66</v>
          </cell>
          <cell r="I197" t="str">
            <v>พิจิตร</v>
          </cell>
          <cell r="J197" t="str">
            <v>45</v>
          </cell>
          <cell r="K197" t="str">
            <v/>
          </cell>
          <cell r="L197" t="str">
            <v>F2</v>
          </cell>
          <cell r="M197">
            <v>14</v>
          </cell>
          <cell r="N197" t="str">
            <v>F2 60,000-90,000</v>
          </cell>
          <cell r="O197" t="str">
            <v>001126100</v>
          </cell>
          <cell r="P197" t="str">
            <v>รพช.F2 60,000-90,000</v>
          </cell>
        </row>
        <row r="198">
          <cell r="A198" t="str">
            <v>11262</v>
          </cell>
          <cell r="B198" t="str">
            <v>โรงพยาบาลสามง่าม</v>
          </cell>
          <cell r="C198" t="str">
            <v>สามง่าม,รพช.</v>
          </cell>
          <cell r="D198" t="str">
            <v>สามง่าม</v>
          </cell>
          <cell r="E198">
            <v>3</v>
          </cell>
          <cell r="F198" t="str">
            <v>โรงพยาบาลชุมชน</v>
          </cell>
          <cell r="G198" t="str">
            <v>รพช.</v>
          </cell>
          <cell r="H198">
            <v>66</v>
          </cell>
          <cell r="I198" t="str">
            <v>พิจิตร</v>
          </cell>
          <cell r="J198" t="str">
            <v>43</v>
          </cell>
          <cell r="K198" t="str">
            <v/>
          </cell>
          <cell r="L198" t="str">
            <v>F2</v>
          </cell>
          <cell r="M198">
            <v>15</v>
          </cell>
          <cell r="N198" t="str">
            <v>F2 30,000-=60,000</v>
          </cell>
          <cell r="O198" t="str">
            <v>001126200</v>
          </cell>
          <cell r="P198" t="str">
            <v>รพช.F2 30,000-=60,000</v>
          </cell>
        </row>
        <row r="199">
          <cell r="A199" t="str">
            <v>11263</v>
          </cell>
          <cell r="B199" t="str">
            <v>โรงพยาบาลทับคล้อ</v>
          </cell>
          <cell r="C199" t="str">
            <v>ทับคล้อ,รพช.</v>
          </cell>
          <cell r="D199" t="str">
            <v>ทับคล้อ</v>
          </cell>
          <cell r="E199">
            <v>3</v>
          </cell>
          <cell r="F199" t="str">
            <v>โรงพยาบาลชุมชน</v>
          </cell>
          <cell r="G199" t="str">
            <v>รพช.</v>
          </cell>
          <cell r="H199">
            <v>66</v>
          </cell>
          <cell r="I199" t="str">
            <v>พิจิตร</v>
          </cell>
          <cell r="J199" t="str">
            <v>26</v>
          </cell>
          <cell r="K199" t="str">
            <v/>
          </cell>
          <cell r="L199" t="str">
            <v>F2</v>
          </cell>
          <cell r="M199">
            <v>15</v>
          </cell>
          <cell r="N199" t="str">
            <v>F2 30,000-=60,000</v>
          </cell>
          <cell r="O199" t="str">
            <v>001126300</v>
          </cell>
          <cell r="P199" t="str">
            <v>รพช.F2 30,000-=60,000</v>
          </cell>
        </row>
        <row r="200">
          <cell r="A200" t="str">
            <v>11456</v>
          </cell>
          <cell r="B200" t="str">
            <v>โรงพยาบาลสมเด็จพระยุพราชตะพานหิน</v>
          </cell>
          <cell r="C200" t="str">
            <v>สมเด็จพระยุพราชตะพานหิน,รพช.</v>
          </cell>
          <cell r="D200" t="str">
            <v>สมเด็จพระยุพราชตะพานหิน</v>
          </cell>
          <cell r="E200">
            <v>3</v>
          </cell>
          <cell r="F200" t="str">
            <v>โรงพยาบาลชุมชน</v>
          </cell>
          <cell r="G200" t="str">
            <v>รพช.</v>
          </cell>
          <cell r="H200">
            <v>66</v>
          </cell>
          <cell r="I200" t="str">
            <v>พิจิตร</v>
          </cell>
          <cell r="J200" t="str">
            <v>103</v>
          </cell>
          <cell r="K200" t="str">
            <v/>
          </cell>
          <cell r="L200" t="str">
            <v>M2</v>
          </cell>
          <cell r="M200">
            <v>8</v>
          </cell>
          <cell r="N200" t="str">
            <v>M2 &gt;100</v>
          </cell>
          <cell r="O200" t="str">
            <v>001145600</v>
          </cell>
          <cell r="P200" t="str">
            <v>รพช.M2 &gt;100</v>
          </cell>
        </row>
        <row r="201">
          <cell r="A201" t="str">
            <v>11631</v>
          </cell>
          <cell r="B201" t="str">
            <v>โรงพยาบาลวชิรบารมี</v>
          </cell>
          <cell r="C201" t="str">
            <v>วชิรบารมี,รพช.</v>
          </cell>
          <cell r="D201" t="str">
            <v>วชิรบารมี</v>
          </cell>
          <cell r="E201">
            <v>3</v>
          </cell>
          <cell r="F201" t="str">
            <v>โรงพยาบาลชุมชน</v>
          </cell>
          <cell r="G201" t="str">
            <v>รพช.</v>
          </cell>
          <cell r="H201">
            <v>66</v>
          </cell>
          <cell r="I201" t="str">
            <v>พิจิตร</v>
          </cell>
          <cell r="J201" t="str">
            <v>34</v>
          </cell>
          <cell r="K201" t="str">
            <v/>
          </cell>
          <cell r="L201" t="str">
            <v>F2</v>
          </cell>
          <cell r="M201">
            <v>15</v>
          </cell>
          <cell r="N201" t="str">
            <v>F2 30,000-=60,000</v>
          </cell>
          <cell r="O201" t="str">
            <v>001163100</v>
          </cell>
          <cell r="P201" t="str">
            <v>รพช.F2 30,000-=60,000</v>
          </cell>
        </row>
        <row r="202">
          <cell r="A202" t="str">
            <v>27978</v>
          </cell>
          <cell r="B202" t="str">
            <v>โรงพยาบาลสากเหล็ก</v>
          </cell>
          <cell r="C202" t="str">
            <v>สากเหล็ก,รพช.</v>
          </cell>
          <cell r="D202" t="str">
            <v>สากเหล็ก</v>
          </cell>
          <cell r="E202">
            <v>3</v>
          </cell>
          <cell r="F202" t="str">
            <v>โรงพยาบาลชุมชน</v>
          </cell>
          <cell r="G202" t="str">
            <v>รพช.</v>
          </cell>
          <cell r="H202">
            <v>66</v>
          </cell>
          <cell r="I202" t="str">
            <v>พิจิตร</v>
          </cell>
          <cell r="J202" t="str">
            <v>0</v>
          </cell>
          <cell r="K202" t="str">
            <v>S</v>
          </cell>
          <cell r="L202" t="str">
            <v>F3</v>
          </cell>
          <cell r="M202">
            <v>18</v>
          </cell>
          <cell r="N202" t="str">
            <v>F3 15,000-25,000</v>
          </cell>
          <cell r="O202" t="str">
            <v>002797800</v>
          </cell>
          <cell r="P202" t="str">
            <v>รพช.F3 15,000-25,000</v>
          </cell>
        </row>
        <row r="203">
          <cell r="A203" t="str">
            <v>27979</v>
          </cell>
          <cell r="B203" t="str">
            <v>โรงพยาบาลบึงนาราง</v>
          </cell>
          <cell r="C203" t="str">
            <v>บึงนาราง,รพช.</v>
          </cell>
          <cell r="D203" t="str">
            <v>บึงนาราง</v>
          </cell>
          <cell r="E203">
            <v>3</v>
          </cell>
          <cell r="F203" t="str">
            <v>โรงพยาบาลชุมชน</v>
          </cell>
          <cell r="G203" t="str">
            <v>รพช.</v>
          </cell>
          <cell r="H203">
            <v>66</v>
          </cell>
          <cell r="I203" t="str">
            <v>พิจิตร</v>
          </cell>
          <cell r="J203" t="str">
            <v>0</v>
          </cell>
          <cell r="K203" t="str">
            <v/>
          </cell>
          <cell r="L203" t="str">
            <v>F3</v>
          </cell>
          <cell r="M203">
            <v>17</v>
          </cell>
          <cell r="N203" t="str">
            <v>F3 &gt;=25,000</v>
          </cell>
          <cell r="O203" t="str">
            <v>002797900</v>
          </cell>
          <cell r="P203" t="str">
            <v>รพช.F3 &gt;=25,000</v>
          </cell>
        </row>
        <row r="204">
          <cell r="A204" t="str">
            <v>27980</v>
          </cell>
          <cell r="B204" t="str">
            <v>โรงพยาบาลดงเจริญ</v>
          </cell>
          <cell r="C204" t="str">
            <v>ดงเจริญ,รพช.</v>
          </cell>
          <cell r="D204" t="str">
            <v>ดงเจริญ</v>
          </cell>
          <cell r="E204">
            <v>3</v>
          </cell>
          <cell r="F204" t="str">
            <v>โรงพยาบาลชุมชน</v>
          </cell>
          <cell r="G204" t="str">
            <v>รพช.</v>
          </cell>
          <cell r="H204">
            <v>66</v>
          </cell>
          <cell r="I204" t="str">
            <v>พิจิตร</v>
          </cell>
          <cell r="J204" t="str">
            <v>0</v>
          </cell>
          <cell r="K204" t="str">
            <v>S</v>
          </cell>
          <cell r="L204" t="str">
            <v>F3</v>
          </cell>
          <cell r="M204">
            <v>18</v>
          </cell>
          <cell r="N204" t="str">
            <v>F3 15,000-25,000</v>
          </cell>
          <cell r="O204" t="str">
            <v>002798000</v>
          </cell>
          <cell r="P204" t="str">
            <v>รพช.F3 15,000-25,000</v>
          </cell>
        </row>
        <row r="205">
          <cell r="A205" t="str">
            <v>10686</v>
          </cell>
          <cell r="B205" t="str">
            <v>โรงพยาบาลพระนั่งเกล้า</v>
          </cell>
          <cell r="C205" t="str">
            <v>พระนั่งเกล้า,รพท.</v>
          </cell>
          <cell r="D205" t="str">
            <v>พระนั่งเกล้า</v>
          </cell>
          <cell r="E205">
            <v>4</v>
          </cell>
          <cell r="F205" t="str">
            <v>โรงพยาบาลทั่วไป</v>
          </cell>
          <cell r="G205" t="str">
            <v>รพท.</v>
          </cell>
          <cell r="H205">
            <v>12</v>
          </cell>
          <cell r="I205" t="str">
            <v>นนทบุรี</v>
          </cell>
          <cell r="J205" t="str">
            <v>515</v>
          </cell>
          <cell r="K205" t="str">
            <v>S</v>
          </cell>
          <cell r="L205" t="str">
            <v>A</v>
          </cell>
          <cell r="M205">
            <v>3</v>
          </cell>
          <cell r="N205" t="str">
            <v>A &lt;=700</v>
          </cell>
          <cell r="O205" t="str">
            <v>001068600</v>
          </cell>
          <cell r="P205" t="str">
            <v>รพท./รพศ.A &lt;=700</v>
          </cell>
        </row>
        <row r="206">
          <cell r="A206" t="str">
            <v>10756</v>
          </cell>
          <cell r="B206" t="str">
            <v>โรงพยาบาลบางกรวย</v>
          </cell>
          <cell r="C206" t="str">
            <v>บางกรวย,รพช.</v>
          </cell>
          <cell r="D206" t="str">
            <v>บางกรวย</v>
          </cell>
          <cell r="E206">
            <v>4</v>
          </cell>
          <cell r="F206" t="str">
            <v>โรงพยาบาลชุมชน</v>
          </cell>
          <cell r="G206" t="str">
            <v>รพช.</v>
          </cell>
          <cell r="H206">
            <v>12</v>
          </cell>
          <cell r="I206" t="str">
            <v>นนทบุรี</v>
          </cell>
          <cell r="J206" t="str">
            <v>30</v>
          </cell>
          <cell r="K206" t="str">
            <v>S</v>
          </cell>
          <cell r="L206" t="str">
            <v>F1</v>
          </cell>
          <cell r="M206">
            <v>10</v>
          </cell>
          <cell r="N206" t="str">
            <v>F1 &gt;=100,000</v>
          </cell>
          <cell r="O206" t="str">
            <v>001075600</v>
          </cell>
          <cell r="P206" t="str">
            <v>รพช.F1 &gt;=100,000</v>
          </cell>
        </row>
        <row r="207">
          <cell r="A207" t="str">
            <v>10757</v>
          </cell>
          <cell r="B207" t="str">
            <v>โรงพยาบาลบางใหญ่</v>
          </cell>
          <cell r="C207" t="str">
            <v>บางใหญ่,รพช.</v>
          </cell>
          <cell r="D207" t="str">
            <v>บางใหญ่</v>
          </cell>
          <cell r="E207">
            <v>4</v>
          </cell>
          <cell r="F207" t="str">
            <v>โรงพยาบาลชุมชน</v>
          </cell>
          <cell r="G207" t="str">
            <v>รพช.</v>
          </cell>
          <cell r="H207">
            <v>12</v>
          </cell>
          <cell r="I207" t="str">
            <v>นนทบุรี</v>
          </cell>
          <cell r="J207" t="str">
            <v>33</v>
          </cell>
          <cell r="K207" t="str">
            <v>S</v>
          </cell>
          <cell r="L207" t="str">
            <v>M2</v>
          </cell>
          <cell r="M207">
            <v>9</v>
          </cell>
          <cell r="N207" t="str">
            <v>M2 &lt;=100</v>
          </cell>
          <cell r="O207" t="str">
            <v>001075700</v>
          </cell>
          <cell r="P207" t="str">
            <v>รพช.M2 &lt;=100</v>
          </cell>
        </row>
        <row r="208">
          <cell r="A208" t="str">
            <v>10758</v>
          </cell>
          <cell r="B208" t="str">
            <v>โรงพยาบาลบางบัวทอง</v>
          </cell>
          <cell r="C208" t="str">
            <v>บางบัวทอง,รพช.</v>
          </cell>
          <cell r="D208" t="str">
            <v>บางบัวทอง</v>
          </cell>
          <cell r="E208">
            <v>4</v>
          </cell>
          <cell r="F208" t="str">
            <v>โรงพยาบาลชุมชน</v>
          </cell>
          <cell r="G208" t="str">
            <v>รพช.</v>
          </cell>
          <cell r="H208">
            <v>12</v>
          </cell>
          <cell r="I208" t="str">
            <v>นนทบุรี</v>
          </cell>
          <cell r="J208" t="str">
            <v>47</v>
          </cell>
          <cell r="K208" t="str">
            <v>S</v>
          </cell>
          <cell r="L208" t="str">
            <v>M2</v>
          </cell>
          <cell r="M208">
            <v>9</v>
          </cell>
          <cell r="N208" t="str">
            <v>M2 &lt;=100</v>
          </cell>
          <cell r="O208" t="str">
            <v>001075800</v>
          </cell>
          <cell r="P208" t="str">
            <v>รพช.M2 &lt;=100</v>
          </cell>
        </row>
        <row r="209">
          <cell r="A209" t="str">
            <v>10759</v>
          </cell>
          <cell r="B209" t="str">
            <v>โรงพยาบาลไทรน้อย</v>
          </cell>
          <cell r="C209" t="str">
            <v>ไทรน้อย,รพช.</v>
          </cell>
          <cell r="D209" t="str">
            <v>ไทรน้อย</v>
          </cell>
          <cell r="E209">
            <v>4</v>
          </cell>
          <cell r="F209" t="str">
            <v>โรงพยาบาลชุมชน</v>
          </cell>
          <cell r="G209" t="str">
            <v>รพช.</v>
          </cell>
          <cell r="H209">
            <v>12</v>
          </cell>
          <cell r="I209" t="str">
            <v>นนทบุรี</v>
          </cell>
          <cell r="J209" t="str">
            <v>65</v>
          </cell>
          <cell r="K209" t="str">
            <v>S</v>
          </cell>
          <cell r="L209" t="str">
            <v>F2</v>
          </cell>
          <cell r="M209">
            <v>14</v>
          </cell>
          <cell r="N209" t="str">
            <v>F2 60,000-90,000</v>
          </cell>
          <cell r="O209" t="str">
            <v>001075900</v>
          </cell>
          <cell r="P209" t="str">
            <v>รพช.F2 60,000-90,000</v>
          </cell>
        </row>
        <row r="210">
          <cell r="A210" t="str">
            <v>10760</v>
          </cell>
          <cell r="B210" t="str">
            <v>โรงพยาบาลปากเกร็ด</v>
          </cell>
          <cell r="C210" t="str">
            <v>ปากเกร็ด,รพช.</v>
          </cell>
          <cell r="D210" t="str">
            <v>ปากเกร็ด</v>
          </cell>
          <cell r="E210">
            <v>4</v>
          </cell>
          <cell r="F210" t="str">
            <v>โรงพยาบาลชุมชน</v>
          </cell>
          <cell r="G210" t="str">
            <v>รพช.</v>
          </cell>
          <cell r="H210">
            <v>12</v>
          </cell>
          <cell r="I210" t="str">
            <v>นนทบุรี</v>
          </cell>
          <cell r="J210" t="str">
            <v>35</v>
          </cell>
          <cell r="K210" t="str">
            <v>S</v>
          </cell>
          <cell r="L210" t="str">
            <v>F1</v>
          </cell>
          <cell r="M210">
            <v>10</v>
          </cell>
          <cell r="N210" t="str">
            <v>F1 &gt;=100,000</v>
          </cell>
          <cell r="O210" t="str">
            <v>001076000</v>
          </cell>
          <cell r="P210" t="str">
            <v>รพช.F1 &gt;=100,000</v>
          </cell>
        </row>
        <row r="211">
          <cell r="A211" t="str">
            <v>28875</v>
          </cell>
          <cell r="B211" t="str">
            <v>โรงพยาบาลบางบัวทอง ๒</v>
          </cell>
          <cell r="C211" t="str">
            <v>บางบัวทอง ๒,รพช.</v>
          </cell>
          <cell r="D211" t="str">
            <v>บางบัวทอง ๒</v>
          </cell>
          <cell r="E211">
            <v>4</v>
          </cell>
          <cell r="F211" t="str">
            <v>โรงพยาบาลชุมชน</v>
          </cell>
          <cell r="G211" t="str">
            <v>รพช.</v>
          </cell>
          <cell r="H211">
            <v>12</v>
          </cell>
          <cell r="I211" t="str">
            <v>นนทบุรี</v>
          </cell>
          <cell r="J211" t="str">
            <v>0</v>
          </cell>
          <cell r="K211" t="str">
            <v>S</v>
          </cell>
          <cell r="L211" t="str">
            <v>F3</v>
          </cell>
          <cell r="M211">
            <v>17</v>
          </cell>
          <cell r="N211" t="str">
            <v>F3 &gt;=25,000</v>
          </cell>
          <cell r="O211" t="str">
            <v>002887500</v>
          </cell>
          <cell r="P211" t="str">
            <v>รพช.F3 &gt;=25,000</v>
          </cell>
        </row>
        <row r="212">
          <cell r="A212" t="str">
            <v>10687</v>
          </cell>
          <cell r="B212" t="str">
            <v>โรงพยาบาลปทุมธานี</v>
          </cell>
          <cell r="C212" t="str">
            <v>ปทุมธานี,รพท.</v>
          </cell>
          <cell r="D212" t="str">
            <v>ปทุมธานี</v>
          </cell>
          <cell r="E212">
            <v>4</v>
          </cell>
          <cell r="F212" t="str">
            <v>โรงพยาบาลทั่วไป</v>
          </cell>
          <cell r="G212" t="str">
            <v>รพท.</v>
          </cell>
          <cell r="H212">
            <v>13</v>
          </cell>
          <cell r="I212" t="str">
            <v>ปทุมธานี</v>
          </cell>
          <cell r="J212" t="str">
            <v>380</v>
          </cell>
          <cell r="K212" t="str">
            <v/>
          </cell>
          <cell r="L212" t="str">
            <v>S</v>
          </cell>
          <cell r="M212">
            <v>5</v>
          </cell>
          <cell r="N212" t="str">
            <v>S &lt;=400</v>
          </cell>
          <cell r="O212" t="str">
            <v>001068700</v>
          </cell>
          <cell r="P212" t="str">
            <v>รพช./รพท.S &lt;=400</v>
          </cell>
        </row>
        <row r="213">
          <cell r="A213" t="str">
            <v>10761</v>
          </cell>
          <cell r="B213" t="str">
            <v>โรงพยาบาลคลองหลวง</v>
          </cell>
          <cell r="C213" t="str">
            <v>คลองหลวง,รพช.</v>
          </cell>
          <cell r="D213" t="str">
            <v>คลองหลวง</v>
          </cell>
          <cell r="E213">
            <v>4</v>
          </cell>
          <cell r="F213" t="str">
            <v>โรงพยาบาลชุมชน</v>
          </cell>
          <cell r="G213" t="str">
            <v>รพช.</v>
          </cell>
          <cell r="H213">
            <v>13</v>
          </cell>
          <cell r="I213" t="str">
            <v>ปทุมธานี</v>
          </cell>
          <cell r="J213" t="str">
            <v>34</v>
          </cell>
          <cell r="K213" t="str">
            <v/>
          </cell>
          <cell r="L213" t="str">
            <v>F2</v>
          </cell>
          <cell r="M213">
            <v>13</v>
          </cell>
          <cell r="N213" t="str">
            <v>F2 &gt;=90,000</v>
          </cell>
          <cell r="O213" t="str">
            <v>001076100</v>
          </cell>
          <cell r="P213" t="str">
            <v>รพช.F2 &gt;=90,000</v>
          </cell>
        </row>
        <row r="214">
          <cell r="A214" t="str">
            <v>10762</v>
          </cell>
          <cell r="B214" t="str">
            <v>โรงพยาบาลธัญบุรี</v>
          </cell>
          <cell r="C214" t="str">
            <v>ธัญบุรี,รพช.</v>
          </cell>
          <cell r="D214" t="str">
            <v>ธัญบุรี</v>
          </cell>
          <cell r="E214">
            <v>4</v>
          </cell>
          <cell r="F214" t="str">
            <v>โรงพยาบาลชุมชน</v>
          </cell>
          <cell r="G214" t="str">
            <v>รพช.</v>
          </cell>
          <cell r="H214">
            <v>13</v>
          </cell>
          <cell r="I214" t="str">
            <v>ปทุมธานี</v>
          </cell>
          <cell r="J214" t="str">
            <v>66</v>
          </cell>
          <cell r="K214" t="str">
            <v/>
          </cell>
          <cell r="L214" t="str">
            <v>M2</v>
          </cell>
          <cell r="M214">
            <v>9</v>
          </cell>
          <cell r="N214" t="str">
            <v>M2 &lt;=100</v>
          </cell>
          <cell r="O214" t="str">
            <v>001076200</v>
          </cell>
          <cell r="P214" t="str">
            <v>รพช.M2 &lt;=100</v>
          </cell>
        </row>
        <row r="215">
          <cell r="A215" t="str">
            <v>10763</v>
          </cell>
          <cell r="B215" t="str">
            <v>โรงพยาบาลประชาธิปัตย์</v>
          </cell>
          <cell r="C215" t="str">
            <v>ประชาธิปัตย์,รพช.</v>
          </cell>
          <cell r="D215" t="str">
            <v>ประชาธิปัตย์</v>
          </cell>
          <cell r="E215">
            <v>4</v>
          </cell>
          <cell r="F215" t="str">
            <v>โรงพยาบาลชุมชน</v>
          </cell>
          <cell r="G215" t="str">
            <v>รพช.</v>
          </cell>
          <cell r="H215">
            <v>13</v>
          </cell>
          <cell r="I215" t="str">
            <v>ปทุมธานี</v>
          </cell>
          <cell r="J215" t="str">
            <v>30</v>
          </cell>
          <cell r="K215" t="str">
            <v/>
          </cell>
          <cell r="L215" t="str">
            <v>F2</v>
          </cell>
          <cell r="M215">
            <v>13</v>
          </cell>
          <cell r="N215" t="str">
            <v>F2 &gt;=90,000</v>
          </cell>
          <cell r="O215" t="str">
            <v>001076300</v>
          </cell>
          <cell r="P215" t="str">
            <v>รพช.F2 &gt;=90,000</v>
          </cell>
        </row>
        <row r="216">
          <cell r="A216" t="str">
            <v>10764</v>
          </cell>
          <cell r="B216" t="str">
            <v>โรงพยาบาลหนองเสือ</v>
          </cell>
          <cell r="C216" t="str">
            <v>หนองเสือ,รพช.</v>
          </cell>
          <cell r="D216" t="str">
            <v>หนองเสือ</v>
          </cell>
          <cell r="E216">
            <v>4</v>
          </cell>
          <cell r="F216" t="str">
            <v>โรงพยาบาลชุมชน</v>
          </cell>
          <cell r="G216" t="str">
            <v>รพช.</v>
          </cell>
          <cell r="H216">
            <v>13</v>
          </cell>
          <cell r="I216" t="str">
            <v>ปทุมธานี</v>
          </cell>
          <cell r="J216" t="str">
            <v>36</v>
          </cell>
          <cell r="K216" t="str">
            <v/>
          </cell>
          <cell r="L216" t="str">
            <v>F2</v>
          </cell>
          <cell r="M216">
            <v>15</v>
          </cell>
          <cell r="N216" t="str">
            <v>F2 30,000-=60,000</v>
          </cell>
          <cell r="O216" t="str">
            <v>001076400</v>
          </cell>
          <cell r="P216" t="str">
            <v>รพช.F2 30,000-=60,000</v>
          </cell>
        </row>
        <row r="217">
          <cell r="A217" t="str">
            <v>10765</v>
          </cell>
          <cell r="B217" t="str">
            <v>โรงพยาบาลลาดหลุมแก้ว</v>
          </cell>
          <cell r="C217" t="str">
            <v>ลาดหลุมแก้ว,รพช.</v>
          </cell>
          <cell r="D217" t="str">
            <v>ลาดหลุมแก้ว</v>
          </cell>
          <cell r="E217">
            <v>4</v>
          </cell>
          <cell r="F217" t="str">
            <v>โรงพยาบาลชุมชน</v>
          </cell>
          <cell r="G217" t="str">
            <v>รพช.</v>
          </cell>
          <cell r="H217">
            <v>13</v>
          </cell>
          <cell r="I217" t="str">
            <v>ปทุมธานี</v>
          </cell>
          <cell r="J217" t="str">
            <v>31</v>
          </cell>
          <cell r="K217" t="str">
            <v/>
          </cell>
          <cell r="L217" t="str">
            <v>F2</v>
          </cell>
          <cell r="M217">
            <v>14</v>
          </cell>
          <cell r="N217" t="str">
            <v>F2 60,000-90,000</v>
          </cell>
          <cell r="O217" t="str">
            <v>001076500</v>
          </cell>
          <cell r="P217" t="str">
            <v>รพช.F2 60,000-90,000</v>
          </cell>
        </row>
        <row r="218">
          <cell r="A218" t="str">
            <v>10766</v>
          </cell>
          <cell r="B218" t="str">
            <v>โรงพยาบาลลำลูกกา</v>
          </cell>
          <cell r="C218" t="str">
            <v>ลำลูกกา,รพช.</v>
          </cell>
          <cell r="D218" t="str">
            <v>ลำลูกกา</v>
          </cell>
          <cell r="E218">
            <v>4</v>
          </cell>
          <cell r="F218" t="str">
            <v>โรงพยาบาลชุมชน</v>
          </cell>
          <cell r="G218" t="str">
            <v>รพช.</v>
          </cell>
          <cell r="H218">
            <v>13</v>
          </cell>
          <cell r="I218" t="str">
            <v>ปทุมธานี</v>
          </cell>
          <cell r="J218" t="str">
            <v>36</v>
          </cell>
          <cell r="K218" t="str">
            <v/>
          </cell>
          <cell r="L218" t="str">
            <v>F2</v>
          </cell>
          <cell r="M218">
            <v>13</v>
          </cell>
          <cell r="N218" t="str">
            <v>F2 &gt;=90,000</v>
          </cell>
          <cell r="O218" t="str">
            <v>001076600</v>
          </cell>
          <cell r="P218" t="str">
            <v>รพช.F2 &gt;=90,000</v>
          </cell>
        </row>
        <row r="219">
          <cell r="A219" t="str">
            <v>10767</v>
          </cell>
          <cell r="B219" t="str">
            <v>โรงพยาบาลสามโคก</v>
          </cell>
          <cell r="C219" t="str">
            <v>สามโคก,รพช.</v>
          </cell>
          <cell r="D219" t="str">
            <v>สามโคก</v>
          </cell>
          <cell r="E219">
            <v>4</v>
          </cell>
          <cell r="F219" t="str">
            <v>โรงพยาบาลชุมชน</v>
          </cell>
          <cell r="G219" t="str">
            <v>รพช.</v>
          </cell>
          <cell r="H219">
            <v>13</v>
          </cell>
          <cell r="I219" t="str">
            <v>ปทุมธานี</v>
          </cell>
          <cell r="J219" t="str">
            <v>30</v>
          </cell>
          <cell r="K219" t="str">
            <v/>
          </cell>
          <cell r="L219" t="str">
            <v>F3</v>
          </cell>
          <cell r="M219">
            <v>17</v>
          </cell>
          <cell r="N219" t="str">
            <v>F3 &gt;=25,000</v>
          </cell>
          <cell r="O219" t="str">
            <v>001076700</v>
          </cell>
          <cell r="P219" t="str">
            <v>รพช.F3 &gt;=25,000</v>
          </cell>
        </row>
        <row r="220">
          <cell r="A220" t="str">
            <v>10660</v>
          </cell>
          <cell r="B220" t="str">
            <v>โรงพยาบาลพระนครศรีอยุธยา</v>
          </cell>
          <cell r="C220" t="str">
            <v>พระนครศรีอยุธยา,รพศ.</v>
          </cell>
          <cell r="D220" t="str">
            <v>พระนครศรีอยุธยา</v>
          </cell>
          <cell r="E220">
            <v>4</v>
          </cell>
          <cell r="F220" t="str">
            <v>โรงพยาบาลศูนย์</v>
          </cell>
          <cell r="G220" t="str">
            <v>รพศ.</v>
          </cell>
          <cell r="H220">
            <v>14</v>
          </cell>
          <cell r="I220" t="str">
            <v>พระนครศรีอยุธยา</v>
          </cell>
          <cell r="J220" t="str">
            <v>524</v>
          </cell>
          <cell r="K220" t="str">
            <v>S</v>
          </cell>
          <cell r="L220" t="str">
            <v>A</v>
          </cell>
          <cell r="M220">
            <v>3</v>
          </cell>
          <cell r="N220" t="str">
            <v>A &lt;=700</v>
          </cell>
          <cell r="O220" t="str">
            <v>001066000</v>
          </cell>
          <cell r="P220" t="str">
            <v>รพท./รพศ.A &lt;=700</v>
          </cell>
        </row>
        <row r="221">
          <cell r="A221" t="str">
            <v>10688</v>
          </cell>
          <cell r="B221" t="str">
            <v>โรงพยาบาลเสนา</v>
          </cell>
          <cell r="C221" t="str">
            <v>เสนา,รพท.</v>
          </cell>
          <cell r="D221" t="str">
            <v>เสนา</v>
          </cell>
          <cell r="E221">
            <v>4</v>
          </cell>
          <cell r="F221" t="str">
            <v>โรงพยาบาลทั่วไป</v>
          </cell>
          <cell r="G221" t="str">
            <v>รพท.</v>
          </cell>
          <cell r="H221">
            <v>14</v>
          </cell>
          <cell r="I221" t="str">
            <v>พระนครศรีอยุธยา</v>
          </cell>
          <cell r="J221" t="str">
            <v>180</v>
          </cell>
          <cell r="K221" t="str">
            <v>S</v>
          </cell>
          <cell r="L221" t="str">
            <v>M1</v>
          </cell>
          <cell r="M221">
            <v>7</v>
          </cell>
          <cell r="N221" t="str">
            <v>M1 &lt;=200</v>
          </cell>
          <cell r="O221" t="str">
            <v>001068800</v>
          </cell>
          <cell r="P221" t="str">
            <v>รพช./รพท.M1 &lt;=200</v>
          </cell>
        </row>
        <row r="222">
          <cell r="A222" t="str">
            <v>10768</v>
          </cell>
          <cell r="B222" t="str">
            <v>โรงพยาบาลท่าเรือ</v>
          </cell>
          <cell r="C222" t="str">
            <v>ท่าเรือ,รพช.</v>
          </cell>
          <cell r="D222" t="str">
            <v>ท่าเรือ</v>
          </cell>
          <cell r="E222">
            <v>4</v>
          </cell>
          <cell r="F222" t="str">
            <v>โรงพยาบาลชุมชน</v>
          </cell>
          <cell r="G222" t="str">
            <v>รพช.</v>
          </cell>
          <cell r="H222">
            <v>14</v>
          </cell>
          <cell r="I222" t="str">
            <v>พระนครศรีอยุธยา</v>
          </cell>
          <cell r="J222" t="str">
            <v>30</v>
          </cell>
          <cell r="K222" t="str">
            <v>S</v>
          </cell>
          <cell r="L222" t="str">
            <v>F2</v>
          </cell>
          <cell r="M222">
            <v>15</v>
          </cell>
          <cell r="N222" t="str">
            <v>F2 30,000-=60,000</v>
          </cell>
          <cell r="O222" t="str">
            <v>001076800</v>
          </cell>
          <cell r="P222" t="str">
            <v>รพช.F2 30,000-=60,000</v>
          </cell>
        </row>
        <row r="223">
          <cell r="A223" t="str">
            <v>10769</v>
          </cell>
          <cell r="B223" t="str">
            <v>โรงพยาบาลสมเด็จพระสังฆราช(นครหลวง)</v>
          </cell>
          <cell r="C223" t="str">
            <v>สมเด็จพระสังฆราช(นครหลวง),รพช.</v>
          </cell>
          <cell r="D223" t="str">
            <v>สมเด็จพระสังฆราช(นครหลวง)</v>
          </cell>
          <cell r="E223">
            <v>4</v>
          </cell>
          <cell r="F223" t="str">
            <v>โรงพยาบาลชุมชน</v>
          </cell>
          <cell r="G223" t="str">
            <v>รพช.</v>
          </cell>
          <cell r="H223">
            <v>14</v>
          </cell>
          <cell r="I223" t="str">
            <v>พระนครศรีอยุธยา</v>
          </cell>
          <cell r="J223" t="str">
            <v>37</v>
          </cell>
          <cell r="K223" t="str">
            <v/>
          </cell>
          <cell r="L223" t="str">
            <v>F2</v>
          </cell>
          <cell r="M223">
            <v>15</v>
          </cell>
          <cell r="N223" t="str">
            <v>F2 30,000-=60,000</v>
          </cell>
          <cell r="O223" t="str">
            <v>001076900</v>
          </cell>
          <cell r="P223" t="str">
            <v>รพช.F2 30,000-=60,000</v>
          </cell>
        </row>
        <row r="224">
          <cell r="A224" t="str">
            <v>10770</v>
          </cell>
          <cell r="B224" t="str">
            <v>โรงพยาบาลบางไทร</v>
          </cell>
          <cell r="C224" t="str">
            <v>บางไทร,รพช.</v>
          </cell>
          <cell r="D224" t="str">
            <v>บางไทร</v>
          </cell>
          <cell r="E224">
            <v>4</v>
          </cell>
          <cell r="F224" t="str">
            <v>โรงพยาบาลชุมชน</v>
          </cell>
          <cell r="G224" t="str">
            <v>รพช.</v>
          </cell>
          <cell r="H224">
            <v>14</v>
          </cell>
          <cell r="I224" t="str">
            <v>พระนครศรีอยุธยา</v>
          </cell>
          <cell r="J224" t="str">
            <v>40</v>
          </cell>
          <cell r="K224" t="str">
            <v/>
          </cell>
          <cell r="L224" t="str">
            <v>F2</v>
          </cell>
          <cell r="M224">
            <v>15</v>
          </cell>
          <cell r="N224" t="str">
            <v>F2 30,000-=60,000</v>
          </cell>
          <cell r="O224" t="str">
            <v>001077000</v>
          </cell>
          <cell r="P224" t="str">
            <v>รพช.F2 30,000-=60,000</v>
          </cell>
        </row>
        <row r="225">
          <cell r="A225" t="str">
            <v>10771</v>
          </cell>
          <cell r="B225" t="str">
            <v>โรงพยาบาลบางบาล</v>
          </cell>
          <cell r="C225" t="str">
            <v>บางบาล,รพช.</v>
          </cell>
          <cell r="D225" t="str">
            <v>บางบาล</v>
          </cell>
          <cell r="E225">
            <v>4</v>
          </cell>
          <cell r="F225" t="str">
            <v>โรงพยาบาลชุมชน</v>
          </cell>
          <cell r="G225" t="str">
            <v>รพช.</v>
          </cell>
          <cell r="H225">
            <v>14</v>
          </cell>
          <cell r="I225" t="str">
            <v>พระนครศรีอยุธยา</v>
          </cell>
          <cell r="J225" t="str">
            <v>30</v>
          </cell>
          <cell r="K225" t="str">
            <v/>
          </cell>
          <cell r="L225" t="str">
            <v>F2</v>
          </cell>
          <cell r="M225">
            <v>15</v>
          </cell>
          <cell r="N225" t="str">
            <v>F2 30,000-=60,000</v>
          </cell>
          <cell r="O225" t="str">
            <v>001077100</v>
          </cell>
          <cell r="P225" t="str">
            <v>รพช.F2 30,000-=60,000</v>
          </cell>
        </row>
        <row r="226">
          <cell r="A226" t="str">
            <v>10772</v>
          </cell>
          <cell r="B226" t="str">
            <v>โรงพยาบาลบางปะอิน</v>
          </cell>
          <cell r="C226" t="str">
            <v>บางปะอิน,รพช.</v>
          </cell>
          <cell r="D226" t="str">
            <v>บางปะอิน</v>
          </cell>
          <cell r="E226">
            <v>4</v>
          </cell>
          <cell r="F226" t="str">
            <v>โรงพยาบาลชุมชน</v>
          </cell>
          <cell r="G226" t="str">
            <v>รพช.</v>
          </cell>
          <cell r="H226">
            <v>14</v>
          </cell>
          <cell r="I226" t="str">
            <v>พระนครศรีอยุธยา</v>
          </cell>
          <cell r="J226" t="str">
            <v>41</v>
          </cell>
          <cell r="K226" t="str">
            <v/>
          </cell>
          <cell r="L226" t="str">
            <v>M2</v>
          </cell>
          <cell r="M226">
            <v>9</v>
          </cell>
          <cell r="N226" t="str">
            <v>M2 &lt;=100</v>
          </cell>
          <cell r="O226" t="str">
            <v>001077200</v>
          </cell>
          <cell r="P226" t="str">
            <v>รพช.M2 &lt;=100</v>
          </cell>
        </row>
        <row r="227">
          <cell r="A227" t="str">
            <v>10773</v>
          </cell>
          <cell r="B227" t="str">
            <v>โรงพยาบาลบางปะหัน</v>
          </cell>
          <cell r="C227" t="str">
            <v>บางปะหัน,รพช.</v>
          </cell>
          <cell r="D227" t="str">
            <v>บางปะหัน</v>
          </cell>
          <cell r="E227">
            <v>4</v>
          </cell>
          <cell r="F227" t="str">
            <v>โรงพยาบาลชุมชน</v>
          </cell>
          <cell r="G227" t="str">
            <v>รพช.</v>
          </cell>
          <cell r="H227">
            <v>14</v>
          </cell>
          <cell r="I227" t="str">
            <v>พระนครศรีอยุธยา</v>
          </cell>
          <cell r="J227" t="str">
            <v>36</v>
          </cell>
          <cell r="K227" t="str">
            <v>S</v>
          </cell>
          <cell r="L227" t="str">
            <v>F2</v>
          </cell>
          <cell r="M227">
            <v>15</v>
          </cell>
          <cell r="N227" t="str">
            <v>F2 30,000-=60,000</v>
          </cell>
          <cell r="O227" t="str">
            <v>001077300</v>
          </cell>
          <cell r="P227" t="str">
            <v>รพช.F2 30,000-=60,000</v>
          </cell>
        </row>
        <row r="228">
          <cell r="A228" t="str">
            <v>10774</v>
          </cell>
          <cell r="B228" t="str">
            <v>โรงพยาบาลผักไห่</v>
          </cell>
          <cell r="C228" t="str">
            <v>ผักไห่,รพช.</v>
          </cell>
          <cell r="D228" t="str">
            <v>ผักไห่</v>
          </cell>
          <cell r="E228">
            <v>4</v>
          </cell>
          <cell r="F228" t="str">
            <v>โรงพยาบาลชุมชน</v>
          </cell>
          <cell r="G228" t="str">
            <v>รพช.</v>
          </cell>
          <cell r="H228">
            <v>14</v>
          </cell>
          <cell r="I228" t="str">
            <v>พระนครศรีอยุธยา</v>
          </cell>
          <cell r="J228" t="str">
            <v>31</v>
          </cell>
          <cell r="K228" t="str">
            <v/>
          </cell>
          <cell r="L228" t="str">
            <v>F2</v>
          </cell>
          <cell r="M228">
            <v>15</v>
          </cell>
          <cell r="N228" t="str">
            <v>F2 30,000-=60,000</v>
          </cell>
          <cell r="O228" t="str">
            <v>001077400</v>
          </cell>
          <cell r="P228" t="str">
            <v>รพช.F2 30,000-=60,000</v>
          </cell>
        </row>
        <row r="229">
          <cell r="A229" t="str">
            <v>10775</v>
          </cell>
          <cell r="B229" t="str">
            <v>โรงพยาบาลภาชี</v>
          </cell>
          <cell r="C229" t="str">
            <v>ภาชี,รพช.</v>
          </cell>
          <cell r="D229" t="str">
            <v>ภาชี</v>
          </cell>
          <cell r="E229">
            <v>4</v>
          </cell>
          <cell r="F229" t="str">
            <v>โรงพยาบาลชุมชน</v>
          </cell>
          <cell r="G229" t="str">
            <v>รพช.</v>
          </cell>
          <cell r="H229">
            <v>14</v>
          </cell>
          <cell r="I229" t="str">
            <v>พระนครศรีอยุธยา</v>
          </cell>
          <cell r="J229" t="str">
            <v>46</v>
          </cell>
          <cell r="K229" t="str">
            <v/>
          </cell>
          <cell r="L229" t="str">
            <v>F2</v>
          </cell>
          <cell r="M229">
            <v>15</v>
          </cell>
          <cell r="N229" t="str">
            <v>F2 30,000-=60,000</v>
          </cell>
          <cell r="O229" t="str">
            <v>001077500</v>
          </cell>
          <cell r="P229" t="str">
            <v>รพช.F2 30,000-=60,000</v>
          </cell>
        </row>
        <row r="230">
          <cell r="A230" t="str">
            <v>10776</v>
          </cell>
          <cell r="B230" t="str">
            <v>โรงพยาบาลลาดบัวหลวง</v>
          </cell>
          <cell r="C230" t="str">
            <v>ลาดบัวหลวง,รพช.</v>
          </cell>
          <cell r="D230" t="str">
            <v>ลาดบัวหลวง</v>
          </cell>
          <cell r="E230">
            <v>4</v>
          </cell>
          <cell r="F230" t="str">
            <v>โรงพยาบาลชุมชน</v>
          </cell>
          <cell r="G230" t="str">
            <v>รพช.</v>
          </cell>
          <cell r="H230">
            <v>14</v>
          </cell>
          <cell r="I230" t="str">
            <v>พระนครศรีอยุธยา</v>
          </cell>
          <cell r="J230" t="str">
            <v>34</v>
          </cell>
          <cell r="K230" t="str">
            <v>S</v>
          </cell>
          <cell r="L230" t="str">
            <v>F2</v>
          </cell>
          <cell r="M230">
            <v>15</v>
          </cell>
          <cell r="N230" t="str">
            <v>F2 30,000-=60,000</v>
          </cell>
          <cell r="O230" t="str">
            <v>001077600</v>
          </cell>
          <cell r="P230" t="str">
            <v>รพช.F2 30,000-=60,000</v>
          </cell>
        </row>
        <row r="231">
          <cell r="A231" t="str">
            <v>10777</v>
          </cell>
          <cell r="B231" t="str">
            <v>โรงพยาบาลวังน้อย</v>
          </cell>
          <cell r="C231" t="str">
            <v>วังน้อย,รพช.</v>
          </cell>
          <cell r="D231" t="str">
            <v>วังน้อย</v>
          </cell>
          <cell r="E231">
            <v>4</v>
          </cell>
          <cell r="F231" t="str">
            <v>โรงพยาบาลชุมชน</v>
          </cell>
          <cell r="G231" t="str">
            <v>รพช.</v>
          </cell>
          <cell r="H231">
            <v>14</v>
          </cell>
          <cell r="I231" t="str">
            <v>พระนครศรีอยุธยา</v>
          </cell>
          <cell r="J231" t="str">
            <v>38</v>
          </cell>
          <cell r="K231" t="str">
            <v>S</v>
          </cell>
          <cell r="L231" t="str">
            <v>F2</v>
          </cell>
          <cell r="M231">
            <v>14</v>
          </cell>
          <cell r="N231" t="str">
            <v>F2 60,000-90,000</v>
          </cell>
          <cell r="O231" t="str">
            <v>001077700</v>
          </cell>
          <cell r="P231" t="str">
            <v>รพช.F2 60,000-90,000</v>
          </cell>
        </row>
        <row r="232">
          <cell r="A232" t="str">
            <v>10778</v>
          </cell>
          <cell r="B232" t="str">
            <v>โรงพยาบาลบางซ้าย</v>
          </cell>
          <cell r="C232" t="str">
            <v>บางซ้าย,รพช.</v>
          </cell>
          <cell r="D232" t="str">
            <v>บางซ้าย</v>
          </cell>
          <cell r="E232">
            <v>4</v>
          </cell>
          <cell r="F232" t="str">
            <v>โรงพยาบาลชุมชน</v>
          </cell>
          <cell r="G232" t="str">
            <v>รพช.</v>
          </cell>
          <cell r="H232">
            <v>14</v>
          </cell>
          <cell r="I232" t="str">
            <v>พระนครศรีอยุธยา</v>
          </cell>
          <cell r="J232" t="str">
            <v>12</v>
          </cell>
          <cell r="K232" t="str">
            <v/>
          </cell>
          <cell r="L232" t="str">
            <v>F3</v>
          </cell>
          <cell r="M232">
            <v>18</v>
          </cell>
          <cell r="N232" t="str">
            <v>F3 15,000-25,000</v>
          </cell>
          <cell r="O232" t="str">
            <v>001077800</v>
          </cell>
          <cell r="P232" t="str">
            <v>รพช.F3 15,000-25,000</v>
          </cell>
        </row>
        <row r="233">
          <cell r="A233" t="str">
            <v>10779</v>
          </cell>
          <cell r="B233" t="str">
            <v>โรงพยาบาลอุทัย</v>
          </cell>
          <cell r="C233" t="str">
            <v>อุทัย,รพช.</v>
          </cell>
          <cell r="D233" t="str">
            <v>อุทัย</v>
          </cell>
          <cell r="E233">
            <v>4</v>
          </cell>
          <cell r="F233" t="str">
            <v>โรงพยาบาลชุมชน</v>
          </cell>
          <cell r="G233" t="str">
            <v>รพช.</v>
          </cell>
          <cell r="H233">
            <v>14</v>
          </cell>
          <cell r="I233" t="str">
            <v>พระนครศรีอยุธยา</v>
          </cell>
          <cell r="J233" t="str">
            <v>31</v>
          </cell>
          <cell r="K233" t="str">
            <v/>
          </cell>
          <cell r="L233" t="str">
            <v>F2</v>
          </cell>
          <cell r="M233">
            <v>15</v>
          </cell>
          <cell r="N233" t="str">
            <v>F2 30,000-=60,000</v>
          </cell>
          <cell r="O233" t="str">
            <v>001077900</v>
          </cell>
          <cell r="P233" t="str">
            <v>รพช.F2 30,000-=60,000</v>
          </cell>
        </row>
        <row r="234">
          <cell r="A234" t="str">
            <v>10780</v>
          </cell>
          <cell r="B234" t="str">
            <v>โรงพยาบาลมหาราช</v>
          </cell>
          <cell r="C234" t="str">
            <v>มหาราช,รพช.</v>
          </cell>
          <cell r="D234" t="str">
            <v>มหาราช</v>
          </cell>
          <cell r="E234">
            <v>4</v>
          </cell>
          <cell r="F234" t="str">
            <v>โรงพยาบาลชุมชน</v>
          </cell>
          <cell r="G234" t="str">
            <v>รพช.</v>
          </cell>
          <cell r="H234">
            <v>14</v>
          </cell>
          <cell r="I234" t="str">
            <v>พระนครศรีอยุธยา</v>
          </cell>
          <cell r="J234" t="str">
            <v>22</v>
          </cell>
          <cell r="K234" t="str">
            <v/>
          </cell>
          <cell r="L234" t="str">
            <v>F3</v>
          </cell>
          <cell r="M234">
            <v>18</v>
          </cell>
          <cell r="N234" t="str">
            <v>F3 15,000-25,000</v>
          </cell>
          <cell r="O234" t="str">
            <v>001078000</v>
          </cell>
          <cell r="P234" t="str">
            <v>รพช.F3 15,000-25,000</v>
          </cell>
        </row>
        <row r="235">
          <cell r="A235" t="str">
            <v>10781</v>
          </cell>
          <cell r="B235" t="str">
            <v>โรงพยาบาลบ้านแพรก</v>
          </cell>
          <cell r="C235" t="str">
            <v>บ้านแพรก,รพช.</v>
          </cell>
          <cell r="D235" t="str">
            <v>บ้านแพรก</v>
          </cell>
          <cell r="E235">
            <v>4</v>
          </cell>
          <cell r="F235" t="str">
            <v>โรงพยาบาลชุมชน</v>
          </cell>
          <cell r="G235" t="str">
            <v>รพช.</v>
          </cell>
          <cell r="H235">
            <v>14</v>
          </cell>
          <cell r="I235" t="str">
            <v>พระนครศรีอยุธยา</v>
          </cell>
          <cell r="J235" t="str">
            <v>15</v>
          </cell>
          <cell r="K235" t="str">
            <v/>
          </cell>
          <cell r="L235" t="str">
            <v>F3</v>
          </cell>
          <cell r="M235">
            <v>19</v>
          </cell>
          <cell r="N235" t="str">
            <v>F3 &lt;=15,000</v>
          </cell>
          <cell r="O235" t="str">
            <v>001078100</v>
          </cell>
          <cell r="P235" t="str">
            <v>รพช.F3 &lt;=15,000</v>
          </cell>
        </row>
        <row r="236">
          <cell r="A236" t="str">
            <v>10689</v>
          </cell>
          <cell r="B236" t="str">
            <v>โรงพยาบาลอ่างทอง</v>
          </cell>
          <cell r="C236" t="str">
            <v>อ่างทอง,รพท.</v>
          </cell>
          <cell r="D236" t="str">
            <v>อ่างทอง</v>
          </cell>
          <cell r="E236">
            <v>4</v>
          </cell>
          <cell r="F236" t="str">
            <v>โรงพยาบาลทั่วไป</v>
          </cell>
          <cell r="G236" t="str">
            <v>รพท.</v>
          </cell>
          <cell r="H236">
            <v>15</v>
          </cell>
          <cell r="I236" t="str">
            <v>อ่างทอง</v>
          </cell>
          <cell r="J236" t="str">
            <v>324</v>
          </cell>
          <cell r="K236" t="str">
            <v/>
          </cell>
          <cell r="L236" t="str">
            <v>S</v>
          </cell>
          <cell r="M236">
            <v>5</v>
          </cell>
          <cell r="N236" t="str">
            <v>S &lt;=400</v>
          </cell>
          <cell r="O236" t="str">
            <v>001068900</v>
          </cell>
          <cell r="P236" t="str">
            <v>รพช./รพท.S &lt;=400</v>
          </cell>
        </row>
        <row r="237">
          <cell r="A237" t="str">
            <v>10782</v>
          </cell>
          <cell r="B237" t="str">
            <v>โรงพยาบาลไชโย</v>
          </cell>
          <cell r="C237" t="str">
            <v>ไชโย,รพช.</v>
          </cell>
          <cell r="D237" t="str">
            <v>ไชโย</v>
          </cell>
          <cell r="E237">
            <v>4</v>
          </cell>
          <cell r="F237" t="str">
            <v>โรงพยาบาลชุมชน</v>
          </cell>
          <cell r="G237" t="str">
            <v>รพช.</v>
          </cell>
          <cell r="H237">
            <v>15</v>
          </cell>
          <cell r="I237" t="str">
            <v>อ่างทอง</v>
          </cell>
          <cell r="J237" t="str">
            <v>36</v>
          </cell>
          <cell r="K237" t="str">
            <v/>
          </cell>
          <cell r="L237" t="str">
            <v>F2</v>
          </cell>
          <cell r="M237">
            <v>16</v>
          </cell>
          <cell r="N237" t="str">
            <v>F2 &lt;=30,000</v>
          </cell>
          <cell r="O237" t="str">
            <v>001078200</v>
          </cell>
          <cell r="P237" t="str">
            <v>รพช.F2 &lt;=30,000</v>
          </cell>
        </row>
        <row r="238">
          <cell r="A238" t="str">
            <v>10784</v>
          </cell>
          <cell r="B238" t="str">
            <v>โรงพยาบาลป่าโมก</v>
          </cell>
          <cell r="C238" t="str">
            <v>ป่าโมก,รพช.</v>
          </cell>
          <cell r="D238" t="str">
            <v>ป่าโมก</v>
          </cell>
          <cell r="E238">
            <v>4</v>
          </cell>
          <cell r="F238" t="str">
            <v>โรงพยาบาลชุมชน</v>
          </cell>
          <cell r="G238" t="str">
            <v>รพช.</v>
          </cell>
          <cell r="H238">
            <v>15</v>
          </cell>
          <cell r="I238" t="str">
            <v>อ่างทอง</v>
          </cell>
          <cell r="J238" t="str">
            <v>56</v>
          </cell>
          <cell r="K238" t="str">
            <v/>
          </cell>
          <cell r="L238" t="str">
            <v>F2</v>
          </cell>
          <cell r="M238">
            <v>16</v>
          </cell>
          <cell r="N238" t="str">
            <v>F2 &lt;=30,000</v>
          </cell>
          <cell r="O238" t="str">
            <v>001078400</v>
          </cell>
          <cell r="P238" t="str">
            <v>รพช.F2 &lt;=30,000</v>
          </cell>
        </row>
        <row r="239">
          <cell r="A239" t="str">
            <v>10785</v>
          </cell>
          <cell r="B239" t="str">
            <v>โรงพยาบาลโพธิ์ทอง</v>
          </cell>
          <cell r="C239" t="str">
            <v>โพธิ์ทอง,รพช.</v>
          </cell>
          <cell r="D239" t="str">
            <v>โพธิ์ทอง</v>
          </cell>
          <cell r="E239">
            <v>4</v>
          </cell>
          <cell r="F239" t="str">
            <v>โรงพยาบาลชุมชน</v>
          </cell>
          <cell r="G239" t="str">
            <v>รพช.</v>
          </cell>
          <cell r="H239">
            <v>15</v>
          </cell>
          <cell r="I239" t="str">
            <v>อ่างทอง</v>
          </cell>
          <cell r="J239" t="str">
            <v>90</v>
          </cell>
          <cell r="K239" t="str">
            <v/>
          </cell>
          <cell r="L239" t="str">
            <v>F2</v>
          </cell>
          <cell r="M239">
            <v>15</v>
          </cell>
          <cell r="N239" t="str">
            <v>F2 30,000-=60,000</v>
          </cell>
          <cell r="O239" t="str">
            <v>001078500</v>
          </cell>
          <cell r="P239" t="str">
            <v>รพช.F2 30,000-=60,000</v>
          </cell>
        </row>
        <row r="240">
          <cell r="A240" t="str">
            <v>10786</v>
          </cell>
          <cell r="B240" t="str">
            <v>โรงพยาบาลแสวงหา</v>
          </cell>
          <cell r="C240" t="str">
            <v>แสวงหา,รพช.</v>
          </cell>
          <cell r="D240" t="str">
            <v>แสวงหา</v>
          </cell>
          <cell r="E240">
            <v>4</v>
          </cell>
          <cell r="F240" t="str">
            <v>โรงพยาบาลชุมชน</v>
          </cell>
          <cell r="G240" t="str">
            <v>รพช.</v>
          </cell>
          <cell r="H240">
            <v>15</v>
          </cell>
          <cell r="I240" t="str">
            <v>อ่างทอง</v>
          </cell>
          <cell r="J240" t="str">
            <v>51</v>
          </cell>
          <cell r="K240" t="str">
            <v/>
          </cell>
          <cell r="L240" t="str">
            <v>F2</v>
          </cell>
          <cell r="M240">
            <v>15</v>
          </cell>
          <cell r="N240" t="str">
            <v>F2 30,000-=60,000</v>
          </cell>
          <cell r="O240" t="str">
            <v>001078600</v>
          </cell>
          <cell r="P240" t="str">
            <v>รพช.F2 30,000-=60,000</v>
          </cell>
        </row>
        <row r="241">
          <cell r="A241" t="str">
            <v>10787</v>
          </cell>
          <cell r="B241" t="str">
            <v>โรงพยาบาลวิเศษชัยชาญ</v>
          </cell>
          <cell r="C241" t="str">
            <v>วิเศษชัยชาญ,รพช.</v>
          </cell>
          <cell r="D241" t="str">
            <v>วิเศษชัยชาญ</v>
          </cell>
          <cell r="E241">
            <v>4</v>
          </cell>
          <cell r="F241" t="str">
            <v>โรงพยาบาลชุมชน</v>
          </cell>
          <cell r="G241" t="str">
            <v>รพช.</v>
          </cell>
          <cell r="H241">
            <v>15</v>
          </cell>
          <cell r="I241" t="str">
            <v>อ่างทอง</v>
          </cell>
          <cell r="J241" t="str">
            <v>106</v>
          </cell>
          <cell r="K241" t="str">
            <v/>
          </cell>
          <cell r="L241" t="str">
            <v>F1</v>
          </cell>
          <cell r="M241">
            <v>11</v>
          </cell>
          <cell r="N241" t="str">
            <v>F1 50,000-100,000</v>
          </cell>
          <cell r="O241" t="str">
            <v>001078700</v>
          </cell>
          <cell r="P241" t="str">
            <v>รพช.F1 50,000-100,000</v>
          </cell>
        </row>
        <row r="242">
          <cell r="A242" t="str">
            <v>10788</v>
          </cell>
          <cell r="B242" t="str">
            <v>โรงพยาบาลสามโก้</v>
          </cell>
          <cell r="C242" t="str">
            <v>สามโก้,รพช.</v>
          </cell>
          <cell r="D242" t="str">
            <v>สามโก้</v>
          </cell>
          <cell r="E242">
            <v>4</v>
          </cell>
          <cell r="F242" t="str">
            <v>โรงพยาบาลชุมชน</v>
          </cell>
          <cell r="G242" t="str">
            <v>รพช.</v>
          </cell>
          <cell r="H242">
            <v>15</v>
          </cell>
          <cell r="I242" t="str">
            <v>อ่างทอง</v>
          </cell>
          <cell r="J242" t="str">
            <v>36</v>
          </cell>
          <cell r="K242" t="str">
            <v/>
          </cell>
          <cell r="L242" t="str">
            <v>F3</v>
          </cell>
          <cell r="M242">
            <v>18</v>
          </cell>
          <cell r="N242" t="str">
            <v>F3 15,000-25,000</v>
          </cell>
          <cell r="O242" t="str">
            <v>001078800</v>
          </cell>
          <cell r="P242" t="str">
            <v>รพช.F3 15,000-25,000</v>
          </cell>
        </row>
        <row r="243">
          <cell r="A243" t="str">
            <v>10690</v>
          </cell>
          <cell r="B243" t="str">
            <v>โรงพยาบาลพระนารายณ์มหาราช</v>
          </cell>
          <cell r="C243" t="str">
            <v>พระนารายณ์มหาราช,รพท.</v>
          </cell>
          <cell r="D243" t="str">
            <v>พระนารายณ์มหาราช</v>
          </cell>
          <cell r="E243">
            <v>4</v>
          </cell>
          <cell r="F243" t="str">
            <v>โรงพยาบาลทั่วไป</v>
          </cell>
          <cell r="G243" t="str">
            <v>รพท.</v>
          </cell>
          <cell r="H243">
            <v>16</v>
          </cell>
          <cell r="I243" t="str">
            <v>ลพบุรี</v>
          </cell>
          <cell r="J243" t="str">
            <v>428</v>
          </cell>
          <cell r="K243" t="str">
            <v>S</v>
          </cell>
          <cell r="L243" t="str">
            <v>S</v>
          </cell>
          <cell r="M243">
            <v>4</v>
          </cell>
          <cell r="N243" t="str">
            <v>S &gt;400</v>
          </cell>
          <cell r="O243" t="str">
            <v>001069000</v>
          </cell>
          <cell r="P243" t="str">
            <v>รพท.S &gt;400</v>
          </cell>
        </row>
        <row r="244">
          <cell r="A244" t="str">
            <v>10691</v>
          </cell>
          <cell r="B244" t="str">
            <v>โรงพยาบาลบ้านหมี่</v>
          </cell>
          <cell r="C244" t="str">
            <v>บ้านหมี่,รพท.</v>
          </cell>
          <cell r="D244" t="str">
            <v>บ้านหมี่</v>
          </cell>
          <cell r="E244">
            <v>4</v>
          </cell>
          <cell r="F244" t="str">
            <v>โรงพยาบาลทั่วไป</v>
          </cell>
          <cell r="G244" t="str">
            <v>รพท.</v>
          </cell>
          <cell r="H244">
            <v>16</v>
          </cell>
          <cell r="I244" t="str">
            <v>ลพบุรี</v>
          </cell>
          <cell r="J244" t="str">
            <v>258</v>
          </cell>
          <cell r="K244" t="str">
            <v>S</v>
          </cell>
          <cell r="L244" t="str">
            <v>M1</v>
          </cell>
          <cell r="M244">
            <v>6</v>
          </cell>
          <cell r="N244" t="str">
            <v>M1 &gt;200</v>
          </cell>
          <cell r="O244" t="str">
            <v>001069100</v>
          </cell>
          <cell r="P244" t="str">
            <v>รพช./รพท.M1 &gt;200</v>
          </cell>
        </row>
        <row r="245">
          <cell r="A245" t="str">
            <v>10789</v>
          </cell>
          <cell r="B245" t="str">
            <v>โรงพยาบาลพัฒนานิคม</v>
          </cell>
          <cell r="C245" t="str">
            <v>พัฒนานิคม,รพช.</v>
          </cell>
          <cell r="D245" t="str">
            <v>พัฒนานิคม</v>
          </cell>
          <cell r="E245">
            <v>4</v>
          </cell>
          <cell r="F245" t="str">
            <v>โรงพยาบาลชุมชน</v>
          </cell>
          <cell r="G245" t="str">
            <v>รพช.</v>
          </cell>
          <cell r="H245">
            <v>16</v>
          </cell>
          <cell r="I245" t="str">
            <v>ลพบุรี</v>
          </cell>
          <cell r="J245" t="str">
            <v>66</v>
          </cell>
          <cell r="K245" t="str">
            <v>S</v>
          </cell>
          <cell r="L245" t="str">
            <v>F2</v>
          </cell>
          <cell r="M245">
            <v>14</v>
          </cell>
          <cell r="N245" t="str">
            <v>F2 60,000-90,000</v>
          </cell>
          <cell r="O245" t="str">
            <v>001078900</v>
          </cell>
          <cell r="P245" t="str">
            <v>รพช.F2 60,000-90,000</v>
          </cell>
        </row>
        <row r="246">
          <cell r="A246" t="str">
            <v>10790</v>
          </cell>
          <cell r="B246" t="str">
            <v>โรงพยาบาลโคกสำโรง</v>
          </cell>
          <cell r="C246" t="str">
            <v>โคกสำโรง,รพช.</v>
          </cell>
          <cell r="D246" t="str">
            <v>โคกสำโรง</v>
          </cell>
          <cell r="E246">
            <v>4</v>
          </cell>
          <cell r="F246" t="str">
            <v>โรงพยาบาลชุมชน</v>
          </cell>
          <cell r="G246" t="str">
            <v>รพช.</v>
          </cell>
          <cell r="H246">
            <v>16</v>
          </cell>
          <cell r="I246" t="str">
            <v>ลพบุรี</v>
          </cell>
          <cell r="J246" t="str">
            <v>123</v>
          </cell>
          <cell r="K246" t="str">
            <v>S</v>
          </cell>
          <cell r="L246" t="str">
            <v>M2</v>
          </cell>
          <cell r="M246">
            <v>8</v>
          </cell>
          <cell r="N246" t="str">
            <v>M2 &gt;100</v>
          </cell>
          <cell r="O246" t="str">
            <v>001079000</v>
          </cell>
          <cell r="P246" t="str">
            <v>รพช.M2 &gt;100</v>
          </cell>
        </row>
        <row r="247">
          <cell r="A247" t="str">
            <v>10791</v>
          </cell>
          <cell r="B247" t="str">
            <v>โรงพยาบาลชัยบาดาล</v>
          </cell>
          <cell r="C247" t="str">
            <v>ชัยบาดาล,รพช.</v>
          </cell>
          <cell r="D247" t="str">
            <v>ชัยบาดาล</v>
          </cell>
          <cell r="E247">
            <v>4</v>
          </cell>
          <cell r="F247" t="str">
            <v>โรงพยาบาลชุมชน</v>
          </cell>
          <cell r="G247" t="str">
            <v>รพช.</v>
          </cell>
          <cell r="H247">
            <v>16</v>
          </cell>
          <cell r="I247" t="str">
            <v>ลพบุรี</v>
          </cell>
          <cell r="J247" t="str">
            <v>154</v>
          </cell>
          <cell r="K247" t="str">
            <v>S</v>
          </cell>
          <cell r="L247" t="str">
            <v>M2</v>
          </cell>
          <cell r="M247">
            <v>8</v>
          </cell>
          <cell r="N247" t="str">
            <v>M2 &gt;100</v>
          </cell>
          <cell r="O247" t="str">
            <v>001079100</v>
          </cell>
          <cell r="P247" t="str">
            <v>รพช.M2 &gt;100</v>
          </cell>
        </row>
        <row r="248">
          <cell r="A248" t="str">
            <v>10792</v>
          </cell>
          <cell r="B248" t="str">
            <v>โรงพยาบาลท่าวุ้ง</v>
          </cell>
          <cell r="C248" t="str">
            <v>ท่าวุ้ง,รพช.</v>
          </cell>
          <cell r="D248" t="str">
            <v>ท่าวุ้ง</v>
          </cell>
          <cell r="E248">
            <v>4</v>
          </cell>
          <cell r="F248" t="str">
            <v>โรงพยาบาลชุมชน</v>
          </cell>
          <cell r="G248" t="str">
            <v>รพช.</v>
          </cell>
          <cell r="H248">
            <v>16</v>
          </cell>
          <cell r="I248" t="str">
            <v>ลพบุรี</v>
          </cell>
          <cell r="J248" t="str">
            <v>53</v>
          </cell>
          <cell r="K248" t="str">
            <v>S</v>
          </cell>
          <cell r="L248" t="str">
            <v>F2</v>
          </cell>
          <cell r="M248">
            <v>15</v>
          </cell>
          <cell r="N248" t="str">
            <v>F2 30,000-=60,000</v>
          </cell>
          <cell r="O248" t="str">
            <v>001079200</v>
          </cell>
          <cell r="P248" t="str">
            <v>รพช.F2 30,000-=60,000</v>
          </cell>
        </row>
        <row r="249">
          <cell r="A249" t="str">
            <v>10793</v>
          </cell>
          <cell r="B249" t="str">
            <v>โรงพยาบาลท่าหลวง</v>
          </cell>
          <cell r="C249" t="str">
            <v>ท่าหลวง,รพช.</v>
          </cell>
          <cell r="D249" t="str">
            <v>ท่าหลวง</v>
          </cell>
          <cell r="E249">
            <v>4</v>
          </cell>
          <cell r="F249" t="str">
            <v>โรงพยาบาลชุมชน</v>
          </cell>
          <cell r="G249" t="str">
            <v>รพช.</v>
          </cell>
          <cell r="H249">
            <v>16</v>
          </cell>
          <cell r="I249" t="str">
            <v>ลพบุรี</v>
          </cell>
          <cell r="J249" t="str">
            <v>31</v>
          </cell>
          <cell r="K249" t="str">
            <v>S</v>
          </cell>
          <cell r="L249" t="str">
            <v>F2</v>
          </cell>
          <cell r="M249">
            <v>16</v>
          </cell>
          <cell r="N249" t="str">
            <v>F2 &lt;=30,000</v>
          </cell>
          <cell r="O249" t="str">
            <v>001079300</v>
          </cell>
          <cell r="P249" t="str">
            <v>รพช.F2 &lt;=30,000</v>
          </cell>
        </row>
        <row r="250">
          <cell r="A250" t="str">
            <v>10794</v>
          </cell>
          <cell r="B250" t="str">
            <v>โรงพยาบาลสระโบสถ์</v>
          </cell>
          <cell r="C250" t="str">
            <v>สระโบสถ์,รพช.</v>
          </cell>
          <cell r="D250" t="str">
            <v>สระโบสถ์</v>
          </cell>
          <cell r="E250">
            <v>4</v>
          </cell>
          <cell r="F250" t="str">
            <v>โรงพยาบาลชุมชน</v>
          </cell>
          <cell r="G250" t="str">
            <v>รพช.</v>
          </cell>
          <cell r="H250">
            <v>16</v>
          </cell>
          <cell r="I250" t="str">
            <v>ลพบุรี</v>
          </cell>
          <cell r="J250" t="str">
            <v>30</v>
          </cell>
          <cell r="K250" t="str">
            <v>S</v>
          </cell>
          <cell r="L250" t="str">
            <v>F3</v>
          </cell>
          <cell r="M250">
            <v>18</v>
          </cell>
          <cell r="N250" t="str">
            <v>F3 15,000-25,000</v>
          </cell>
          <cell r="O250" t="str">
            <v>001079400</v>
          </cell>
          <cell r="P250" t="str">
            <v>รพช.F3 15,000-25,000</v>
          </cell>
        </row>
        <row r="251">
          <cell r="A251" t="str">
            <v>10795</v>
          </cell>
          <cell r="B251" t="str">
            <v>โรงพยาบาลโคกเจริญ</v>
          </cell>
          <cell r="C251" t="str">
            <v>โคกเจริญ,รพช.</v>
          </cell>
          <cell r="D251" t="str">
            <v>โคกเจริญ</v>
          </cell>
          <cell r="E251">
            <v>4</v>
          </cell>
          <cell r="F251" t="str">
            <v>โรงพยาบาลชุมชน</v>
          </cell>
          <cell r="G251" t="str">
            <v>รพช.</v>
          </cell>
          <cell r="H251">
            <v>16</v>
          </cell>
          <cell r="I251" t="str">
            <v>ลพบุรี</v>
          </cell>
          <cell r="J251" t="str">
            <v>30</v>
          </cell>
          <cell r="K251" t="str">
            <v>S</v>
          </cell>
          <cell r="L251" t="str">
            <v>F3</v>
          </cell>
          <cell r="M251">
            <v>18</v>
          </cell>
          <cell r="N251" t="str">
            <v>F3 15,000-25,000</v>
          </cell>
          <cell r="O251" t="str">
            <v>001079500</v>
          </cell>
          <cell r="P251" t="str">
            <v>รพช.F3 15,000-25,000</v>
          </cell>
        </row>
        <row r="252">
          <cell r="A252" t="str">
            <v>10796</v>
          </cell>
          <cell r="B252" t="str">
            <v>โรงพยาบาลลำสนธิ</v>
          </cell>
          <cell r="C252" t="str">
            <v>ลำสนธิ,รพช.</v>
          </cell>
          <cell r="D252" t="str">
            <v>ลำสนธิ</v>
          </cell>
          <cell r="E252">
            <v>4</v>
          </cell>
          <cell r="F252" t="str">
            <v>โรงพยาบาลชุมชน</v>
          </cell>
          <cell r="G252" t="str">
            <v>รพช.</v>
          </cell>
          <cell r="H252">
            <v>16</v>
          </cell>
          <cell r="I252" t="str">
            <v>ลพบุรี</v>
          </cell>
          <cell r="J252" t="str">
            <v>30</v>
          </cell>
          <cell r="K252" t="str">
            <v>S</v>
          </cell>
          <cell r="L252" t="str">
            <v>F2</v>
          </cell>
          <cell r="M252">
            <v>16</v>
          </cell>
          <cell r="N252" t="str">
            <v>F2 &lt;=30,000</v>
          </cell>
          <cell r="O252" t="str">
            <v>001079600</v>
          </cell>
          <cell r="P252" t="str">
            <v>รพช.F2 &lt;=30,000</v>
          </cell>
        </row>
        <row r="253">
          <cell r="A253" t="str">
            <v>10797</v>
          </cell>
          <cell r="B253" t="str">
            <v>โรงพยาบาลหนองม่วง</v>
          </cell>
          <cell r="C253" t="str">
            <v>หนองม่วง,รพช.</v>
          </cell>
          <cell r="D253" t="str">
            <v>หนองม่วง</v>
          </cell>
          <cell r="E253">
            <v>4</v>
          </cell>
          <cell r="F253" t="str">
            <v>โรงพยาบาลชุมชน</v>
          </cell>
          <cell r="G253" t="str">
            <v>รพช.</v>
          </cell>
          <cell r="H253">
            <v>16</v>
          </cell>
          <cell r="I253" t="str">
            <v>ลพบุรี</v>
          </cell>
          <cell r="J253" t="str">
            <v>35</v>
          </cell>
          <cell r="K253" t="str">
            <v>S</v>
          </cell>
          <cell r="L253" t="str">
            <v>F2</v>
          </cell>
          <cell r="M253">
            <v>15</v>
          </cell>
          <cell r="N253" t="str">
            <v>F2 30,000-=60,000</v>
          </cell>
          <cell r="O253" t="str">
            <v>001079700</v>
          </cell>
          <cell r="P253" t="str">
            <v>รพช.F2 30,000-=60,000</v>
          </cell>
        </row>
        <row r="254">
          <cell r="A254" t="str">
            <v>10692</v>
          </cell>
          <cell r="B254" t="str">
            <v>โรงพยาบาลสิงห์บุรี</v>
          </cell>
          <cell r="C254" t="str">
            <v>สิงห์บุรี,รพท.</v>
          </cell>
          <cell r="D254" t="str">
            <v>สิงห์บุรี</v>
          </cell>
          <cell r="E254">
            <v>4</v>
          </cell>
          <cell r="F254" t="str">
            <v>โรงพยาบาลทั่วไป</v>
          </cell>
          <cell r="G254" t="str">
            <v>รพท.</v>
          </cell>
          <cell r="H254">
            <v>17</v>
          </cell>
          <cell r="I254" t="str">
            <v>สิงห์บุรี</v>
          </cell>
          <cell r="J254" t="str">
            <v>280</v>
          </cell>
          <cell r="K254" t="str">
            <v>S</v>
          </cell>
          <cell r="L254" t="str">
            <v>S</v>
          </cell>
          <cell r="M254">
            <v>5</v>
          </cell>
          <cell r="N254" t="str">
            <v>S &lt;=400</v>
          </cell>
          <cell r="O254" t="str">
            <v>001069200</v>
          </cell>
          <cell r="P254" t="str">
            <v>รพช./รพท.S &lt;=400</v>
          </cell>
        </row>
        <row r="255">
          <cell r="A255" t="str">
            <v>10693</v>
          </cell>
          <cell r="B255" t="str">
            <v>โรงพยาบาลอินทร์บุรี</v>
          </cell>
          <cell r="C255" t="str">
            <v>อินทร์บุรี,รพท.</v>
          </cell>
          <cell r="D255" t="str">
            <v>อินทร์บุรี</v>
          </cell>
          <cell r="E255">
            <v>4</v>
          </cell>
          <cell r="F255" t="str">
            <v>โรงพยาบาลทั่วไป</v>
          </cell>
          <cell r="G255" t="str">
            <v>รพท.</v>
          </cell>
          <cell r="H255">
            <v>17</v>
          </cell>
          <cell r="I255" t="str">
            <v>สิงห์บุรี</v>
          </cell>
          <cell r="J255" t="str">
            <v>218</v>
          </cell>
          <cell r="K255" t="str">
            <v/>
          </cell>
          <cell r="L255" t="str">
            <v>M1</v>
          </cell>
          <cell r="M255">
            <v>6</v>
          </cell>
          <cell r="N255" t="str">
            <v>M1 &gt;200</v>
          </cell>
          <cell r="O255" t="str">
            <v>001069300</v>
          </cell>
          <cell r="P255" t="str">
            <v>รพช./รพท.M1 &gt;200</v>
          </cell>
        </row>
        <row r="256">
          <cell r="A256" t="str">
            <v>10798</v>
          </cell>
          <cell r="B256" t="str">
            <v>โรงพยาบาลบางระจัน</v>
          </cell>
          <cell r="C256" t="str">
            <v>บางระจัน,รพช.</v>
          </cell>
          <cell r="D256" t="str">
            <v>บางระจัน</v>
          </cell>
          <cell r="E256">
            <v>4</v>
          </cell>
          <cell r="F256" t="str">
            <v>โรงพยาบาลชุมชน</v>
          </cell>
          <cell r="G256" t="str">
            <v>รพช.</v>
          </cell>
          <cell r="H256">
            <v>17</v>
          </cell>
          <cell r="I256" t="str">
            <v>สิงห์บุรี</v>
          </cell>
          <cell r="J256" t="str">
            <v>30</v>
          </cell>
          <cell r="K256" t="str">
            <v>S</v>
          </cell>
          <cell r="L256" t="str">
            <v>F2</v>
          </cell>
          <cell r="M256">
            <v>16</v>
          </cell>
          <cell r="N256" t="str">
            <v>F2 &lt;=30,000</v>
          </cell>
          <cell r="O256" t="str">
            <v>001079800</v>
          </cell>
          <cell r="P256" t="str">
            <v>รพช.F2 &lt;=30,000</v>
          </cell>
        </row>
        <row r="257">
          <cell r="A257" t="str">
            <v>10799</v>
          </cell>
          <cell r="B257" t="str">
            <v>โรงพยาบาลค่ายบางระจัน</v>
          </cell>
          <cell r="C257" t="str">
            <v>ค่ายบางระจัน,รพช.</v>
          </cell>
          <cell r="D257" t="str">
            <v>ค่ายบางระจัน</v>
          </cell>
          <cell r="E257">
            <v>4</v>
          </cell>
          <cell r="F257" t="str">
            <v>โรงพยาบาลชุมชน</v>
          </cell>
          <cell r="G257" t="str">
            <v>รพช.</v>
          </cell>
          <cell r="H257">
            <v>17</v>
          </cell>
          <cell r="I257" t="str">
            <v>สิงห์บุรี</v>
          </cell>
          <cell r="J257" t="str">
            <v>30</v>
          </cell>
          <cell r="K257" t="str">
            <v>S</v>
          </cell>
          <cell r="L257" t="str">
            <v>F2</v>
          </cell>
          <cell r="M257">
            <v>15</v>
          </cell>
          <cell r="N257" t="str">
            <v>F2 30,000-=60,000</v>
          </cell>
          <cell r="O257" t="str">
            <v>001079900</v>
          </cell>
          <cell r="P257" t="str">
            <v>รพช.F2 30,000-=60,000</v>
          </cell>
        </row>
        <row r="258">
          <cell r="A258" t="str">
            <v>10800</v>
          </cell>
          <cell r="B258" t="str">
            <v>โรงพยาบาลพรหมบุรี</v>
          </cell>
          <cell r="C258" t="str">
            <v>พรหมบุรี,รพช.</v>
          </cell>
          <cell r="D258" t="str">
            <v>พรหมบุรี</v>
          </cell>
          <cell r="E258">
            <v>4</v>
          </cell>
          <cell r="F258" t="str">
            <v>โรงพยาบาลชุมชน</v>
          </cell>
          <cell r="G258" t="str">
            <v>รพช.</v>
          </cell>
          <cell r="H258">
            <v>17</v>
          </cell>
          <cell r="I258" t="str">
            <v>สิงห์บุรี</v>
          </cell>
          <cell r="J258" t="str">
            <v>30</v>
          </cell>
          <cell r="K258" t="str">
            <v>S</v>
          </cell>
          <cell r="L258" t="str">
            <v>F3</v>
          </cell>
          <cell r="M258">
            <v>18</v>
          </cell>
          <cell r="N258" t="str">
            <v>F3 15,000-25,000</v>
          </cell>
          <cell r="O258" t="str">
            <v>001080000</v>
          </cell>
          <cell r="P258" t="str">
            <v>รพช.F3 15,000-25,000</v>
          </cell>
        </row>
        <row r="259">
          <cell r="A259" t="str">
            <v>10801</v>
          </cell>
          <cell r="B259" t="str">
            <v>โรงพยาบาลท่าช้าง</v>
          </cell>
          <cell r="C259" t="str">
            <v>ท่าช้าง,รพช.</v>
          </cell>
          <cell r="D259" t="str">
            <v>ท่าช้าง</v>
          </cell>
          <cell r="E259">
            <v>4</v>
          </cell>
          <cell r="F259" t="str">
            <v>โรงพยาบาลชุมชน</v>
          </cell>
          <cell r="G259" t="str">
            <v>รพช.</v>
          </cell>
          <cell r="H259">
            <v>17</v>
          </cell>
          <cell r="I259" t="str">
            <v>สิงห์บุรี</v>
          </cell>
          <cell r="J259" t="str">
            <v>32</v>
          </cell>
          <cell r="K259" t="str">
            <v>S</v>
          </cell>
          <cell r="L259" t="str">
            <v>F2</v>
          </cell>
          <cell r="M259">
            <v>16</v>
          </cell>
          <cell r="N259" t="str">
            <v>F2 &lt;=30,000</v>
          </cell>
          <cell r="O259" t="str">
            <v>001080100</v>
          </cell>
          <cell r="P259" t="str">
            <v>รพช.F2 &lt;=30,000</v>
          </cell>
        </row>
        <row r="260">
          <cell r="A260" t="str">
            <v>10661</v>
          </cell>
          <cell r="B260" t="str">
            <v>โรงพยาบาลสระบุรี</v>
          </cell>
          <cell r="C260" t="str">
            <v>สระบุรี,รพศ.</v>
          </cell>
          <cell r="D260" t="str">
            <v>สระบุรี</v>
          </cell>
          <cell r="E260">
            <v>4</v>
          </cell>
          <cell r="F260" t="str">
            <v>โรงพยาบาลศูนย์</v>
          </cell>
          <cell r="G260" t="str">
            <v>รพศ.</v>
          </cell>
          <cell r="H260">
            <v>19</v>
          </cell>
          <cell r="I260" t="str">
            <v>สระบุรี</v>
          </cell>
          <cell r="J260" t="str">
            <v>700</v>
          </cell>
          <cell r="K260" t="str">
            <v/>
          </cell>
          <cell r="L260" t="str">
            <v>A</v>
          </cell>
          <cell r="M260">
            <v>3</v>
          </cell>
          <cell r="N260" t="str">
            <v>A &lt;=700</v>
          </cell>
          <cell r="O260" t="str">
            <v>001066100</v>
          </cell>
          <cell r="P260" t="str">
            <v>รพท./รพศ.A &lt;=700</v>
          </cell>
        </row>
        <row r="261">
          <cell r="A261" t="str">
            <v>10695</v>
          </cell>
          <cell r="B261" t="str">
            <v>โรงพยาบาลพระพุทธบาท</v>
          </cell>
          <cell r="C261" t="str">
            <v>พระพุทธบาท,รพท.</v>
          </cell>
          <cell r="D261" t="str">
            <v>พระพุทธบาท</v>
          </cell>
          <cell r="E261">
            <v>4</v>
          </cell>
          <cell r="F261" t="str">
            <v>โรงพยาบาลทั่วไป</v>
          </cell>
          <cell r="G261" t="str">
            <v>รพท.</v>
          </cell>
          <cell r="H261">
            <v>19</v>
          </cell>
          <cell r="I261" t="str">
            <v>สระบุรี</v>
          </cell>
          <cell r="J261" t="str">
            <v>315</v>
          </cell>
          <cell r="K261" t="str">
            <v/>
          </cell>
          <cell r="L261" t="str">
            <v>M1</v>
          </cell>
          <cell r="M261">
            <v>6</v>
          </cell>
          <cell r="N261" t="str">
            <v>M1 &gt;200</v>
          </cell>
          <cell r="O261" t="str">
            <v>001069500</v>
          </cell>
          <cell r="P261" t="str">
            <v>รพช./รพท.M1 &gt;200</v>
          </cell>
        </row>
        <row r="262">
          <cell r="A262" t="str">
            <v>10807</v>
          </cell>
          <cell r="B262" t="str">
            <v>โรงพยาบาลแก่งคอย</v>
          </cell>
          <cell r="C262" t="str">
            <v>แก่งคอย,รพช.</v>
          </cell>
          <cell r="D262" t="str">
            <v>แก่งคอย</v>
          </cell>
          <cell r="E262">
            <v>4</v>
          </cell>
          <cell r="F262" t="str">
            <v>โรงพยาบาลชุมชน</v>
          </cell>
          <cell r="G262" t="str">
            <v>รพช.</v>
          </cell>
          <cell r="H262">
            <v>19</v>
          </cell>
          <cell r="I262" t="str">
            <v>สระบุรี</v>
          </cell>
          <cell r="J262" t="str">
            <v>61</v>
          </cell>
          <cell r="K262" t="str">
            <v/>
          </cell>
          <cell r="L262" t="str">
            <v>F2</v>
          </cell>
          <cell r="M262">
            <v>13</v>
          </cell>
          <cell r="N262" t="str">
            <v>F2 &gt;=90,000</v>
          </cell>
          <cell r="O262" t="str">
            <v>001080700</v>
          </cell>
          <cell r="P262" t="str">
            <v>รพช.F2 &gt;=90,000</v>
          </cell>
        </row>
        <row r="263">
          <cell r="A263" t="str">
            <v>10808</v>
          </cell>
          <cell r="B263" t="str">
            <v>โรงพยาบาลหนองแค</v>
          </cell>
          <cell r="C263" t="str">
            <v>หนองแค,รพช.</v>
          </cell>
          <cell r="D263" t="str">
            <v>หนองแค</v>
          </cell>
          <cell r="E263">
            <v>4</v>
          </cell>
          <cell r="F263" t="str">
            <v>โรงพยาบาลชุมชน</v>
          </cell>
          <cell r="G263" t="str">
            <v>รพช.</v>
          </cell>
          <cell r="H263">
            <v>19</v>
          </cell>
          <cell r="I263" t="str">
            <v>สระบุรี</v>
          </cell>
          <cell r="J263" t="str">
            <v>72</v>
          </cell>
          <cell r="K263" t="str">
            <v/>
          </cell>
          <cell r="L263" t="str">
            <v>F2</v>
          </cell>
          <cell r="M263">
            <v>13</v>
          </cell>
          <cell r="N263" t="str">
            <v>F2 &gt;=90,000</v>
          </cell>
          <cell r="O263" t="str">
            <v>001080800</v>
          </cell>
          <cell r="P263" t="str">
            <v>รพช.F2 &gt;=90,000</v>
          </cell>
        </row>
        <row r="264">
          <cell r="A264" t="str">
            <v>10809</v>
          </cell>
          <cell r="B264" t="str">
            <v>โรงพยาบาลวิหารแดง</v>
          </cell>
          <cell r="C264" t="str">
            <v>วิหารแดง,รพช.</v>
          </cell>
          <cell r="D264" t="str">
            <v>วิหารแดง</v>
          </cell>
          <cell r="E264">
            <v>4</v>
          </cell>
          <cell r="F264" t="str">
            <v>โรงพยาบาลชุมชน</v>
          </cell>
          <cell r="G264" t="str">
            <v>รพช.</v>
          </cell>
          <cell r="H264">
            <v>19</v>
          </cell>
          <cell r="I264" t="str">
            <v>สระบุรี</v>
          </cell>
          <cell r="J264" t="str">
            <v>42</v>
          </cell>
          <cell r="K264" t="str">
            <v/>
          </cell>
          <cell r="L264" t="str">
            <v>F2</v>
          </cell>
          <cell r="M264">
            <v>15</v>
          </cell>
          <cell r="N264" t="str">
            <v>F2 30,000-=60,000</v>
          </cell>
          <cell r="O264" t="str">
            <v>001080900</v>
          </cell>
          <cell r="P264" t="str">
            <v>รพช.F2 30,000-=60,000</v>
          </cell>
        </row>
        <row r="265">
          <cell r="A265" t="str">
            <v>10810</v>
          </cell>
          <cell r="B265" t="str">
            <v>โรงพยาบาลหนองแซง</v>
          </cell>
          <cell r="C265" t="str">
            <v>หนองแซง,รพช.</v>
          </cell>
          <cell r="D265" t="str">
            <v>หนองแซง</v>
          </cell>
          <cell r="E265">
            <v>4</v>
          </cell>
          <cell r="F265" t="str">
            <v>โรงพยาบาลชุมชน</v>
          </cell>
          <cell r="G265" t="str">
            <v>รพช.</v>
          </cell>
          <cell r="H265">
            <v>19</v>
          </cell>
          <cell r="I265" t="str">
            <v>สระบุรี</v>
          </cell>
          <cell r="J265" t="str">
            <v>24</v>
          </cell>
          <cell r="K265" t="str">
            <v/>
          </cell>
          <cell r="L265" t="str">
            <v>F2</v>
          </cell>
          <cell r="M265">
            <v>16</v>
          </cell>
          <cell r="N265" t="str">
            <v>F2 &lt;=30,000</v>
          </cell>
          <cell r="O265" t="str">
            <v>001081000</v>
          </cell>
          <cell r="P265" t="str">
            <v>รพช.F2 &lt;=30,000</v>
          </cell>
        </row>
        <row r="266">
          <cell r="A266" t="str">
            <v>10811</v>
          </cell>
          <cell r="B266" t="str">
            <v>โรงพยาบาลบ้านหมอ</v>
          </cell>
          <cell r="C266" t="str">
            <v>บ้านหมอ,รพช.</v>
          </cell>
          <cell r="D266" t="str">
            <v>บ้านหมอ</v>
          </cell>
          <cell r="E266">
            <v>4</v>
          </cell>
          <cell r="F266" t="str">
            <v>โรงพยาบาลชุมชน</v>
          </cell>
          <cell r="G266" t="str">
            <v>รพช.</v>
          </cell>
          <cell r="H266">
            <v>19</v>
          </cell>
          <cell r="I266" t="str">
            <v>สระบุรี</v>
          </cell>
          <cell r="J266" t="str">
            <v>32</v>
          </cell>
          <cell r="K266" t="str">
            <v/>
          </cell>
          <cell r="L266" t="str">
            <v>F2</v>
          </cell>
          <cell r="M266">
            <v>15</v>
          </cell>
          <cell r="N266" t="str">
            <v>F2 30,000-=60,000</v>
          </cell>
          <cell r="O266" t="str">
            <v>001081100</v>
          </cell>
          <cell r="P266" t="str">
            <v>รพช.F2 30,000-=60,000</v>
          </cell>
        </row>
        <row r="267">
          <cell r="A267" t="str">
            <v>10812</v>
          </cell>
          <cell r="B267" t="str">
            <v>โรงพยาบาลดอนพุด</v>
          </cell>
          <cell r="C267" t="str">
            <v>ดอนพุด,รพช.</v>
          </cell>
          <cell r="D267" t="str">
            <v>ดอนพุด</v>
          </cell>
          <cell r="E267">
            <v>4</v>
          </cell>
          <cell r="F267" t="str">
            <v>โรงพยาบาลชุมชน</v>
          </cell>
          <cell r="G267" t="str">
            <v>รพช.</v>
          </cell>
          <cell r="H267">
            <v>19</v>
          </cell>
          <cell r="I267" t="str">
            <v>สระบุรี</v>
          </cell>
          <cell r="J267" t="str">
            <v>15</v>
          </cell>
          <cell r="K267" t="str">
            <v/>
          </cell>
          <cell r="L267" t="str">
            <v>F3</v>
          </cell>
          <cell r="M267">
            <v>19</v>
          </cell>
          <cell r="N267" t="str">
            <v>F3 &lt;=15,000</v>
          </cell>
          <cell r="O267" t="str">
            <v>001081200</v>
          </cell>
          <cell r="P267" t="str">
            <v>รพช.F3 &lt;=15,000</v>
          </cell>
        </row>
        <row r="268">
          <cell r="A268" t="str">
            <v>10813</v>
          </cell>
          <cell r="B268" t="str">
            <v>โรงพยาบาลหนองโดน</v>
          </cell>
          <cell r="C268" t="str">
            <v>หนองโดน,รพช.</v>
          </cell>
          <cell r="D268" t="str">
            <v>หนองโดน</v>
          </cell>
          <cell r="E268">
            <v>4</v>
          </cell>
          <cell r="F268" t="str">
            <v>โรงพยาบาลชุมชน</v>
          </cell>
          <cell r="G268" t="str">
            <v>รพช.</v>
          </cell>
          <cell r="H268">
            <v>19</v>
          </cell>
          <cell r="I268" t="str">
            <v>สระบุรี</v>
          </cell>
          <cell r="J268" t="str">
            <v>20</v>
          </cell>
          <cell r="K268" t="str">
            <v/>
          </cell>
          <cell r="L268" t="str">
            <v>F3</v>
          </cell>
          <cell r="M268">
            <v>19</v>
          </cell>
          <cell r="N268" t="str">
            <v>F3 &lt;=15,000</v>
          </cell>
          <cell r="O268" t="str">
            <v>001081300</v>
          </cell>
          <cell r="P268" t="str">
            <v>รพช.F3 &lt;=15,000</v>
          </cell>
        </row>
        <row r="269">
          <cell r="A269" t="str">
            <v>10814</v>
          </cell>
          <cell r="B269" t="str">
            <v>โรงพยาบาลเสาไห้</v>
          </cell>
          <cell r="C269" t="str">
            <v>เสาไห้,รพช.</v>
          </cell>
          <cell r="D269" t="str">
            <v>เสาไห้</v>
          </cell>
          <cell r="E269">
            <v>4</v>
          </cell>
          <cell r="F269" t="str">
            <v>โรงพยาบาลชุมชน</v>
          </cell>
          <cell r="G269" t="str">
            <v>รพช.</v>
          </cell>
          <cell r="H269">
            <v>19</v>
          </cell>
          <cell r="I269" t="str">
            <v>สระบุรี</v>
          </cell>
          <cell r="J269" t="str">
            <v>45</v>
          </cell>
          <cell r="K269" t="str">
            <v/>
          </cell>
          <cell r="L269" t="str">
            <v>F2</v>
          </cell>
          <cell r="M269">
            <v>15</v>
          </cell>
          <cell r="N269" t="str">
            <v>F2 30,000-=60,000</v>
          </cell>
          <cell r="O269" t="str">
            <v>001081400</v>
          </cell>
          <cell r="P269" t="str">
            <v>รพช.F2 30,000-=60,000</v>
          </cell>
        </row>
        <row r="270">
          <cell r="A270" t="str">
            <v>10815</v>
          </cell>
          <cell r="B270" t="str">
            <v>โรงพยาบาลมวกเหล็ก</v>
          </cell>
          <cell r="C270" t="str">
            <v>มวกเหล็ก,รพช.</v>
          </cell>
          <cell r="D270" t="str">
            <v>มวกเหล็ก</v>
          </cell>
          <cell r="E270">
            <v>4</v>
          </cell>
          <cell r="F270" t="str">
            <v>โรงพยาบาลชุมชน</v>
          </cell>
          <cell r="G270" t="str">
            <v>รพช.</v>
          </cell>
          <cell r="H270">
            <v>19</v>
          </cell>
          <cell r="I270" t="str">
            <v>สระบุรี</v>
          </cell>
          <cell r="J270" t="str">
            <v>36</v>
          </cell>
          <cell r="K270" t="str">
            <v/>
          </cell>
          <cell r="L270" t="str">
            <v>F2</v>
          </cell>
          <cell r="M270">
            <v>15</v>
          </cell>
          <cell r="N270" t="str">
            <v>F2 30,000-=60,000</v>
          </cell>
          <cell r="O270" t="str">
            <v>001081500</v>
          </cell>
          <cell r="P270" t="str">
            <v>รพช.F2 30,000-=60,000</v>
          </cell>
        </row>
        <row r="271">
          <cell r="A271" t="str">
            <v>10816</v>
          </cell>
          <cell r="B271" t="str">
            <v>โรงพยาบาลวังม่วง</v>
          </cell>
          <cell r="C271" t="str">
            <v>วังม่วง,รพช.</v>
          </cell>
          <cell r="D271" t="str">
            <v>วังม่วง</v>
          </cell>
          <cell r="E271">
            <v>4</v>
          </cell>
          <cell r="F271" t="str">
            <v>โรงพยาบาลชุมชน</v>
          </cell>
          <cell r="G271" t="str">
            <v>รพช.</v>
          </cell>
          <cell r="H271">
            <v>19</v>
          </cell>
          <cell r="I271" t="str">
            <v>สระบุรี</v>
          </cell>
          <cell r="J271" t="str">
            <v>39</v>
          </cell>
          <cell r="K271" t="str">
            <v/>
          </cell>
          <cell r="L271" t="str">
            <v>F2</v>
          </cell>
          <cell r="M271">
            <v>16</v>
          </cell>
          <cell r="N271" t="str">
            <v>F2 &lt;=30,000</v>
          </cell>
          <cell r="O271" t="str">
            <v>001081600</v>
          </cell>
          <cell r="P271" t="str">
            <v>รพช.F2 &lt;=30,000</v>
          </cell>
        </row>
        <row r="272">
          <cell r="A272" t="str">
            <v>10698</v>
          </cell>
          <cell r="B272" t="str">
            <v>โรงพยาบาลนครนายก</v>
          </cell>
          <cell r="C272" t="str">
            <v>นครนายก,รพท.</v>
          </cell>
          <cell r="D272" t="str">
            <v>นครนายก</v>
          </cell>
          <cell r="E272">
            <v>4</v>
          </cell>
          <cell r="F272" t="str">
            <v>โรงพยาบาลทั่วไป</v>
          </cell>
          <cell r="G272" t="str">
            <v>รพท.</v>
          </cell>
          <cell r="H272">
            <v>26</v>
          </cell>
          <cell r="I272" t="str">
            <v>นครนายก</v>
          </cell>
          <cell r="J272" t="str">
            <v>314</v>
          </cell>
          <cell r="K272" t="str">
            <v/>
          </cell>
          <cell r="L272" t="str">
            <v>M1</v>
          </cell>
          <cell r="M272">
            <v>6</v>
          </cell>
          <cell r="N272" t="str">
            <v>M1 &gt;200</v>
          </cell>
          <cell r="O272" t="str">
            <v>001069800</v>
          </cell>
          <cell r="P272" t="str">
            <v>รพช./รพท.M1 &gt;200</v>
          </cell>
        </row>
        <row r="273">
          <cell r="A273" t="str">
            <v>10863</v>
          </cell>
          <cell r="B273" t="str">
            <v>โรงพยาบาลปากพลี</v>
          </cell>
          <cell r="C273" t="str">
            <v>ปากพลี,รพช.</v>
          </cell>
          <cell r="D273" t="str">
            <v>ปากพลี</v>
          </cell>
          <cell r="E273">
            <v>4</v>
          </cell>
          <cell r="F273" t="str">
            <v>โรงพยาบาลชุมชน</v>
          </cell>
          <cell r="G273" t="str">
            <v>รพช.</v>
          </cell>
          <cell r="H273">
            <v>26</v>
          </cell>
          <cell r="I273" t="str">
            <v>นครนายก</v>
          </cell>
          <cell r="J273" t="str">
            <v>10</v>
          </cell>
          <cell r="K273" t="str">
            <v/>
          </cell>
          <cell r="L273" t="str">
            <v>F3</v>
          </cell>
          <cell r="M273">
            <v>18</v>
          </cell>
          <cell r="N273" t="str">
            <v>F3 15,000-25,000</v>
          </cell>
          <cell r="O273" t="str">
            <v>001086300</v>
          </cell>
          <cell r="P273" t="str">
            <v>รพช.F3 15,000-25,000</v>
          </cell>
        </row>
        <row r="274">
          <cell r="A274" t="str">
            <v>10864</v>
          </cell>
          <cell r="B274" t="str">
            <v>โรงพยาบาลบ้านนา</v>
          </cell>
          <cell r="C274" t="str">
            <v>บ้านนา,รพช.</v>
          </cell>
          <cell r="D274" t="str">
            <v>บ้านนา</v>
          </cell>
          <cell r="E274">
            <v>4</v>
          </cell>
          <cell r="F274" t="str">
            <v>โรงพยาบาลชุมชน</v>
          </cell>
          <cell r="G274" t="str">
            <v>รพช.</v>
          </cell>
          <cell r="H274">
            <v>26</v>
          </cell>
          <cell r="I274" t="str">
            <v>นครนายก</v>
          </cell>
          <cell r="J274" t="str">
            <v>70</v>
          </cell>
          <cell r="K274" t="str">
            <v/>
          </cell>
          <cell r="L274" t="str">
            <v>F2</v>
          </cell>
          <cell r="M274">
            <v>14</v>
          </cell>
          <cell r="N274" t="str">
            <v>F2 60,000-90,000</v>
          </cell>
          <cell r="O274" t="str">
            <v>001086400</v>
          </cell>
          <cell r="P274" t="str">
            <v>รพช.F2 60,000-90,000</v>
          </cell>
        </row>
        <row r="275">
          <cell r="A275" t="str">
            <v>10865</v>
          </cell>
          <cell r="B275" t="str">
            <v>โรงพยาบาลองครักษ์</v>
          </cell>
          <cell r="C275" t="str">
            <v>องครักษ์,รพช.</v>
          </cell>
          <cell r="D275" t="str">
            <v>องครักษ์</v>
          </cell>
          <cell r="E275">
            <v>4</v>
          </cell>
          <cell r="F275" t="str">
            <v>โรงพยาบาลชุมชน</v>
          </cell>
          <cell r="G275" t="str">
            <v>รพช.</v>
          </cell>
          <cell r="H275">
            <v>26</v>
          </cell>
          <cell r="I275" t="str">
            <v>นครนายก</v>
          </cell>
          <cell r="J275" t="str">
            <v>33</v>
          </cell>
          <cell r="K275" t="str">
            <v/>
          </cell>
          <cell r="L275" t="str">
            <v>F2</v>
          </cell>
          <cell r="M275">
            <v>14</v>
          </cell>
          <cell r="N275" t="str">
            <v>F2 60,000-90,000</v>
          </cell>
          <cell r="O275" t="str">
            <v>001086500</v>
          </cell>
          <cell r="P275" t="str">
            <v>รพช.F2 60,000-90,000</v>
          </cell>
        </row>
        <row r="276">
          <cell r="A276" t="str">
            <v>10677</v>
          </cell>
          <cell r="B276" t="str">
            <v>โรงพยาบาลราชบุรี</v>
          </cell>
          <cell r="C276" t="str">
            <v>ราชบุรี,รพศ.</v>
          </cell>
          <cell r="D276" t="str">
            <v>ราชบุรี</v>
          </cell>
          <cell r="E276">
            <v>5</v>
          </cell>
          <cell r="F276" t="str">
            <v>โรงพยาบาลศูนย์</v>
          </cell>
          <cell r="G276" t="str">
            <v>รพศ.</v>
          </cell>
          <cell r="H276">
            <v>70</v>
          </cell>
          <cell r="I276" t="str">
            <v>ราชบุรี</v>
          </cell>
          <cell r="J276" t="str">
            <v>845</v>
          </cell>
          <cell r="K276" t="str">
            <v/>
          </cell>
          <cell r="L276" t="str">
            <v>A</v>
          </cell>
          <cell r="M276">
            <v>2</v>
          </cell>
          <cell r="N276" t="str">
            <v>A &gt;700 to &lt;1000</v>
          </cell>
          <cell r="O276" t="str">
            <v>001067700</v>
          </cell>
          <cell r="P276" t="str">
            <v>รพท./รพศ.A &gt;700 to &lt;1000</v>
          </cell>
        </row>
        <row r="277">
          <cell r="A277" t="str">
            <v>10728</v>
          </cell>
          <cell r="B277" t="str">
            <v>โรงพยาบาลดำเนินสะดวก</v>
          </cell>
          <cell r="C277" t="str">
            <v>ดำเนินสะดวก,รพท.</v>
          </cell>
          <cell r="D277" t="str">
            <v>ดำเนินสะดวก</v>
          </cell>
          <cell r="E277">
            <v>5</v>
          </cell>
          <cell r="F277" t="str">
            <v>โรงพยาบาลทั่วไป</v>
          </cell>
          <cell r="G277" t="str">
            <v>รพท.</v>
          </cell>
          <cell r="H277">
            <v>70</v>
          </cell>
          <cell r="I277" t="str">
            <v>ราชบุรี</v>
          </cell>
          <cell r="J277" t="str">
            <v>272</v>
          </cell>
          <cell r="K277" t="str">
            <v/>
          </cell>
          <cell r="L277" t="str">
            <v>M1</v>
          </cell>
          <cell r="M277">
            <v>6</v>
          </cell>
          <cell r="N277" t="str">
            <v>M1 &gt;200</v>
          </cell>
          <cell r="O277" t="str">
            <v>001072800</v>
          </cell>
          <cell r="P277" t="str">
            <v>รพช./รพท.M1 &gt;200</v>
          </cell>
        </row>
        <row r="278">
          <cell r="A278" t="str">
            <v>10729</v>
          </cell>
          <cell r="B278" t="str">
            <v>โรงพยาบาลบ้านโป่ง</v>
          </cell>
          <cell r="C278" t="str">
            <v>บ้านโป่ง,รพท.</v>
          </cell>
          <cell r="D278" t="str">
            <v>บ้านโป่ง</v>
          </cell>
          <cell r="E278">
            <v>5</v>
          </cell>
          <cell r="F278" t="str">
            <v>โรงพยาบาลทั่วไป</v>
          </cell>
          <cell r="G278" t="str">
            <v>รพท.</v>
          </cell>
          <cell r="H278">
            <v>70</v>
          </cell>
          <cell r="I278" t="str">
            <v>ราชบุรี</v>
          </cell>
          <cell r="J278" t="str">
            <v>350</v>
          </cell>
          <cell r="K278" t="str">
            <v/>
          </cell>
          <cell r="L278" t="str">
            <v>S</v>
          </cell>
          <cell r="M278">
            <v>5</v>
          </cell>
          <cell r="N278" t="str">
            <v>S &lt;=400</v>
          </cell>
          <cell r="O278" t="str">
            <v>001072900</v>
          </cell>
          <cell r="P278" t="str">
            <v>รพช./รพท.S &lt;=400</v>
          </cell>
        </row>
        <row r="279">
          <cell r="A279" t="str">
            <v>10730</v>
          </cell>
          <cell r="B279" t="str">
            <v>โรงพยาบาลโพธาราม</v>
          </cell>
          <cell r="C279" t="str">
            <v>โพธาราม,รพท.</v>
          </cell>
          <cell r="D279" t="str">
            <v>โพธาราม</v>
          </cell>
          <cell r="E279">
            <v>5</v>
          </cell>
          <cell r="F279" t="str">
            <v>โรงพยาบาลทั่วไป</v>
          </cell>
          <cell r="G279" t="str">
            <v>รพท.</v>
          </cell>
          <cell r="H279">
            <v>70</v>
          </cell>
          <cell r="I279" t="str">
            <v>ราชบุรี</v>
          </cell>
          <cell r="J279" t="str">
            <v>340</v>
          </cell>
          <cell r="K279" t="str">
            <v/>
          </cell>
          <cell r="L279" t="str">
            <v>M1</v>
          </cell>
          <cell r="M279">
            <v>6</v>
          </cell>
          <cell r="N279" t="str">
            <v>M1 &gt;200</v>
          </cell>
          <cell r="O279" t="str">
            <v>001073000</v>
          </cell>
          <cell r="P279" t="str">
            <v>รพช./รพท.M1 &gt;200</v>
          </cell>
        </row>
        <row r="280">
          <cell r="A280" t="str">
            <v>11273</v>
          </cell>
          <cell r="B280" t="str">
            <v>โรงพยาบาลสวนผึ้ง</v>
          </cell>
          <cell r="C280" t="str">
            <v>สวนผึ้ง,รพช.</v>
          </cell>
          <cell r="D280" t="str">
            <v>สวนผึ้ง</v>
          </cell>
          <cell r="E280">
            <v>5</v>
          </cell>
          <cell r="F280" t="str">
            <v>โรงพยาบาลชุมชน</v>
          </cell>
          <cell r="G280" t="str">
            <v>รพช.</v>
          </cell>
          <cell r="H280">
            <v>70</v>
          </cell>
          <cell r="I280" t="str">
            <v>ราชบุรี</v>
          </cell>
          <cell r="J280" t="str">
            <v>60</v>
          </cell>
          <cell r="K280" t="str">
            <v/>
          </cell>
          <cell r="L280" t="str">
            <v>F2</v>
          </cell>
          <cell r="M280">
            <v>15</v>
          </cell>
          <cell r="N280" t="str">
            <v>F2 30,000-=60,000</v>
          </cell>
          <cell r="O280" t="str">
            <v>001127300</v>
          </cell>
          <cell r="P280" t="str">
            <v>รพช.F2 30,000-=60,000</v>
          </cell>
        </row>
        <row r="281">
          <cell r="A281" t="str">
            <v>11274</v>
          </cell>
          <cell r="B281" t="str">
            <v>โรงพยาบาลบางแพ</v>
          </cell>
          <cell r="C281" t="str">
            <v>บางแพ,รพช.</v>
          </cell>
          <cell r="D281" t="str">
            <v>บางแพ</v>
          </cell>
          <cell r="E281">
            <v>5</v>
          </cell>
          <cell r="F281" t="str">
            <v>โรงพยาบาลชุมชน</v>
          </cell>
          <cell r="G281" t="str">
            <v>รพช.</v>
          </cell>
          <cell r="H281">
            <v>70</v>
          </cell>
          <cell r="I281" t="str">
            <v>ราชบุรี</v>
          </cell>
          <cell r="J281" t="str">
            <v>48</v>
          </cell>
          <cell r="K281" t="str">
            <v/>
          </cell>
          <cell r="L281" t="str">
            <v>F2</v>
          </cell>
          <cell r="M281">
            <v>15</v>
          </cell>
          <cell r="N281" t="str">
            <v>F2 30,000-=60,000</v>
          </cell>
          <cell r="O281" t="str">
            <v>001127400</v>
          </cell>
          <cell r="P281" t="str">
            <v>รพช.F2 30,000-=60,000</v>
          </cell>
        </row>
        <row r="282">
          <cell r="A282" t="str">
            <v>11275</v>
          </cell>
          <cell r="B282" t="str">
            <v>โรงพยาบาลเจ็ดเสมียน</v>
          </cell>
          <cell r="C282" t="str">
            <v>เจ็ดเสมียน,รพช.</v>
          </cell>
          <cell r="D282" t="str">
            <v>เจ็ดเสมียน</v>
          </cell>
          <cell r="E282">
            <v>5</v>
          </cell>
          <cell r="F282" t="str">
            <v>โรงพยาบาลชุมชน</v>
          </cell>
          <cell r="G282" t="str">
            <v>รพช.</v>
          </cell>
          <cell r="H282">
            <v>70</v>
          </cell>
          <cell r="I282" t="str">
            <v>ราชบุรี</v>
          </cell>
          <cell r="J282" t="str">
            <v>30</v>
          </cell>
          <cell r="K282" t="str">
            <v/>
          </cell>
          <cell r="L282" t="str">
            <v>F2</v>
          </cell>
          <cell r="M282">
            <v>13</v>
          </cell>
          <cell r="N282" t="str">
            <v>F2 &gt;=90,000</v>
          </cell>
          <cell r="O282" t="str">
            <v>001127500</v>
          </cell>
          <cell r="P282" t="str">
            <v>รพช.F2 &gt;=90,000</v>
          </cell>
        </row>
        <row r="283">
          <cell r="A283" t="str">
            <v>11276</v>
          </cell>
          <cell r="B283" t="str">
            <v>โรงพยาบาลปากท่อ</v>
          </cell>
          <cell r="C283" t="str">
            <v>ปากท่อ,รพช.</v>
          </cell>
          <cell r="D283" t="str">
            <v>ปากท่อ</v>
          </cell>
          <cell r="E283">
            <v>5</v>
          </cell>
          <cell r="F283" t="str">
            <v>โรงพยาบาลชุมชน</v>
          </cell>
          <cell r="G283" t="str">
            <v>รพช.</v>
          </cell>
          <cell r="H283">
            <v>70</v>
          </cell>
          <cell r="I283" t="str">
            <v>ราชบุรี</v>
          </cell>
          <cell r="J283" t="str">
            <v>60</v>
          </cell>
          <cell r="K283" t="str">
            <v/>
          </cell>
          <cell r="L283" t="str">
            <v>F2</v>
          </cell>
          <cell r="M283">
            <v>14</v>
          </cell>
          <cell r="N283" t="str">
            <v>F2 60,000-90,000</v>
          </cell>
          <cell r="O283" t="str">
            <v>001127600</v>
          </cell>
          <cell r="P283" t="str">
            <v>รพช.F2 60,000-90,000</v>
          </cell>
        </row>
        <row r="284">
          <cell r="A284" t="str">
            <v>11277</v>
          </cell>
          <cell r="B284" t="str">
            <v>โรงพยาบาลวัดเพลง</v>
          </cell>
          <cell r="C284" t="str">
            <v>วัดเพลง,รพช.</v>
          </cell>
          <cell r="D284" t="str">
            <v>วัดเพลง</v>
          </cell>
          <cell r="E284">
            <v>5</v>
          </cell>
          <cell r="F284" t="str">
            <v>โรงพยาบาลชุมชน</v>
          </cell>
          <cell r="G284" t="str">
            <v>รพช.</v>
          </cell>
          <cell r="H284">
            <v>70</v>
          </cell>
          <cell r="I284" t="str">
            <v>ราชบุรี</v>
          </cell>
          <cell r="J284" t="str">
            <v>38</v>
          </cell>
          <cell r="K284" t="str">
            <v/>
          </cell>
          <cell r="L284" t="str">
            <v>F2</v>
          </cell>
          <cell r="M284">
            <v>16</v>
          </cell>
          <cell r="N284" t="str">
            <v>F2 &lt;=30,000</v>
          </cell>
          <cell r="O284" t="str">
            <v>001127700</v>
          </cell>
          <cell r="P284" t="str">
            <v>รพช.F2 &lt;=30,000</v>
          </cell>
        </row>
        <row r="285">
          <cell r="A285" t="str">
            <v>11458</v>
          </cell>
          <cell r="B285" t="str">
            <v>โรงพยาบาลสมเด็จพระยุพราชจอมบึง</v>
          </cell>
          <cell r="C285" t="str">
            <v>สมเด็จพระยุพราชจอมบึง,รพช.</v>
          </cell>
          <cell r="D285" t="str">
            <v>สมเด็จพระยุพราชจอมบึง</v>
          </cell>
          <cell r="E285">
            <v>5</v>
          </cell>
          <cell r="F285" t="str">
            <v>โรงพยาบาลชุมชน</v>
          </cell>
          <cell r="G285" t="str">
            <v>รพช.</v>
          </cell>
          <cell r="H285">
            <v>70</v>
          </cell>
          <cell r="I285" t="str">
            <v>ราชบุรี</v>
          </cell>
          <cell r="J285" t="str">
            <v>60</v>
          </cell>
          <cell r="K285" t="str">
            <v/>
          </cell>
          <cell r="L285" t="str">
            <v>F1</v>
          </cell>
          <cell r="M285">
            <v>11</v>
          </cell>
          <cell r="N285" t="str">
            <v>F1 50,000-100,000</v>
          </cell>
          <cell r="O285" t="str">
            <v>001145800</v>
          </cell>
          <cell r="P285" t="str">
            <v>รพช.F1 50,000-100,000</v>
          </cell>
        </row>
        <row r="286">
          <cell r="A286" t="str">
            <v>28858</v>
          </cell>
          <cell r="B286" t="str">
            <v>โรงพยาบาลบ้านคา</v>
          </cell>
          <cell r="C286" t="str">
            <v>บ้านคา,รพช.</v>
          </cell>
          <cell r="D286" t="str">
            <v>บ้านคา</v>
          </cell>
          <cell r="E286">
            <v>5</v>
          </cell>
          <cell r="F286" t="str">
            <v>โรงพยาบาลชุมชน</v>
          </cell>
          <cell r="G286" t="str">
            <v>รพช.</v>
          </cell>
          <cell r="H286">
            <v>70</v>
          </cell>
          <cell r="I286" t="str">
            <v>ราชบุรี</v>
          </cell>
          <cell r="J286" t="str">
            <v>0</v>
          </cell>
          <cell r="K286" t="str">
            <v>S</v>
          </cell>
          <cell r="L286" t="str">
            <v>F3</v>
          </cell>
          <cell r="M286">
            <v>18</v>
          </cell>
          <cell r="N286" t="str">
            <v>F3 15,000-25,000</v>
          </cell>
          <cell r="O286" t="str">
            <v>002885800</v>
          </cell>
          <cell r="P286" t="str">
            <v>รพช.F3 15,000-25,000</v>
          </cell>
        </row>
        <row r="287">
          <cell r="A287" t="str">
            <v>10731</v>
          </cell>
          <cell r="B287" t="str">
            <v>โรงพยาบาลพหลพลพยุหเสนา</v>
          </cell>
          <cell r="C287" t="str">
            <v>พหลพลพยุหเสนา,รพท.</v>
          </cell>
          <cell r="D287" t="str">
            <v>พหลพลพยุหเสนา</v>
          </cell>
          <cell r="E287">
            <v>5</v>
          </cell>
          <cell r="F287" t="str">
            <v>โรงพยาบาลทั่วไป</v>
          </cell>
          <cell r="G287" t="str">
            <v>รพท.</v>
          </cell>
          <cell r="H287">
            <v>71</v>
          </cell>
          <cell r="I287" t="str">
            <v>กาญจนบุรี</v>
          </cell>
          <cell r="J287" t="str">
            <v>440</v>
          </cell>
          <cell r="K287" t="str">
            <v>S</v>
          </cell>
          <cell r="L287" t="str">
            <v>S</v>
          </cell>
          <cell r="M287">
            <v>4</v>
          </cell>
          <cell r="N287" t="str">
            <v>S &gt;400</v>
          </cell>
          <cell r="O287" t="str">
            <v>001073100</v>
          </cell>
          <cell r="P287" t="str">
            <v>รพท.S &gt;400</v>
          </cell>
        </row>
        <row r="288">
          <cell r="A288" t="str">
            <v>10732</v>
          </cell>
          <cell r="B288" t="str">
            <v>โรงพยาบาลมะการักษ์</v>
          </cell>
          <cell r="C288" t="str">
            <v>มะการักษ์,รพท.</v>
          </cell>
          <cell r="D288" t="str">
            <v>มะการักษ์</v>
          </cell>
          <cell r="E288">
            <v>5</v>
          </cell>
          <cell r="F288" t="str">
            <v>โรงพยาบาลทั่วไป</v>
          </cell>
          <cell r="G288" t="str">
            <v>รพท.</v>
          </cell>
          <cell r="H288">
            <v>71</v>
          </cell>
          <cell r="I288" t="str">
            <v>กาญจนบุรี</v>
          </cell>
          <cell r="J288" t="str">
            <v>252</v>
          </cell>
          <cell r="K288" t="str">
            <v>S</v>
          </cell>
          <cell r="L288" t="str">
            <v>M1</v>
          </cell>
          <cell r="M288">
            <v>6</v>
          </cell>
          <cell r="N288" t="str">
            <v>M1 &gt;200</v>
          </cell>
          <cell r="O288" t="str">
            <v>001073200</v>
          </cell>
          <cell r="P288" t="str">
            <v>รพช./รพท.M1 &gt;200</v>
          </cell>
        </row>
        <row r="289">
          <cell r="A289" t="str">
            <v>11278</v>
          </cell>
          <cell r="B289" t="str">
            <v>โรงพยาบาลไทรโยค</v>
          </cell>
          <cell r="C289" t="str">
            <v>ไทรโยค,รพช.</v>
          </cell>
          <cell r="D289" t="str">
            <v>ไทรโยค</v>
          </cell>
          <cell r="E289">
            <v>5</v>
          </cell>
          <cell r="F289" t="str">
            <v>โรงพยาบาลชุมชน</v>
          </cell>
          <cell r="G289" t="str">
            <v>รพช.</v>
          </cell>
          <cell r="H289">
            <v>71</v>
          </cell>
          <cell r="I289" t="str">
            <v>กาญจนบุรี</v>
          </cell>
          <cell r="J289" t="str">
            <v>62</v>
          </cell>
          <cell r="K289" t="str">
            <v>S</v>
          </cell>
          <cell r="L289" t="str">
            <v>F2</v>
          </cell>
          <cell r="M289">
            <v>15</v>
          </cell>
          <cell r="N289" t="str">
            <v>F2 30,000-=60,000</v>
          </cell>
          <cell r="O289" t="str">
            <v>001127800</v>
          </cell>
          <cell r="P289" t="str">
            <v>รพช.F2 30,000-=60,000</v>
          </cell>
        </row>
        <row r="290">
          <cell r="A290" t="str">
            <v>11279</v>
          </cell>
          <cell r="B290" t="str">
            <v>โรงพยาบาลสมเด็จพระปิยะมหาราชรมณียเขต</v>
          </cell>
          <cell r="C290" t="str">
            <v>สมเด็จพระปิยะมหาราชรมณียเขต,รพช.</v>
          </cell>
          <cell r="D290" t="str">
            <v>สมเด็จพระปิยะมหาราชรมณียเขต</v>
          </cell>
          <cell r="E290">
            <v>5</v>
          </cell>
          <cell r="F290" t="str">
            <v>โรงพยาบาลชุมชน</v>
          </cell>
          <cell r="G290" t="str">
            <v>รพช.</v>
          </cell>
          <cell r="H290">
            <v>71</v>
          </cell>
          <cell r="I290" t="str">
            <v>กาญจนบุรี</v>
          </cell>
          <cell r="J290" t="str">
            <v>30</v>
          </cell>
          <cell r="K290" t="str">
            <v>S</v>
          </cell>
          <cell r="L290" t="str">
            <v>F2</v>
          </cell>
          <cell r="M290">
            <v>15</v>
          </cell>
          <cell r="N290" t="str">
            <v>F2 30,000-=60,000</v>
          </cell>
          <cell r="O290" t="str">
            <v>001127900</v>
          </cell>
          <cell r="P290" t="str">
            <v>รพช.F2 30,000-=60,000</v>
          </cell>
        </row>
        <row r="291">
          <cell r="A291" t="str">
            <v>11280</v>
          </cell>
          <cell r="B291" t="str">
            <v>โรงพยาบาลบ่อพลอย</v>
          </cell>
          <cell r="C291" t="str">
            <v>บ่อพลอย,รพช.</v>
          </cell>
          <cell r="D291" t="str">
            <v>บ่อพลอย</v>
          </cell>
          <cell r="E291">
            <v>5</v>
          </cell>
          <cell r="F291" t="str">
            <v>โรงพยาบาลชุมชน</v>
          </cell>
          <cell r="G291" t="str">
            <v>รพช.</v>
          </cell>
          <cell r="H291">
            <v>71</v>
          </cell>
          <cell r="I291" t="str">
            <v>กาญจนบุรี</v>
          </cell>
          <cell r="J291" t="str">
            <v>90</v>
          </cell>
          <cell r="K291" t="str">
            <v>S</v>
          </cell>
          <cell r="L291" t="str">
            <v>F1</v>
          </cell>
          <cell r="M291">
            <v>11</v>
          </cell>
          <cell r="N291" t="str">
            <v>F1 50,000-100,000</v>
          </cell>
          <cell r="O291" t="str">
            <v>001128000</v>
          </cell>
          <cell r="P291" t="str">
            <v>รพช.F1 50,000-100,000</v>
          </cell>
        </row>
        <row r="292">
          <cell r="A292" t="str">
            <v>11281</v>
          </cell>
          <cell r="B292" t="str">
            <v>โรงพยาบาลท่ากระดาน</v>
          </cell>
          <cell r="C292" t="str">
            <v>ท่ากระดาน,รพช.</v>
          </cell>
          <cell r="D292" t="str">
            <v>ท่ากระดาน</v>
          </cell>
          <cell r="E292">
            <v>5</v>
          </cell>
          <cell r="F292" t="str">
            <v>โรงพยาบาลชุมชน</v>
          </cell>
          <cell r="G292" t="str">
            <v>รพช.</v>
          </cell>
          <cell r="H292">
            <v>71</v>
          </cell>
          <cell r="I292" t="str">
            <v>กาญจนบุรี</v>
          </cell>
          <cell r="J292" t="str">
            <v>30</v>
          </cell>
          <cell r="K292" t="str">
            <v>S</v>
          </cell>
          <cell r="L292" t="str">
            <v>F2</v>
          </cell>
          <cell r="M292">
            <v>16</v>
          </cell>
          <cell r="N292" t="str">
            <v>F2 &lt;=30,000</v>
          </cell>
          <cell r="O292" t="str">
            <v>001128100</v>
          </cell>
          <cell r="P292" t="str">
            <v>รพช.F2 &lt;=30,000</v>
          </cell>
        </row>
        <row r="293">
          <cell r="A293" t="str">
            <v>11282</v>
          </cell>
          <cell r="B293" t="str">
            <v>โรงพยาบาลสมเด็จพระสังฆราชองค์ที่ ๑๙</v>
          </cell>
          <cell r="C293" t="str">
            <v>สมเด็จพระสังฆราชองค์ที่ ๑๙,รพช.</v>
          </cell>
          <cell r="D293" t="str">
            <v>สมเด็จพระสังฆราชองค์ที่ ๑๙</v>
          </cell>
          <cell r="E293">
            <v>5</v>
          </cell>
          <cell r="F293" t="str">
            <v>โรงพยาบาลชุมชน</v>
          </cell>
          <cell r="G293" t="str">
            <v>รพช.</v>
          </cell>
          <cell r="H293">
            <v>71</v>
          </cell>
          <cell r="I293" t="str">
            <v>กาญจนบุรี</v>
          </cell>
          <cell r="J293" t="str">
            <v>120</v>
          </cell>
          <cell r="K293" t="str">
            <v>S</v>
          </cell>
          <cell r="L293" t="str">
            <v>M2</v>
          </cell>
          <cell r="M293">
            <v>8</v>
          </cell>
          <cell r="N293" t="str">
            <v>M2 &gt;100</v>
          </cell>
          <cell r="O293" t="str">
            <v>001128200</v>
          </cell>
          <cell r="P293" t="str">
            <v>รพช.M2 &gt;100</v>
          </cell>
        </row>
        <row r="294">
          <cell r="A294" t="str">
            <v>11283</v>
          </cell>
          <cell r="B294" t="str">
            <v>โรงพยาบาลทองผาภูมิ</v>
          </cell>
          <cell r="C294" t="str">
            <v>ทองผาภูมิ,รพช.</v>
          </cell>
          <cell r="D294" t="str">
            <v>ทองผาภูมิ</v>
          </cell>
          <cell r="E294">
            <v>5</v>
          </cell>
          <cell r="F294" t="str">
            <v>โรงพยาบาลชุมชน</v>
          </cell>
          <cell r="G294" t="str">
            <v>รพช.</v>
          </cell>
          <cell r="H294">
            <v>71</v>
          </cell>
          <cell r="I294" t="str">
            <v>กาญจนบุรี</v>
          </cell>
          <cell r="J294" t="str">
            <v>89</v>
          </cell>
          <cell r="K294" t="str">
            <v>S</v>
          </cell>
          <cell r="L294" t="str">
            <v>M2</v>
          </cell>
          <cell r="M294">
            <v>9</v>
          </cell>
          <cell r="N294" t="str">
            <v>M2 &lt;=100</v>
          </cell>
          <cell r="O294" t="str">
            <v>001128300</v>
          </cell>
          <cell r="P294" t="str">
            <v>รพช.M2 &lt;=100</v>
          </cell>
        </row>
        <row r="295">
          <cell r="A295" t="str">
            <v>11284</v>
          </cell>
          <cell r="B295" t="str">
            <v>โรงพยาบาลสังขละบุรี</v>
          </cell>
          <cell r="C295" t="str">
            <v>สังขละบุรี,รพช.</v>
          </cell>
          <cell r="D295" t="str">
            <v>สังขละบุรี</v>
          </cell>
          <cell r="E295">
            <v>5</v>
          </cell>
          <cell r="F295" t="str">
            <v>โรงพยาบาลชุมชน</v>
          </cell>
          <cell r="G295" t="str">
            <v>รพช.</v>
          </cell>
          <cell r="H295">
            <v>71</v>
          </cell>
          <cell r="I295" t="str">
            <v>กาญจนบุรี</v>
          </cell>
          <cell r="J295" t="str">
            <v>30</v>
          </cell>
          <cell r="K295" t="str">
            <v>S</v>
          </cell>
          <cell r="L295" t="str">
            <v>F2</v>
          </cell>
          <cell r="M295">
            <v>15</v>
          </cell>
          <cell r="N295" t="str">
            <v>F2 30,000-=60,000</v>
          </cell>
          <cell r="O295" t="str">
            <v>001128400</v>
          </cell>
          <cell r="P295" t="str">
            <v>รพช.F2 30,000-=60,000</v>
          </cell>
        </row>
        <row r="296">
          <cell r="A296" t="str">
            <v>11285</v>
          </cell>
          <cell r="B296" t="str">
            <v>โรงพยาบาลเจ้าคุณไพบูลย์พนมทวน</v>
          </cell>
          <cell r="C296" t="str">
            <v>เจ้าคุณไพบูลย์พนมทวน,รพช.</v>
          </cell>
          <cell r="D296" t="str">
            <v>เจ้าคุณไพบูลย์พนมทวน</v>
          </cell>
          <cell r="E296">
            <v>5</v>
          </cell>
          <cell r="F296" t="str">
            <v>โรงพยาบาลชุมชน</v>
          </cell>
          <cell r="G296" t="str">
            <v>รพช.</v>
          </cell>
          <cell r="H296">
            <v>71</v>
          </cell>
          <cell r="I296" t="str">
            <v>กาญจนบุรี</v>
          </cell>
          <cell r="J296" t="str">
            <v>63</v>
          </cell>
          <cell r="K296" t="str">
            <v>S</v>
          </cell>
          <cell r="L296" t="str">
            <v>F2</v>
          </cell>
          <cell r="M296">
            <v>15</v>
          </cell>
          <cell r="N296" t="str">
            <v>F2 30,000-=60,000</v>
          </cell>
          <cell r="O296" t="str">
            <v>001128500</v>
          </cell>
          <cell r="P296" t="str">
            <v>รพช.F2 30,000-=60,000</v>
          </cell>
        </row>
        <row r="297">
          <cell r="A297" t="str">
            <v>11286</v>
          </cell>
          <cell r="B297" t="str">
            <v>โรงพยาบาลเลาขวัญ</v>
          </cell>
          <cell r="C297" t="str">
            <v>เลาขวัญ,รพช.</v>
          </cell>
          <cell r="D297" t="str">
            <v>เลาขวัญ</v>
          </cell>
          <cell r="E297">
            <v>5</v>
          </cell>
          <cell r="F297" t="str">
            <v>โรงพยาบาลชุมชน</v>
          </cell>
          <cell r="G297" t="str">
            <v>รพช.</v>
          </cell>
          <cell r="H297">
            <v>71</v>
          </cell>
          <cell r="I297" t="str">
            <v>กาญจนบุรี</v>
          </cell>
          <cell r="J297" t="str">
            <v>49</v>
          </cell>
          <cell r="K297" t="str">
            <v>S</v>
          </cell>
          <cell r="L297" t="str">
            <v>F2</v>
          </cell>
          <cell r="M297">
            <v>15</v>
          </cell>
          <cell r="N297" t="str">
            <v>F2 30,000-=60,000</v>
          </cell>
          <cell r="O297" t="str">
            <v>001128600</v>
          </cell>
          <cell r="P297" t="str">
            <v>รพช.F2 30,000-=60,000</v>
          </cell>
        </row>
        <row r="298">
          <cell r="A298" t="str">
            <v>11287</v>
          </cell>
          <cell r="B298" t="str">
            <v>โรงพยาบาลด่านมะขามเตี้ย</v>
          </cell>
          <cell r="C298" t="str">
            <v>ด่านมะขามเตี้ย,รพช.</v>
          </cell>
          <cell r="D298" t="str">
            <v>ด่านมะขามเตี้ย</v>
          </cell>
          <cell r="E298">
            <v>5</v>
          </cell>
          <cell r="F298" t="str">
            <v>โรงพยาบาลชุมชน</v>
          </cell>
          <cell r="G298" t="str">
            <v>รพช.</v>
          </cell>
          <cell r="H298">
            <v>71</v>
          </cell>
          <cell r="I298" t="str">
            <v>กาญจนบุรี</v>
          </cell>
          <cell r="J298" t="str">
            <v>30</v>
          </cell>
          <cell r="K298" t="str">
            <v>S</v>
          </cell>
          <cell r="L298" t="str">
            <v>F2</v>
          </cell>
          <cell r="M298">
            <v>15</v>
          </cell>
          <cell r="N298" t="str">
            <v>F2 30,000-=60,000</v>
          </cell>
          <cell r="O298" t="str">
            <v>001128700</v>
          </cell>
          <cell r="P298" t="str">
            <v>รพช.F2 30,000-=60,000</v>
          </cell>
        </row>
        <row r="299">
          <cell r="A299" t="str">
            <v>11288</v>
          </cell>
          <cell r="B299" t="str">
            <v>โรงพยาบาลสถานพระบารมี</v>
          </cell>
          <cell r="C299" t="str">
            <v>สถานพระบารมี,รพช.</v>
          </cell>
          <cell r="D299" t="str">
            <v>สถานพระบารมี</v>
          </cell>
          <cell r="E299">
            <v>5</v>
          </cell>
          <cell r="F299" t="str">
            <v>โรงพยาบาลชุมชน</v>
          </cell>
          <cell r="G299" t="str">
            <v>รพช.</v>
          </cell>
          <cell r="H299">
            <v>71</v>
          </cell>
          <cell r="I299" t="str">
            <v>กาญจนบุรี</v>
          </cell>
          <cell r="J299" t="str">
            <v>30</v>
          </cell>
          <cell r="K299" t="str">
            <v>S</v>
          </cell>
          <cell r="L299" t="str">
            <v>F2</v>
          </cell>
          <cell r="M299">
            <v>15</v>
          </cell>
          <cell r="N299" t="str">
            <v>F2 30,000-=60,000</v>
          </cell>
          <cell r="O299" t="str">
            <v>001128800</v>
          </cell>
          <cell r="P299" t="str">
            <v>รพช.F2 30,000-=60,000</v>
          </cell>
        </row>
        <row r="300">
          <cell r="A300" t="str">
            <v>14136</v>
          </cell>
          <cell r="B300" t="str">
            <v>โรงพยาบาลศุกร์ศิริศรีสวัสดิ์</v>
          </cell>
          <cell r="C300" t="str">
            <v>ศุกร์ศิริศรีสวัสดิ์,รพช.</v>
          </cell>
          <cell r="D300" t="str">
            <v>ศุกร์ศิริศรีสวัสดิ์</v>
          </cell>
          <cell r="E300">
            <v>5</v>
          </cell>
          <cell r="F300" t="str">
            <v>โรงพยาบาลชุมชน</v>
          </cell>
          <cell r="G300" t="str">
            <v>รพช.</v>
          </cell>
          <cell r="H300">
            <v>71</v>
          </cell>
          <cell r="I300" t="str">
            <v>กาญจนบุรี</v>
          </cell>
          <cell r="J300" t="str">
            <v>16</v>
          </cell>
          <cell r="K300" t="str">
            <v>S</v>
          </cell>
          <cell r="L300" t="str">
            <v>F3</v>
          </cell>
          <cell r="M300">
            <v>17</v>
          </cell>
          <cell r="N300" t="str">
            <v>F3 &gt;=25,000</v>
          </cell>
          <cell r="O300" t="str">
            <v>001413600</v>
          </cell>
          <cell r="P300" t="str">
            <v>รพช.F3 &gt;=25,000</v>
          </cell>
        </row>
        <row r="301">
          <cell r="A301" t="str">
            <v>21948</v>
          </cell>
          <cell r="B301" t="str">
            <v>โรงพยาบาลห้วยกระเจา เฉลิมพระเกียรติ 80 พรรษา</v>
          </cell>
          <cell r="C301" t="str">
            <v>ห้วยกระเจา เฉลิมพระเกียรติ 80 พรรษา,รพช.</v>
          </cell>
          <cell r="D301" t="str">
            <v>ห้วยกระเจา เฉลิมพระเกียรติ 80 พรรษา</v>
          </cell>
          <cell r="E301">
            <v>5</v>
          </cell>
          <cell r="F301" t="str">
            <v>โรงพยาบาลชุมชน</v>
          </cell>
          <cell r="G301" t="str">
            <v>รพช.</v>
          </cell>
          <cell r="H301">
            <v>71</v>
          </cell>
          <cell r="I301" t="str">
            <v>กาญจนบุรี</v>
          </cell>
          <cell r="J301" t="str">
            <v>34</v>
          </cell>
          <cell r="K301" t="str">
            <v>S</v>
          </cell>
          <cell r="L301" t="str">
            <v>F2</v>
          </cell>
          <cell r="M301">
            <v>15</v>
          </cell>
          <cell r="N301" t="str">
            <v>F2 30,000-=60,000</v>
          </cell>
          <cell r="O301" t="str">
            <v>002194800</v>
          </cell>
          <cell r="P301" t="str">
            <v>รพช.F2 30,000-=60,000</v>
          </cell>
        </row>
        <row r="302">
          <cell r="A302" t="str">
            <v>10678</v>
          </cell>
          <cell r="B302" t="str">
            <v>โรงพยาบาลเจ้าพระยายมราช</v>
          </cell>
          <cell r="C302" t="str">
            <v>เจ้าพระยายมราช,รพศ.</v>
          </cell>
          <cell r="D302" t="str">
            <v>เจ้าพระยายมราช</v>
          </cell>
          <cell r="E302">
            <v>5</v>
          </cell>
          <cell r="F302" t="str">
            <v>โรงพยาบาลศูนย์</v>
          </cell>
          <cell r="G302" t="str">
            <v>รพศ.</v>
          </cell>
          <cell r="H302">
            <v>72</v>
          </cell>
          <cell r="I302" t="str">
            <v>สุพรรณบุรี</v>
          </cell>
          <cell r="J302" t="str">
            <v>680</v>
          </cell>
          <cell r="K302" t="str">
            <v/>
          </cell>
          <cell r="L302" t="str">
            <v>A</v>
          </cell>
          <cell r="M302">
            <v>3</v>
          </cell>
          <cell r="N302" t="str">
            <v>A &lt;=700</v>
          </cell>
          <cell r="O302" t="str">
            <v>001067800</v>
          </cell>
          <cell r="P302" t="str">
            <v>รพท./รพศ.A &lt;=700</v>
          </cell>
        </row>
        <row r="303">
          <cell r="A303" t="str">
            <v>10733</v>
          </cell>
          <cell r="B303" t="str">
            <v>โรงพยาบาลสมเด็จพระสังฆราชองค์ที่17</v>
          </cell>
          <cell r="C303" t="str">
            <v>สมเด็จพระสังฆราชองค์ที่17,รพท.</v>
          </cell>
          <cell r="D303" t="str">
            <v>สมเด็จพระสังฆราชองค์ที่17</v>
          </cell>
          <cell r="E303">
            <v>5</v>
          </cell>
          <cell r="F303" t="str">
            <v>โรงพยาบาลทั่วไป</v>
          </cell>
          <cell r="G303" t="str">
            <v>รพท.</v>
          </cell>
          <cell r="H303">
            <v>72</v>
          </cell>
          <cell r="I303" t="str">
            <v>สุพรรณบุรี</v>
          </cell>
          <cell r="J303" t="str">
            <v>262</v>
          </cell>
          <cell r="K303" t="str">
            <v/>
          </cell>
          <cell r="L303" t="str">
            <v>M1</v>
          </cell>
          <cell r="M303">
            <v>6</v>
          </cell>
          <cell r="N303" t="str">
            <v>M1 &gt;200</v>
          </cell>
          <cell r="O303" t="str">
            <v>001073300</v>
          </cell>
          <cell r="P303" t="str">
            <v>รพช./รพท.M1 &gt;200</v>
          </cell>
        </row>
        <row r="304">
          <cell r="A304" t="str">
            <v>11289</v>
          </cell>
          <cell r="B304" t="str">
            <v>โรงพยาบาลเดิมบางนางบวช</v>
          </cell>
          <cell r="C304" t="str">
            <v>เดิมบางนางบวช,รพช.</v>
          </cell>
          <cell r="D304" t="str">
            <v>เดิมบางนางบวช</v>
          </cell>
          <cell r="E304">
            <v>5</v>
          </cell>
          <cell r="F304" t="str">
            <v>โรงพยาบาลชุมชน</v>
          </cell>
          <cell r="G304" t="str">
            <v>รพช.</v>
          </cell>
          <cell r="H304">
            <v>72</v>
          </cell>
          <cell r="I304" t="str">
            <v>สุพรรณบุรี</v>
          </cell>
          <cell r="J304" t="str">
            <v>120</v>
          </cell>
          <cell r="K304" t="str">
            <v/>
          </cell>
          <cell r="L304" t="str">
            <v>F2</v>
          </cell>
          <cell r="M304">
            <v>14</v>
          </cell>
          <cell r="N304" t="str">
            <v>F2 60,000-90,000</v>
          </cell>
          <cell r="O304" t="str">
            <v>001128900</v>
          </cell>
          <cell r="P304" t="str">
            <v>รพช.F2 60,000-90,000</v>
          </cell>
        </row>
        <row r="305">
          <cell r="A305" t="str">
            <v>11290</v>
          </cell>
          <cell r="B305" t="str">
            <v>โรงพยาบาลด่านช้าง</v>
          </cell>
          <cell r="C305" t="str">
            <v>ด่านช้าง,รพช.</v>
          </cell>
          <cell r="D305" t="str">
            <v>ด่านช้าง</v>
          </cell>
          <cell r="E305">
            <v>5</v>
          </cell>
          <cell r="F305" t="str">
            <v>โรงพยาบาลชุมชน</v>
          </cell>
          <cell r="G305" t="str">
            <v>รพช.</v>
          </cell>
          <cell r="H305">
            <v>72</v>
          </cell>
          <cell r="I305" t="str">
            <v>สุพรรณบุรี</v>
          </cell>
          <cell r="J305" t="str">
            <v>106</v>
          </cell>
          <cell r="K305" t="str">
            <v/>
          </cell>
          <cell r="L305" t="str">
            <v>F1</v>
          </cell>
          <cell r="M305">
            <v>11</v>
          </cell>
          <cell r="N305" t="str">
            <v>F1 50,000-100,000</v>
          </cell>
          <cell r="O305" t="str">
            <v>001129000</v>
          </cell>
          <cell r="P305" t="str">
            <v>รพช.F1 50,000-100,000</v>
          </cell>
        </row>
        <row r="306">
          <cell r="A306" t="str">
            <v>11291</v>
          </cell>
          <cell r="B306" t="str">
            <v>โรงพยาบาลบางปลาม้า</v>
          </cell>
          <cell r="C306" t="str">
            <v>บางปลาม้า,รพช.</v>
          </cell>
          <cell r="D306" t="str">
            <v>บางปลาม้า</v>
          </cell>
          <cell r="E306">
            <v>5</v>
          </cell>
          <cell r="F306" t="str">
            <v>โรงพยาบาลชุมชน</v>
          </cell>
          <cell r="G306" t="str">
            <v>รพช.</v>
          </cell>
          <cell r="H306">
            <v>72</v>
          </cell>
          <cell r="I306" t="str">
            <v>สุพรรณบุรี</v>
          </cell>
          <cell r="J306" t="str">
            <v>62</v>
          </cell>
          <cell r="K306" t="str">
            <v/>
          </cell>
          <cell r="L306" t="str">
            <v>F2</v>
          </cell>
          <cell r="M306">
            <v>14</v>
          </cell>
          <cell r="N306" t="str">
            <v>F2 60,000-90,000</v>
          </cell>
          <cell r="O306" t="str">
            <v>001129100</v>
          </cell>
          <cell r="P306" t="str">
            <v>รพช.F2 60,000-90,000</v>
          </cell>
        </row>
        <row r="307">
          <cell r="A307" t="str">
            <v>11292</v>
          </cell>
          <cell r="B307" t="str">
            <v>โรงพยาบาลศรีประจันต์</v>
          </cell>
          <cell r="C307" t="str">
            <v>ศรีประจันต์,รพช.</v>
          </cell>
          <cell r="D307" t="str">
            <v>ศรีประจันต์</v>
          </cell>
          <cell r="E307">
            <v>5</v>
          </cell>
          <cell r="F307" t="str">
            <v>โรงพยาบาลชุมชน</v>
          </cell>
          <cell r="G307" t="str">
            <v>รพช.</v>
          </cell>
          <cell r="H307">
            <v>72</v>
          </cell>
          <cell r="I307" t="str">
            <v>สุพรรณบุรี</v>
          </cell>
          <cell r="J307" t="str">
            <v>46</v>
          </cell>
          <cell r="K307" t="str">
            <v/>
          </cell>
          <cell r="L307" t="str">
            <v>F2</v>
          </cell>
          <cell r="M307">
            <v>14</v>
          </cell>
          <cell r="N307" t="str">
            <v>F2 60,000-90,000</v>
          </cell>
          <cell r="O307" t="str">
            <v>001129200</v>
          </cell>
          <cell r="P307" t="str">
            <v>รพช.F2 60,000-90,000</v>
          </cell>
        </row>
        <row r="308">
          <cell r="A308" t="str">
            <v>11293</v>
          </cell>
          <cell r="B308" t="str">
            <v>โรงพยาบาลดอนเจดีย์</v>
          </cell>
          <cell r="C308" t="str">
            <v>ดอนเจดีย์,รพช.</v>
          </cell>
          <cell r="D308" t="str">
            <v>ดอนเจดีย์</v>
          </cell>
          <cell r="E308">
            <v>5</v>
          </cell>
          <cell r="F308" t="str">
            <v>โรงพยาบาลชุมชน</v>
          </cell>
          <cell r="G308" t="str">
            <v>รพช.</v>
          </cell>
          <cell r="H308">
            <v>72</v>
          </cell>
          <cell r="I308" t="str">
            <v>สุพรรณบุรี</v>
          </cell>
          <cell r="J308" t="str">
            <v>68</v>
          </cell>
          <cell r="K308" t="str">
            <v/>
          </cell>
          <cell r="L308" t="str">
            <v>F2</v>
          </cell>
          <cell r="M308">
            <v>15</v>
          </cell>
          <cell r="N308" t="str">
            <v>F2 30,000-=60,000</v>
          </cell>
          <cell r="O308" t="str">
            <v>001129300</v>
          </cell>
          <cell r="P308" t="str">
            <v>รพช.F2 30,000-=60,000</v>
          </cell>
        </row>
        <row r="309">
          <cell r="A309" t="str">
            <v>11294</v>
          </cell>
          <cell r="B309" t="str">
            <v>โรงพยาบาลสามชุก</v>
          </cell>
          <cell r="C309" t="str">
            <v>สามชุก,รพช.</v>
          </cell>
          <cell r="D309" t="str">
            <v>สามชุก</v>
          </cell>
          <cell r="E309">
            <v>5</v>
          </cell>
          <cell r="F309" t="str">
            <v>โรงพยาบาลชุมชน</v>
          </cell>
          <cell r="G309" t="str">
            <v>รพช.</v>
          </cell>
          <cell r="H309">
            <v>72</v>
          </cell>
          <cell r="I309" t="str">
            <v>สุพรรณบุรี</v>
          </cell>
          <cell r="J309" t="str">
            <v>59</v>
          </cell>
          <cell r="K309" t="str">
            <v/>
          </cell>
          <cell r="L309" t="str">
            <v>F2</v>
          </cell>
          <cell r="M309">
            <v>15</v>
          </cell>
          <cell r="N309" t="str">
            <v>F2 30,000-=60,000</v>
          </cell>
          <cell r="O309" t="str">
            <v>001129400</v>
          </cell>
          <cell r="P309" t="str">
            <v>รพช.F2 30,000-=60,000</v>
          </cell>
        </row>
        <row r="310">
          <cell r="A310" t="str">
            <v>11295</v>
          </cell>
          <cell r="B310" t="str">
            <v>โรงพยาบาลอู่ทอง</v>
          </cell>
          <cell r="C310" t="str">
            <v>อู่ทอง,รพช.</v>
          </cell>
          <cell r="D310" t="str">
            <v>อู่ทอง</v>
          </cell>
          <cell r="E310">
            <v>5</v>
          </cell>
          <cell r="F310" t="str">
            <v>โรงพยาบาลชุมชน</v>
          </cell>
          <cell r="G310" t="str">
            <v>รพช.</v>
          </cell>
          <cell r="H310">
            <v>72</v>
          </cell>
          <cell r="I310" t="str">
            <v>สุพรรณบุรี</v>
          </cell>
          <cell r="J310" t="str">
            <v>144</v>
          </cell>
          <cell r="K310" t="str">
            <v/>
          </cell>
          <cell r="L310" t="str">
            <v>M2</v>
          </cell>
          <cell r="M310">
            <v>8</v>
          </cell>
          <cell r="N310" t="str">
            <v>M2 &gt;100</v>
          </cell>
          <cell r="O310" t="str">
            <v>001129500</v>
          </cell>
          <cell r="P310" t="str">
            <v>รพช.M2 &gt;100</v>
          </cell>
        </row>
        <row r="311">
          <cell r="A311" t="str">
            <v>11296</v>
          </cell>
          <cell r="B311" t="str">
            <v>โรงพยาบาลหนองหญ้าไซ</v>
          </cell>
          <cell r="C311" t="str">
            <v>หนองหญ้าไซ,รพช.</v>
          </cell>
          <cell r="D311" t="str">
            <v>หนองหญ้าไซ</v>
          </cell>
          <cell r="E311">
            <v>5</v>
          </cell>
          <cell r="F311" t="str">
            <v>โรงพยาบาลชุมชน</v>
          </cell>
          <cell r="G311" t="str">
            <v>รพช.</v>
          </cell>
          <cell r="H311">
            <v>72</v>
          </cell>
          <cell r="I311" t="str">
            <v>สุพรรณบุรี</v>
          </cell>
          <cell r="J311" t="str">
            <v>60</v>
          </cell>
          <cell r="K311" t="str">
            <v/>
          </cell>
          <cell r="L311" t="str">
            <v>F2</v>
          </cell>
          <cell r="M311">
            <v>15</v>
          </cell>
          <cell r="N311" t="str">
            <v>F2 30,000-=60,000</v>
          </cell>
          <cell r="O311" t="str">
            <v>001129600</v>
          </cell>
          <cell r="P311" t="str">
            <v>รพช.F2 30,000-=60,000</v>
          </cell>
        </row>
        <row r="312">
          <cell r="A312" t="str">
            <v>10679</v>
          </cell>
          <cell r="B312" t="str">
            <v>โรงพยาบาลนครปฐม</v>
          </cell>
          <cell r="C312" t="str">
            <v>นครปฐม,รพศ.</v>
          </cell>
          <cell r="D312" t="str">
            <v>นครปฐม</v>
          </cell>
          <cell r="E312">
            <v>5</v>
          </cell>
          <cell r="F312" t="str">
            <v>โรงพยาบาลศูนย์</v>
          </cell>
          <cell r="G312" t="str">
            <v>รพศ.</v>
          </cell>
          <cell r="H312">
            <v>73</v>
          </cell>
          <cell r="I312" t="str">
            <v>นครปฐม</v>
          </cell>
          <cell r="J312" t="str">
            <v>759</v>
          </cell>
          <cell r="K312" t="str">
            <v/>
          </cell>
          <cell r="L312" t="str">
            <v>A</v>
          </cell>
          <cell r="M312">
            <v>2</v>
          </cell>
          <cell r="N312" t="str">
            <v>A &gt;700 to &lt;1000</v>
          </cell>
          <cell r="O312" t="str">
            <v>001067900</v>
          </cell>
          <cell r="P312" t="str">
            <v>รพท./รพศ.A &gt;700 to &lt;1000</v>
          </cell>
        </row>
        <row r="313">
          <cell r="A313" t="str">
            <v>11297</v>
          </cell>
          <cell r="B313" t="str">
            <v>โรงพยาบาลกำแพงแสน</v>
          </cell>
          <cell r="C313" t="str">
            <v>กำแพงแสน,รพช.</v>
          </cell>
          <cell r="D313" t="str">
            <v>กำแพงแสน</v>
          </cell>
          <cell r="E313">
            <v>5</v>
          </cell>
          <cell r="F313" t="str">
            <v>โรงพยาบาลชุมชน</v>
          </cell>
          <cell r="G313" t="str">
            <v>รพช.</v>
          </cell>
          <cell r="H313">
            <v>73</v>
          </cell>
          <cell r="I313" t="str">
            <v>นครปฐม</v>
          </cell>
          <cell r="J313" t="str">
            <v>78</v>
          </cell>
          <cell r="K313" t="str">
            <v/>
          </cell>
          <cell r="L313" t="str">
            <v>F1</v>
          </cell>
          <cell r="M313">
            <v>10</v>
          </cell>
          <cell r="N313" t="str">
            <v>F1 &gt;=100,000</v>
          </cell>
          <cell r="O313" t="str">
            <v>001129700</v>
          </cell>
          <cell r="P313" t="str">
            <v>รพช.F1 &gt;=100,000</v>
          </cell>
        </row>
        <row r="314">
          <cell r="A314" t="str">
            <v>11298</v>
          </cell>
          <cell r="B314" t="str">
            <v>โรงพยาบาลนครชัยศรี</v>
          </cell>
          <cell r="C314" t="str">
            <v>นครชัยศรี,รพช.</v>
          </cell>
          <cell r="D314" t="str">
            <v>นครชัยศรี</v>
          </cell>
          <cell r="E314">
            <v>5</v>
          </cell>
          <cell r="F314" t="str">
            <v>โรงพยาบาลชุมชน</v>
          </cell>
          <cell r="G314" t="str">
            <v>รพช.</v>
          </cell>
          <cell r="H314">
            <v>73</v>
          </cell>
          <cell r="I314" t="str">
            <v>นครปฐม</v>
          </cell>
          <cell r="J314" t="str">
            <v>30</v>
          </cell>
          <cell r="K314" t="str">
            <v/>
          </cell>
          <cell r="L314" t="str">
            <v>F2</v>
          </cell>
          <cell r="M314">
            <v>13</v>
          </cell>
          <cell r="N314" t="str">
            <v>F2 &gt;=90,000</v>
          </cell>
          <cell r="O314" t="str">
            <v>001129800</v>
          </cell>
          <cell r="P314" t="str">
            <v>รพช.F2 &gt;=90,000</v>
          </cell>
        </row>
        <row r="315">
          <cell r="A315" t="str">
            <v>11299</v>
          </cell>
          <cell r="B315" t="str">
            <v>โรงพยาบาลห้วยพลู</v>
          </cell>
          <cell r="C315" t="str">
            <v>ห้วยพลู,รพช.</v>
          </cell>
          <cell r="D315" t="str">
            <v>ห้วยพลู</v>
          </cell>
          <cell r="E315">
            <v>5</v>
          </cell>
          <cell r="F315" t="str">
            <v>โรงพยาบาลชุมชน</v>
          </cell>
          <cell r="G315" t="str">
            <v>รพช.</v>
          </cell>
          <cell r="H315">
            <v>73</v>
          </cell>
          <cell r="I315" t="str">
            <v>นครปฐม</v>
          </cell>
          <cell r="J315" t="str">
            <v>58</v>
          </cell>
          <cell r="K315" t="str">
            <v/>
          </cell>
          <cell r="L315" t="str">
            <v>F2</v>
          </cell>
          <cell r="M315">
            <v>13</v>
          </cell>
          <cell r="N315" t="str">
            <v>F2 &gt;=90,000</v>
          </cell>
          <cell r="O315" t="str">
            <v>001129900</v>
          </cell>
          <cell r="P315" t="str">
            <v>รพช.F2 &gt;=90,000</v>
          </cell>
        </row>
        <row r="316">
          <cell r="A316" t="str">
            <v>11300</v>
          </cell>
          <cell r="B316" t="str">
            <v>โรงพยาบาลดอนตูม</v>
          </cell>
          <cell r="C316" t="str">
            <v>ดอนตูม,รพช.</v>
          </cell>
          <cell r="D316" t="str">
            <v>ดอนตูม</v>
          </cell>
          <cell r="E316">
            <v>5</v>
          </cell>
          <cell r="F316" t="str">
            <v>โรงพยาบาลชุมชน</v>
          </cell>
          <cell r="G316" t="str">
            <v>รพช.</v>
          </cell>
          <cell r="H316">
            <v>73</v>
          </cell>
          <cell r="I316" t="str">
            <v>นครปฐม</v>
          </cell>
          <cell r="J316" t="str">
            <v>37</v>
          </cell>
          <cell r="K316" t="str">
            <v/>
          </cell>
          <cell r="L316" t="str">
            <v>F2</v>
          </cell>
          <cell r="M316">
            <v>15</v>
          </cell>
          <cell r="N316" t="str">
            <v>F2 30,000-=60,000</v>
          </cell>
          <cell r="O316" t="str">
            <v>001130000</v>
          </cell>
          <cell r="P316" t="str">
            <v>รพช.F2 30,000-=60,000</v>
          </cell>
        </row>
        <row r="317">
          <cell r="A317" t="str">
            <v>11301</v>
          </cell>
          <cell r="B317" t="str">
            <v>โรงพยาบาลบางเลน</v>
          </cell>
          <cell r="C317" t="str">
            <v>บางเลน,รพช.</v>
          </cell>
          <cell r="D317" t="str">
            <v>บางเลน</v>
          </cell>
          <cell r="E317">
            <v>5</v>
          </cell>
          <cell r="F317" t="str">
            <v>โรงพยาบาลชุมชน</v>
          </cell>
          <cell r="G317" t="str">
            <v>รพช.</v>
          </cell>
          <cell r="H317">
            <v>73</v>
          </cell>
          <cell r="I317" t="str">
            <v>นครปฐม</v>
          </cell>
          <cell r="J317" t="str">
            <v>60</v>
          </cell>
          <cell r="K317" t="str">
            <v/>
          </cell>
          <cell r="L317" t="str">
            <v>F1</v>
          </cell>
          <cell r="M317">
            <v>11</v>
          </cell>
          <cell r="N317" t="str">
            <v>F1 50,000-100,000</v>
          </cell>
          <cell r="O317" t="str">
            <v>001130100</v>
          </cell>
          <cell r="P317" t="str">
            <v>รพช.F1 50,000-100,000</v>
          </cell>
        </row>
        <row r="318">
          <cell r="A318" t="str">
            <v>11302</v>
          </cell>
          <cell r="B318" t="str">
            <v>โรงพยาบาลสามพราน</v>
          </cell>
          <cell r="C318" t="str">
            <v>สามพราน,รพช.</v>
          </cell>
          <cell r="D318" t="str">
            <v>สามพราน</v>
          </cell>
          <cell r="E318">
            <v>5</v>
          </cell>
          <cell r="F318" t="str">
            <v>โรงพยาบาลชุมชน</v>
          </cell>
          <cell r="G318" t="str">
            <v>รพช.</v>
          </cell>
          <cell r="H318">
            <v>73</v>
          </cell>
          <cell r="I318" t="str">
            <v>นครปฐม</v>
          </cell>
          <cell r="J318" t="str">
            <v>98</v>
          </cell>
          <cell r="K318" t="str">
            <v/>
          </cell>
          <cell r="L318" t="str">
            <v>M2</v>
          </cell>
          <cell r="M318">
            <v>9</v>
          </cell>
          <cell r="N318" t="str">
            <v>M2 &lt;=100</v>
          </cell>
          <cell r="O318" t="str">
            <v>001130200</v>
          </cell>
          <cell r="P318" t="str">
            <v>รพช.M2 &lt;=100</v>
          </cell>
        </row>
        <row r="319">
          <cell r="A319" t="str">
            <v>11303</v>
          </cell>
          <cell r="B319" t="str">
            <v>โรงพยาบาลพุทธมณฑล</v>
          </cell>
          <cell r="C319" t="str">
            <v>พุทธมณฑล,รพช.</v>
          </cell>
          <cell r="D319" t="str">
            <v>พุทธมณฑล</v>
          </cell>
          <cell r="E319">
            <v>5</v>
          </cell>
          <cell r="F319" t="str">
            <v>โรงพยาบาลชุมชน</v>
          </cell>
          <cell r="G319" t="str">
            <v>รพช.</v>
          </cell>
          <cell r="H319">
            <v>73</v>
          </cell>
          <cell r="I319" t="str">
            <v>นครปฐม</v>
          </cell>
          <cell r="J319" t="str">
            <v>30</v>
          </cell>
          <cell r="K319" t="str">
            <v/>
          </cell>
          <cell r="L319" t="str">
            <v>F2</v>
          </cell>
          <cell r="M319">
            <v>15</v>
          </cell>
          <cell r="N319" t="str">
            <v>F2 30,000-=60,000</v>
          </cell>
          <cell r="O319" t="str">
            <v>001130300</v>
          </cell>
          <cell r="P319" t="str">
            <v>รพช.F2 30,000-=60,000</v>
          </cell>
        </row>
        <row r="320">
          <cell r="A320" t="str">
            <v>13819</v>
          </cell>
          <cell r="B320" t="str">
            <v>โรงพยาบาลหลวงพ่อเปิ่น</v>
          </cell>
          <cell r="C320" t="str">
            <v>หลวงพ่อเปิ่น,รพช.</v>
          </cell>
          <cell r="D320" t="str">
            <v>หลวงพ่อเปิ่น</v>
          </cell>
          <cell r="E320">
            <v>5</v>
          </cell>
          <cell r="F320" t="str">
            <v>โรงพยาบาลชุมชน</v>
          </cell>
          <cell r="G320" t="str">
            <v>รพช.</v>
          </cell>
          <cell r="H320">
            <v>73</v>
          </cell>
          <cell r="I320" t="str">
            <v>นครปฐม</v>
          </cell>
          <cell r="J320" t="str">
            <v>33</v>
          </cell>
          <cell r="K320" t="str">
            <v/>
          </cell>
          <cell r="L320" t="str">
            <v>F2</v>
          </cell>
          <cell r="M320">
            <v>13</v>
          </cell>
          <cell r="N320" t="str">
            <v>F2 &gt;=90,000</v>
          </cell>
          <cell r="O320" t="str">
            <v>001381900</v>
          </cell>
          <cell r="P320" t="str">
            <v>รพช.F2 &gt;=90,000</v>
          </cell>
        </row>
        <row r="321">
          <cell r="A321" t="str">
            <v>10734</v>
          </cell>
          <cell r="B321" t="str">
            <v>โรงพยาบาลสมุทรสาคร</v>
          </cell>
          <cell r="C321" t="str">
            <v>สมุทรสาคร,รพท.</v>
          </cell>
          <cell r="D321" t="str">
            <v>สมุทรสาคร</v>
          </cell>
          <cell r="E321">
            <v>5</v>
          </cell>
          <cell r="F321" t="str">
            <v>โรงพยาบาลทั่วไป</v>
          </cell>
          <cell r="G321" t="str">
            <v>รพท.</v>
          </cell>
          <cell r="H321">
            <v>74</v>
          </cell>
          <cell r="I321" t="str">
            <v>สมุทรสาคร</v>
          </cell>
          <cell r="J321" t="str">
            <v>602</v>
          </cell>
          <cell r="K321" t="str">
            <v>S</v>
          </cell>
          <cell r="L321" t="str">
            <v>A</v>
          </cell>
          <cell r="M321">
            <v>3</v>
          </cell>
          <cell r="N321" t="str">
            <v>A &lt;=700</v>
          </cell>
          <cell r="O321" t="str">
            <v>001073400</v>
          </cell>
          <cell r="P321" t="str">
            <v>รพท./รพศ.A &lt;=700</v>
          </cell>
        </row>
        <row r="322">
          <cell r="A322" t="str">
            <v>11304</v>
          </cell>
          <cell r="B322" t="str">
            <v>โรงพยาบาลกระทุ่มแบน</v>
          </cell>
          <cell r="C322" t="str">
            <v>กระทุ่มแบน,รพท.</v>
          </cell>
          <cell r="D322" t="str">
            <v>กระทุ่มแบน</v>
          </cell>
          <cell r="E322">
            <v>5</v>
          </cell>
          <cell r="F322" t="str">
            <v>โรงพยาบาลทั่วไป</v>
          </cell>
          <cell r="G322" t="str">
            <v>รพท.</v>
          </cell>
          <cell r="H322">
            <v>74</v>
          </cell>
          <cell r="I322" t="str">
            <v>สมุทรสาคร</v>
          </cell>
          <cell r="J322" t="str">
            <v>287</v>
          </cell>
          <cell r="K322" t="str">
            <v>S</v>
          </cell>
          <cell r="L322" t="str">
            <v>M1</v>
          </cell>
          <cell r="M322">
            <v>6</v>
          </cell>
          <cell r="N322" t="str">
            <v>M1 &gt;200</v>
          </cell>
          <cell r="O322" t="str">
            <v>001130400</v>
          </cell>
          <cell r="P322" t="str">
            <v>รพช./รพท.M1 &gt;200</v>
          </cell>
        </row>
        <row r="323">
          <cell r="A323" t="str">
            <v>10735</v>
          </cell>
          <cell r="B323" t="str">
            <v>โรงพยาบาลสมเด็จพระพุทธเลิศหล้า</v>
          </cell>
          <cell r="C323" t="str">
            <v>สมเด็จพระพุทธเลิศหล้า,รพท.</v>
          </cell>
          <cell r="D323" t="str">
            <v>สมเด็จพระพุทธเลิศหล้า</v>
          </cell>
          <cell r="E323">
            <v>5</v>
          </cell>
          <cell r="F323" t="str">
            <v>โรงพยาบาลทั่วไป</v>
          </cell>
          <cell r="G323" t="str">
            <v>รพท.</v>
          </cell>
          <cell r="H323">
            <v>75</v>
          </cell>
          <cell r="I323" t="str">
            <v>สมุทรสงคราม</v>
          </cell>
          <cell r="J323" t="str">
            <v>311</v>
          </cell>
          <cell r="K323" t="str">
            <v/>
          </cell>
          <cell r="L323" t="str">
            <v>S</v>
          </cell>
          <cell r="M323">
            <v>5</v>
          </cell>
          <cell r="N323" t="str">
            <v>S &lt;=400</v>
          </cell>
          <cell r="O323" t="str">
            <v>001073500</v>
          </cell>
          <cell r="P323" t="str">
            <v>รพช./รพท.S &lt;=400</v>
          </cell>
        </row>
        <row r="324">
          <cell r="A324" t="str">
            <v>11306</v>
          </cell>
          <cell r="B324" t="str">
            <v>โรงพยาบาลนภาลัย</v>
          </cell>
          <cell r="C324" t="str">
            <v>นภาลัย,รพช.</v>
          </cell>
          <cell r="D324" t="str">
            <v>นภาลัย</v>
          </cell>
          <cell r="E324">
            <v>5</v>
          </cell>
          <cell r="F324" t="str">
            <v>โรงพยาบาลชุมชน</v>
          </cell>
          <cell r="G324" t="str">
            <v>รพช.</v>
          </cell>
          <cell r="H324">
            <v>75</v>
          </cell>
          <cell r="I324" t="str">
            <v>สมุทรสงคราม</v>
          </cell>
          <cell r="J324" t="str">
            <v>90</v>
          </cell>
          <cell r="K324" t="str">
            <v/>
          </cell>
          <cell r="L324" t="str">
            <v>F1</v>
          </cell>
          <cell r="M324">
            <v>12</v>
          </cell>
          <cell r="N324" t="str">
            <v>F1 &lt;=50,000</v>
          </cell>
          <cell r="O324" t="str">
            <v>001130600</v>
          </cell>
          <cell r="P324" t="str">
            <v>รพช.F1 &lt;=50,000</v>
          </cell>
        </row>
        <row r="325">
          <cell r="A325" t="str">
            <v>11307</v>
          </cell>
          <cell r="B325" t="str">
            <v>โรงพยาบาลอัมพวา</v>
          </cell>
          <cell r="C325" t="str">
            <v>อัมพวา,รพช.</v>
          </cell>
          <cell r="D325" t="str">
            <v>อัมพวา</v>
          </cell>
          <cell r="E325">
            <v>5</v>
          </cell>
          <cell r="F325" t="str">
            <v>โรงพยาบาลชุมชน</v>
          </cell>
          <cell r="G325" t="str">
            <v>รพช.</v>
          </cell>
          <cell r="H325">
            <v>75</v>
          </cell>
          <cell r="I325" t="str">
            <v>สมุทรสงคราม</v>
          </cell>
          <cell r="J325" t="str">
            <v>37</v>
          </cell>
          <cell r="K325" t="str">
            <v/>
          </cell>
          <cell r="L325" t="str">
            <v>F2</v>
          </cell>
          <cell r="M325">
            <v>15</v>
          </cell>
          <cell r="N325" t="str">
            <v>F2 30,000-=60,000</v>
          </cell>
          <cell r="O325" t="str">
            <v>001130700</v>
          </cell>
          <cell r="P325" t="str">
            <v>รพช.F2 30,000-=60,000</v>
          </cell>
        </row>
        <row r="326">
          <cell r="A326" t="str">
            <v>10736</v>
          </cell>
          <cell r="B326" t="str">
            <v>โรงพยาบาลพระจอมเกล้า</v>
          </cell>
          <cell r="C326" t="str">
            <v>พระจอมเกล้า,รพท.</v>
          </cell>
          <cell r="D326" t="str">
            <v>พระจอมเกล้า</v>
          </cell>
          <cell r="E326">
            <v>5</v>
          </cell>
          <cell r="F326" t="str">
            <v>โรงพยาบาลทั่วไป</v>
          </cell>
          <cell r="G326" t="str">
            <v>รพท.</v>
          </cell>
          <cell r="H326">
            <v>76</v>
          </cell>
          <cell r="I326" t="str">
            <v>เพชรบุรี</v>
          </cell>
          <cell r="J326" t="str">
            <v>434</v>
          </cell>
          <cell r="K326" t="str">
            <v>S</v>
          </cell>
          <cell r="L326" t="str">
            <v>S</v>
          </cell>
          <cell r="M326">
            <v>4</v>
          </cell>
          <cell r="N326" t="str">
            <v>S &gt;400</v>
          </cell>
          <cell r="O326" t="str">
            <v>001073600</v>
          </cell>
          <cell r="P326" t="str">
            <v>รพท.S &gt;400</v>
          </cell>
        </row>
        <row r="327">
          <cell r="A327" t="str">
            <v>11308</v>
          </cell>
          <cell r="B327" t="str">
            <v>โรงพยาบาลเขาย้อย</v>
          </cell>
          <cell r="C327" t="str">
            <v>เขาย้อย,รพช.</v>
          </cell>
          <cell r="D327" t="str">
            <v>เขาย้อย</v>
          </cell>
          <cell r="E327">
            <v>5</v>
          </cell>
          <cell r="F327" t="str">
            <v>โรงพยาบาลชุมชน</v>
          </cell>
          <cell r="G327" t="str">
            <v>รพช.</v>
          </cell>
          <cell r="H327">
            <v>76</v>
          </cell>
          <cell r="I327" t="str">
            <v>เพชรบุรี</v>
          </cell>
          <cell r="J327" t="str">
            <v>32</v>
          </cell>
          <cell r="K327" t="str">
            <v>S</v>
          </cell>
          <cell r="L327" t="str">
            <v>F2</v>
          </cell>
          <cell r="M327">
            <v>15</v>
          </cell>
          <cell r="N327" t="str">
            <v>F2 30,000-=60,000</v>
          </cell>
          <cell r="O327" t="str">
            <v>001130800</v>
          </cell>
          <cell r="P327" t="str">
            <v>รพช.F2 30,000-=60,000</v>
          </cell>
        </row>
        <row r="328">
          <cell r="A328" t="str">
            <v>11309</v>
          </cell>
          <cell r="B328" t="str">
            <v>โรงพยาบาลหนองหญ้าปล้อง</v>
          </cell>
          <cell r="C328" t="str">
            <v>หนองหญ้าปล้อง,รพช.</v>
          </cell>
          <cell r="D328" t="str">
            <v>หนองหญ้าปล้อง</v>
          </cell>
          <cell r="E328">
            <v>5</v>
          </cell>
          <cell r="F328" t="str">
            <v>โรงพยาบาลชุมชน</v>
          </cell>
          <cell r="G328" t="str">
            <v>รพช.</v>
          </cell>
          <cell r="H328">
            <v>76</v>
          </cell>
          <cell r="I328" t="str">
            <v>เพชรบุรี</v>
          </cell>
          <cell r="J328" t="str">
            <v>30</v>
          </cell>
          <cell r="K328" t="str">
            <v>S</v>
          </cell>
          <cell r="L328" t="str">
            <v>F2</v>
          </cell>
          <cell r="M328">
            <v>16</v>
          </cell>
          <cell r="N328" t="str">
            <v>F2 &lt;=30,000</v>
          </cell>
          <cell r="O328" t="str">
            <v>001130900</v>
          </cell>
          <cell r="P328" t="str">
            <v>รพช.F2 &lt;=30,000</v>
          </cell>
        </row>
        <row r="329">
          <cell r="A329" t="str">
            <v>11310</v>
          </cell>
          <cell r="B329" t="str">
            <v>โรงพยาบาลชะอำ</v>
          </cell>
          <cell r="C329" t="str">
            <v>ชะอำ,รพช.</v>
          </cell>
          <cell r="D329" t="str">
            <v>ชะอำ</v>
          </cell>
          <cell r="E329">
            <v>5</v>
          </cell>
          <cell r="F329" t="str">
            <v>โรงพยาบาลชุมชน</v>
          </cell>
          <cell r="G329" t="str">
            <v>รพช.</v>
          </cell>
          <cell r="H329">
            <v>76</v>
          </cell>
          <cell r="I329" t="str">
            <v>เพชรบุรี</v>
          </cell>
          <cell r="J329" t="str">
            <v>82</v>
          </cell>
          <cell r="K329" t="str">
            <v>S</v>
          </cell>
          <cell r="L329" t="str">
            <v>M2</v>
          </cell>
          <cell r="M329">
            <v>9</v>
          </cell>
          <cell r="N329" t="str">
            <v>M2 &lt;=100</v>
          </cell>
          <cell r="O329" t="str">
            <v>001131000</v>
          </cell>
          <cell r="P329" t="str">
            <v>รพช.M2 &lt;=100</v>
          </cell>
        </row>
        <row r="330">
          <cell r="A330" t="str">
            <v>11311</v>
          </cell>
          <cell r="B330" t="str">
            <v>โรงพยาบาลท่ายาง</v>
          </cell>
          <cell r="C330" t="str">
            <v>ท่ายาง,รพช.</v>
          </cell>
          <cell r="D330" t="str">
            <v>ท่ายาง</v>
          </cell>
          <cell r="E330">
            <v>5</v>
          </cell>
          <cell r="F330" t="str">
            <v>โรงพยาบาลชุมชน</v>
          </cell>
          <cell r="G330" t="str">
            <v>รพช.</v>
          </cell>
          <cell r="H330">
            <v>76</v>
          </cell>
          <cell r="I330" t="str">
            <v>เพชรบุรี</v>
          </cell>
          <cell r="J330" t="str">
            <v>60</v>
          </cell>
          <cell r="K330" t="str">
            <v>S</v>
          </cell>
          <cell r="L330" t="str">
            <v>F1</v>
          </cell>
          <cell r="M330">
            <v>11</v>
          </cell>
          <cell r="N330" t="str">
            <v>F1 50,000-100,000</v>
          </cell>
          <cell r="O330" t="str">
            <v>001131100</v>
          </cell>
          <cell r="P330" t="str">
            <v>รพช.F1 50,000-100,000</v>
          </cell>
        </row>
        <row r="331">
          <cell r="A331" t="str">
            <v>11312</v>
          </cell>
          <cell r="B331" t="str">
            <v>โรงพยาบาลบ้านลาด</v>
          </cell>
          <cell r="C331" t="str">
            <v>บ้านลาด,รพช.</v>
          </cell>
          <cell r="D331" t="str">
            <v>บ้านลาด</v>
          </cell>
          <cell r="E331">
            <v>5</v>
          </cell>
          <cell r="F331" t="str">
            <v>โรงพยาบาลชุมชน</v>
          </cell>
          <cell r="G331" t="str">
            <v>รพช.</v>
          </cell>
          <cell r="H331">
            <v>76</v>
          </cell>
          <cell r="I331" t="str">
            <v>เพชรบุรี</v>
          </cell>
          <cell r="J331" t="str">
            <v>30</v>
          </cell>
          <cell r="K331" t="str">
            <v>S</v>
          </cell>
          <cell r="L331" t="str">
            <v>F2</v>
          </cell>
          <cell r="M331">
            <v>15</v>
          </cell>
          <cell r="N331" t="str">
            <v>F2 30,000-=60,000</v>
          </cell>
          <cell r="O331" t="str">
            <v>001131200</v>
          </cell>
          <cell r="P331" t="str">
            <v>รพช.F2 30,000-=60,000</v>
          </cell>
        </row>
        <row r="332">
          <cell r="A332" t="str">
            <v>11313</v>
          </cell>
          <cell r="B332" t="str">
            <v>โรงพยาบาลบ้านแหลม</v>
          </cell>
          <cell r="C332" t="str">
            <v>บ้านแหลม,รพช.</v>
          </cell>
          <cell r="D332" t="str">
            <v>บ้านแหลม</v>
          </cell>
          <cell r="E332">
            <v>5</v>
          </cell>
          <cell r="F332" t="str">
            <v>โรงพยาบาลชุมชน</v>
          </cell>
          <cell r="G332" t="str">
            <v>รพช.</v>
          </cell>
          <cell r="H332">
            <v>76</v>
          </cell>
          <cell r="I332" t="str">
            <v>เพชรบุรี</v>
          </cell>
          <cell r="J332" t="str">
            <v>30</v>
          </cell>
          <cell r="K332" t="str">
            <v>S</v>
          </cell>
          <cell r="L332" t="str">
            <v>F2</v>
          </cell>
          <cell r="M332">
            <v>15</v>
          </cell>
          <cell r="N332" t="str">
            <v>F2 30,000-=60,000</v>
          </cell>
          <cell r="O332" t="str">
            <v>001131300</v>
          </cell>
          <cell r="P332" t="str">
            <v>รพช.F2 30,000-=60,000</v>
          </cell>
        </row>
        <row r="333">
          <cell r="A333" t="str">
            <v>11314</v>
          </cell>
          <cell r="B333" t="str">
            <v>โรงพยาบาลแก่งกระจาน</v>
          </cell>
          <cell r="C333" t="str">
            <v>แก่งกระจาน,รพช.</v>
          </cell>
          <cell r="D333" t="str">
            <v>แก่งกระจาน</v>
          </cell>
          <cell r="E333">
            <v>5</v>
          </cell>
          <cell r="F333" t="str">
            <v>โรงพยาบาลชุมชน</v>
          </cell>
          <cell r="G333" t="str">
            <v>รพช.</v>
          </cell>
          <cell r="H333">
            <v>76</v>
          </cell>
          <cell r="I333" t="str">
            <v>เพชรบุรี</v>
          </cell>
          <cell r="J333" t="str">
            <v>32</v>
          </cell>
          <cell r="K333" t="str">
            <v>S</v>
          </cell>
          <cell r="L333" t="str">
            <v>F2</v>
          </cell>
          <cell r="M333">
            <v>15</v>
          </cell>
          <cell r="N333" t="str">
            <v>F2 30,000-=60,000</v>
          </cell>
          <cell r="O333" t="str">
            <v>001131400</v>
          </cell>
          <cell r="P333" t="str">
            <v>รพช.F2 30,000-=60,000</v>
          </cell>
        </row>
        <row r="334">
          <cell r="A334" t="str">
            <v>10737</v>
          </cell>
          <cell r="B334" t="str">
            <v>โรงพยาบาลประจวบคีรีขันธ์</v>
          </cell>
          <cell r="C334" t="str">
            <v>ประจวบคีรีขันธ์,รพท.</v>
          </cell>
          <cell r="D334" t="str">
            <v>ประจวบคีรีขันธ์</v>
          </cell>
          <cell r="E334">
            <v>5</v>
          </cell>
          <cell r="F334" t="str">
            <v>โรงพยาบาลทั่วไป</v>
          </cell>
          <cell r="G334" t="str">
            <v>รพท.</v>
          </cell>
          <cell r="H334">
            <v>77</v>
          </cell>
          <cell r="I334" t="str">
            <v>ประจวบคีรีขันธ์</v>
          </cell>
          <cell r="J334" t="str">
            <v>278</v>
          </cell>
          <cell r="K334" t="str">
            <v/>
          </cell>
          <cell r="L334" t="str">
            <v>S</v>
          </cell>
          <cell r="M334">
            <v>5</v>
          </cell>
          <cell r="N334" t="str">
            <v>S &lt;=400</v>
          </cell>
          <cell r="O334" t="str">
            <v>001073700</v>
          </cell>
          <cell r="P334" t="str">
            <v>รพช./รพท.S &lt;=400</v>
          </cell>
        </row>
        <row r="335">
          <cell r="A335" t="str">
            <v>11315</v>
          </cell>
          <cell r="B335" t="str">
            <v>โรงพยาบาลกุยบุรี</v>
          </cell>
          <cell r="C335" t="str">
            <v>กุยบุรี,รพช.</v>
          </cell>
          <cell r="D335" t="str">
            <v>กุยบุรี</v>
          </cell>
          <cell r="E335">
            <v>5</v>
          </cell>
          <cell r="F335" t="str">
            <v>โรงพยาบาลชุมชน</v>
          </cell>
          <cell r="G335" t="str">
            <v>รพช.</v>
          </cell>
          <cell r="H335">
            <v>77</v>
          </cell>
          <cell r="I335" t="str">
            <v>ประจวบคีรีขันธ์</v>
          </cell>
          <cell r="J335" t="str">
            <v>34</v>
          </cell>
          <cell r="K335" t="str">
            <v/>
          </cell>
          <cell r="L335" t="str">
            <v>F2</v>
          </cell>
          <cell r="M335">
            <v>15</v>
          </cell>
          <cell r="N335" t="str">
            <v>F2 30,000-=60,000</v>
          </cell>
          <cell r="O335" t="str">
            <v>001131500</v>
          </cell>
          <cell r="P335" t="str">
            <v>รพช.F2 30,000-=60,000</v>
          </cell>
        </row>
        <row r="336">
          <cell r="A336" t="str">
            <v>11316</v>
          </cell>
          <cell r="B336" t="str">
            <v>โรงพยาบาลทับสะแก</v>
          </cell>
          <cell r="C336" t="str">
            <v>ทับสะแก,รพช.</v>
          </cell>
          <cell r="D336" t="str">
            <v>ทับสะแก</v>
          </cell>
          <cell r="E336">
            <v>5</v>
          </cell>
          <cell r="F336" t="str">
            <v>โรงพยาบาลชุมชน</v>
          </cell>
          <cell r="G336" t="str">
            <v>รพช.</v>
          </cell>
          <cell r="H336">
            <v>77</v>
          </cell>
          <cell r="I336" t="str">
            <v>ประจวบคีรีขันธ์</v>
          </cell>
          <cell r="J336" t="str">
            <v>60</v>
          </cell>
          <cell r="K336" t="str">
            <v/>
          </cell>
          <cell r="L336" t="str">
            <v>F2</v>
          </cell>
          <cell r="M336">
            <v>15</v>
          </cell>
          <cell r="N336" t="str">
            <v>F2 30,000-=60,000</v>
          </cell>
          <cell r="O336" t="str">
            <v>001131600</v>
          </cell>
          <cell r="P336" t="str">
            <v>รพช.F2 30,000-=60,000</v>
          </cell>
        </row>
        <row r="337">
          <cell r="A337" t="str">
            <v>11317</v>
          </cell>
          <cell r="B337" t="str">
            <v>โรงพยาบาลบางสะพาน</v>
          </cell>
          <cell r="C337" t="str">
            <v>บางสะพาน,รพช.</v>
          </cell>
          <cell r="D337" t="str">
            <v>บางสะพาน</v>
          </cell>
          <cell r="E337">
            <v>5</v>
          </cell>
          <cell r="F337" t="str">
            <v>โรงพยาบาลชุมชน</v>
          </cell>
          <cell r="G337" t="str">
            <v>รพช.</v>
          </cell>
          <cell r="H337">
            <v>77</v>
          </cell>
          <cell r="I337" t="str">
            <v>ประจวบคีรีขันธ์</v>
          </cell>
          <cell r="J337" t="str">
            <v>124</v>
          </cell>
          <cell r="K337" t="str">
            <v/>
          </cell>
          <cell r="L337" t="str">
            <v>M2</v>
          </cell>
          <cell r="M337">
            <v>8</v>
          </cell>
          <cell r="N337" t="str">
            <v>M2 &gt;100</v>
          </cell>
          <cell r="O337" t="str">
            <v>001131700</v>
          </cell>
          <cell r="P337" t="str">
            <v>รพช.M2 &gt;100</v>
          </cell>
        </row>
        <row r="338">
          <cell r="A338" t="str">
            <v>11318</v>
          </cell>
          <cell r="B338" t="str">
            <v>โรงพยาบาลบางสะพานน้อย</v>
          </cell>
          <cell r="C338" t="str">
            <v>บางสะพานน้อย,รพช.</v>
          </cell>
          <cell r="D338" t="str">
            <v>บางสะพานน้อย</v>
          </cell>
          <cell r="E338">
            <v>5</v>
          </cell>
          <cell r="F338" t="str">
            <v>โรงพยาบาลชุมชน</v>
          </cell>
          <cell r="G338" t="str">
            <v>รพช.</v>
          </cell>
          <cell r="H338">
            <v>77</v>
          </cell>
          <cell r="I338" t="str">
            <v>ประจวบคีรีขันธ์</v>
          </cell>
          <cell r="J338" t="str">
            <v>39</v>
          </cell>
          <cell r="K338" t="str">
            <v/>
          </cell>
          <cell r="L338" t="str">
            <v>F2</v>
          </cell>
          <cell r="M338">
            <v>15</v>
          </cell>
          <cell r="N338" t="str">
            <v>F2 30,000-=60,000</v>
          </cell>
          <cell r="O338" t="str">
            <v>001131800</v>
          </cell>
          <cell r="P338" t="str">
            <v>รพช.F2 30,000-=60,000</v>
          </cell>
        </row>
        <row r="339">
          <cell r="A339" t="str">
            <v>11319</v>
          </cell>
          <cell r="B339" t="str">
            <v>โรงพยาบาลปราณบุรี</v>
          </cell>
          <cell r="C339" t="str">
            <v>ปราณบุรี,รพช.</v>
          </cell>
          <cell r="D339" t="str">
            <v>ปราณบุรี</v>
          </cell>
          <cell r="E339">
            <v>5</v>
          </cell>
          <cell r="F339" t="str">
            <v>โรงพยาบาลชุมชน</v>
          </cell>
          <cell r="G339" t="str">
            <v>รพช.</v>
          </cell>
          <cell r="H339">
            <v>77</v>
          </cell>
          <cell r="I339" t="str">
            <v>ประจวบคีรีขันธ์</v>
          </cell>
          <cell r="J339" t="str">
            <v>60</v>
          </cell>
          <cell r="K339" t="str">
            <v/>
          </cell>
          <cell r="L339" t="str">
            <v>F2</v>
          </cell>
          <cell r="M339">
            <v>14</v>
          </cell>
          <cell r="N339" t="str">
            <v>F2 60,000-90,000</v>
          </cell>
          <cell r="O339" t="str">
            <v>001131900</v>
          </cell>
          <cell r="P339" t="str">
            <v>รพช.F2 60,000-90,000</v>
          </cell>
        </row>
        <row r="340">
          <cell r="A340" t="str">
            <v>11320</v>
          </cell>
          <cell r="B340" t="str">
            <v>โรงพยาบาลหัวหิน</v>
          </cell>
          <cell r="C340" t="str">
            <v>หัวหิน,รพท.</v>
          </cell>
          <cell r="D340" t="str">
            <v>หัวหิน</v>
          </cell>
          <cell r="E340">
            <v>5</v>
          </cell>
          <cell r="F340" t="str">
            <v>โรงพยาบาลทั่วไป</v>
          </cell>
          <cell r="G340" t="str">
            <v>รพท.</v>
          </cell>
          <cell r="H340">
            <v>77</v>
          </cell>
          <cell r="I340" t="str">
            <v>ประจวบคีรีขันธ์</v>
          </cell>
          <cell r="J340" t="str">
            <v>344</v>
          </cell>
          <cell r="K340" t="str">
            <v/>
          </cell>
          <cell r="L340" t="str">
            <v>S</v>
          </cell>
          <cell r="M340">
            <v>5</v>
          </cell>
          <cell r="N340" t="str">
            <v>S &lt;=400</v>
          </cell>
          <cell r="O340" t="str">
            <v>001132000</v>
          </cell>
          <cell r="P340" t="str">
            <v>รพช./รพท.S &lt;=400</v>
          </cell>
        </row>
        <row r="341">
          <cell r="A341" t="str">
            <v>11321</v>
          </cell>
          <cell r="B341" t="str">
            <v>โรงพยาบาลสามร้อยยอด</v>
          </cell>
          <cell r="C341" t="str">
            <v>สามร้อยยอด,รพช.</v>
          </cell>
          <cell r="D341" t="str">
            <v>สามร้อยยอด</v>
          </cell>
          <cell r="E341">
            <v>5</v>
          </cell>
          <cell r="F341" t="str">
            <v>โรงพยาบาลชุมชน</v>
          </cell>
          <cell r="G341" t="str">
            <v>รพช.</v>
          </cell>
          <cell r="H341">
            <v>77</v>
          </cell>
          <cell r="I341" t="str">
            <v>ประจวบคีรีขันธ์</v>
          </cell>
          <cell r="J341" t="str">
            <v>60</v>
          </cell>
          <cell r="K341" t="str">
            <v/>
          </cell>
          <cell r="L341" t="str">
            <v>F2</v>
          </cell>
          <cell r="M341">
            <v>15</v>
          </cell>
          <cell r="N341" t="str">
            <v>F2 30,000-=60,000</v>
          </cell>
          <cell r="O341" t="str">
            <v>001132100</v>
          </cell>
          <cell r="P341" t="str">
            <v>รพช.F2 30,000-=60,000</v>
          </cell>
        </row>
        <row r="342">
          <cell r="A342" t="str">
            <v>10685</v>
          </cell>
          <cell r="B342" t="str">
            <v>โรงพยาบาลสมุทรปราการ</v>
          </cell>
          <cell r="C342" t="str">
            <v>สมุทรปราการ,รพท.</v>
          </cell>
          <cell r="D342" t="str">
            <v>สมุทรปราการ</v>
          </cell>
          <cell r="E342">
            <v>6</v>
          </cell>
          <cell r="F342" t="str">
            <v>โรงพยาบาลทั่วไป</v>
          </cell>
          <cell r="G342" t="str">
            <v>รพท.</v>
          </cell>
          <cell r="H342">
            <v>11</v>
          </cell>
          <cell r="I342" t="str">
            <v>สมุทรปราการ</v>
          </cell>
          <cell r="J342" t="str">
            <v>415</v>
          </cell>
          <cell r="K342" t="str">
            <v/>
          </cell>
          <cell r="L342" t="str">
            <v>A</v>
          </cell>
          <cell r="M342">
            <v>3</v>
          </cell>
          <cell r="N342" t="str">
            <v>A &lt;=700</v>
          </cell>
          <cell r="O342" t="str">
            <v>001068500</v>
          </cell>
          <cell r="P342" t="str">
            <v>รพท./รพศ.A &lt;=700</v>
          </cell>
        </row>
        <row r="343">
          <cell r="A343" t="str">
            <v>10752</v>
          </cell>
          <cell r="B343" t="str">
            <v>โรงพยาบาลบางบ่อ</v>
          </cell>
          <cell r="C343" t="str">
            <v>บางบ่อ,รพช.</v>
          </cell>
          <cell r="D343" t="str">
            <v>บางบ่อ</v>
          </cell>
          <cell r="E343">
            <v>6</v>
          </cell>
          <cell r="F343" t="str">
            <v>โรงพยาบาลชุมชน</v>
          </cell>
          <cell r="G343" t="str">
            <v>รพช.</v>
          </cell>
          <cell r="H343">
            <v>11</v>
          </cell>
          <cell r="I343" t="str">
            <v>สมุทรปราการ</v>
          </cell>
          <cell r="J343" t="str">
            <v>120</v>
          </cell>
          <cell r="K343" t="str">
            <v>S</v>
          </cell>
          <cell r="L343" t="str">
            <v>M2</v>
          </cell>
          <cell r="M343">
            <v>8</v>
          </cell>
          <cell r="N343" t="str">
            <v>M2 &gt;100</v>
          </cell>
          <cell r="O343" t="str">
            <v>001075200</v>
          </cell>
          <cell r="P343" t="str">
            <v>รพช.M2 &gt;100</v>
          </cell>
        </row>
        <row r="344">
          <cell r="A344" t="str">
            <v>10753</v>
          </cell>
          <cell r="B344" t="str">
            <v>โรงพยาบาลบางพลี</v>
          </cell>
          <cell r="C344" t="str">
            <v>บางพลี,รพท.</v>
          </cell>
          <cell r="D344" t="str">
            <v>บางพลี</v>
          </cell>
          <cell r="E344">
            <v>6</v>
          </cell>
          <cell r="F344" t="str">
            <v>โรงพยาบาลทั่วไป</v>
          </cell>
          <cell r="G344" t="str">
            <v>รพท.</v>
          </cell>
          <cell r="H344">
            <v>11</v>
          </cell>
          <cell r="I344" t="str">
            <v>สมุทรปราการ</v>
          </cell>
          <cell r="J344" t="str">
            <v>200</v>
          </cell>
          <cell r="K344" t="str">
            <v/>
          </cell>
          <cell r="L344" t="str">
            <v>M1</v>
          </cell>
          <cell r="M344">
            <v>7</v>
          </cell>
          <cell r="N344" t="str">
            <v>M1 &lt;=200</v>
          </cell>
          <cell r="O344" t="str">
            <v>001075300</v>
          </cell>
          <cell r="P344" t="str">
            <v>รพช./รพท.M1 &lt;=200</v>
          </cell>
        </row>
        <row r="345">
          <cell r="A345" t="str">
            <v>10754</v>
          </cell>
          <cell r="B345" t="str">
            <v>โรงพยาบาลบางจาก</v>
          </cell>
          <cell r="C345" t="str">
            <v>บางจาก,รพช.</v>
          </cell>
          <cell r="D345" t="str">
            <v>บางจาก</v>
          </cell>
          <cell r="E345">
            <v>6</v>
          </cell>
          <cell r="F345" t="str">
            <v>โรงพยาบาลชุมชน</v>
          </cell>
          <cell r="G345" t="str">
            <v>รพช.</v>
          </cell>
          <cell r="H345">
            <v>11</v>
          </cell>
          <cell r="I345" t="str">
            <v>สมุทรปราการ</v>
          </cell>
          <cell r="J345" t="str">
            <v>74</v>
          </cell>
          <cell r="K345" t="str">
            <v/>
          </cell>
          <cell r="L345" t="str">
            <v>F1</v>
          </cell>
          <cell r="M345">
            <v>10</v>
          </cell>
          <cell r="N345" t="str">
            <v>F1 &gt;=100,000</v>
          </cell>
          <cell r="O345" t="str">
            <v>001075400</v>
          </cell>
          <cell r="P345" t="str">
            <v>รพช.F1 &gt;=100,000</v>
          </cell>
        </row>
        <row r="346">
          <cell r="A346" t="str">
            <v>10755</v>
          </cell>
          <cell r="B346" t="str">
            <v>โรงพยาบาลพระสมุทรเจดีย์</v>
          </cell>
          <cell r="C346" t="str">
            <v>พระสมุทรเจดีย์,รพช.</v>
          </cell>
          <cell r="D346" t="str">
            <v>พระสมุทรเจดีย์</v>
          </cell>
          <cell r="E346">
            <v>6</v>
          </cell>
          <cell r="F346" t="str">
            <v>โรงพยาบาลชุมชน</v>
          </cell>
          <cell r="G346" t="str">
            <v>รพช.</v>
          </cell>
          <cell r="H346">
            <v>11</v>
          </cell>
          <cell r="I346" t="str">
            <v>สมุทรปราการ</v>
          </cell>
          <cell r="J346" t="str">
            <v>41</v>
          </cell>
          <cell r="K346" t="str">
            <v/>
          </cell>
          <cell r="L346" t="str">
            <v>F2</v>
          </cell>
          <cell r="M346">
            <v>13</v>
          </cell>
          <cell r="N346" t="str">
            <v>F2 &gt;=90,000</v>
          </cell>
          <cell r="O346" t="str">
            <v>001075500</v>
          </cell>
          <cell r="P346" t="str">
            <v>รพช.F2 &gt;=90,000</v>
          </cell>
        </row>
        <row r="347">
          <cell r="A347" t="str">
            <v>28785</v>
          </cell>
          <cell r="B347" t="str">
            <v>โรงพยาบาลบางเสาธง</v>
          </cell>
          <cell r="C347" t="str">
            <v>บางเสาธง,รพช.</v>
          </cell>
          <cell r="D347" t="str">
            <v>บางเสาธง</v>
          </cell>
          <cell r="E347">
            <v>6</v>
          </cell>
          <cell r="F347" t="str">
            <v>โรงพยาบาลชุมชน</v>
          </cell>
          <cell r="G347" t="str">
            <v>รพช.</v>
          </cell>
          <cell r="H347">
            <v>11</v>
          </cell>
          <cell r="I347" t="str">
            <v>สมุทรปราการ</v>
          </cell>
          <cell r="J347" t="str">
            <v>0</v>
          </cell>
          <cell r="K347" t="str">
            <v>S</v>
          </cell>
          <cell r="L347" t="str">
            <v>F3</v>
          </cell>
          <cell r="M347">
            <v>17</v>
          </cell>
          <cell r="N347" t="str">
            <v>F3 &gt;=25,000</v>
          </cell>
          <cell r="O347" t="str">
            <v>002878500</v>
          </cell>
          <cell r="P347" t="str">
            <v>รพช.F3 &gt;=25,000</v>
          </cell>
        </row>
        <row r="348">
          <cell r="A348" t="str">
            <v>10662</v>
          </cell>
          <cell r="B348" t="str">
            <v>โรงพยาบาลชลบุรี</v>
          </cell>
          <cell r="C348" t="str">
            <v>ชลบุรี,รพศ.</v>
          </cell>
          <cell r="D348" t="str">
            <v>ชลบุรี</v>
          </cell>
          <cell r="E348">
            <v>6</v>
          </cell>
          <cell r="F348" t="str">
            <v>โรงพยาบาลศูนย์</v>
          </cell>
          <cell r="G348" t="str">
            <v>รพศ.</v>
          </cell>
          <cell r="H348">
            <v>20</v>
          </cell>
          <cell r="I348" t="str">
            <v>ชลบุรี</v>
          </cell>
          <cell r="J348" t="str">
            <v>850</v>
          </cell>
          <cell r="K348" t="str">
            <v/>
          </cell>
          <cell r="L348" t="str">
            <v>A</v>
          </cell>
          <cell r="M348">
            <v>2</v>
          </cell>
          <cell r="N348" t="str">
            <v>A &gt;700 to &lt;1000</v>
          </cell>
          <cell r="O348" t="str">
            <v>001066200</v>
          </cell>
          <cell r="P348" t="str">
            <v>รพท./รพศ.A &gt;700 to &lt;1000</v>
          </cell>
        </row>
        <row r="349">
          <cell r="A349" t="str">
            <v>10817</v>
          </cell>
          <cell r="B349" t="str">
            <v>โรงพยาบาลบ้านบึง</v>
          </cell>
          <cell r="C349" t="str">
            <v>บ้านบึง,รพช.</v>
          </cell>
          <cell r="D349" t="str">
            <v>บ้านบึง</v>
          </cell>
          <cell r="E349">
            <v>6</v>
          </cell>
          <cell r="F349" t="str">
            <v>โรงพยาบาลชุมชน</v>
          </cell>
          <cell r="G349" t="str">
            <v>รพช.</v>
          </cell>
          <cell r="H349">
            <v>20</v>
          </cell>
          <cell r="I349" t="str">
            <v>ชลบุรี</v>
          </cell>
          <cell r="J349" t="str">
            <v>90</v>
          </cell>
          <cell r="K349" t="str">
            <v/>
          </cell>
          <cell r="L349" t="str">
            <v>M2</v>
          </cell>
          <cell r="M349">
            <v>9</v>
          </cell>
          <cell r="N349" t="str">
            <v>M2 &lt;=100</v>
          </cell>
          <cell r="O349" t="str">
            <v>001081700</v>
          </cell>
          <cell r="P349" t="str">
            <v>รพช.M2 &lt;=100</v>
          </cell>
        </row>
        <row r="350">
          <cell r="A350" t="str">
            <v>10818</v>
          </cell>
          <cell r="B350" t="str">
            <v>โรงพยาบาลหนองใหญ่</v>
          </cell>
          <cell r="C350" t="str">
            <v>หนองใหญ่,รพช.</v>
          </cell>
          <cell r="D350" t="str">
            <v>หนองใหญ่</v>
          </cell>
          <cell r="E350">
            <v>6</v>
          </cell>
          <cell r="F350" t="str">
            <v>โรงพยาบาลชุมชน</v>
          </cell>
          <cell r="G350" t="str">
            <v>รพช.</v>
          </cell>
          <cell r="H350">
            <v>20</v>
          </cell>
          <cell r="I350" t="str">
            <v>ชลบุรี</v>
          </cell>
          <cell r="J350" t="str">
            <v>30</v>
          </cell>
          <cell r="K350" t="str">
            <v/>
          </cell>
          <cell r="L350" t="str">
            <v>F2</v>
          </cell>
          <cell r="M350">
            <v>16</v>
          </cell>
          <cell r="N350" t="str">
            <v>F2 &lt;=30,000</v>
          </cell>
          <cell r="O350" t="str">
            <v>001081800</v>
          </cell>
          <cell r="P350" t="str">
            <v>รพช.F2 &lt;=30,000</v>
          </cell>
        </row>
        <row r="351">
          <cell r="A351" t="str">
            <v>10819</v>
          </cell>
          <cell r="B351" t="str">
            <v>โรงพยาบาลบางละมุง</v>
          </cell>
          <cell r="C351" t="str">
            <v>บางละมุง,รพท.</v>
          </cell>
          <cell r="D351" t="str">
            <v>บางละมุง</v>
          </cell>
          <cell r="E351">
            <v>6</v>
          </cell>
          <cell r="F351" t="str">
            <v>โรงพยาบาลทั่วไป</v>
          </cell>
          <cell r="G351" t="str">
            <v>รพท.</v>
          </cell>
          <cell r="H351">
            <v>20</v>
          </cell>
          <cell r="I351" t="str">
            <v>ชลบุรี</v>
          </cell>
          <cell r="J351" t="str">
            <v>250</v>
          </cell>
          <cell r="K351" t="str">
            <v/>
          </cell>
          <cell r="L351" t="str">
            <v>S</v>
          </cell>
          <cell r="M351">
            <v>5</v>
          </cell>
          <cell r="N351" t="str">
            <v>S &lt;=400</v>
          </cell>
          <cell r="O351" t="str">
            <v>001081900</v>
          </cell>
          <cell r="P351" t="str">
            <v>รพช./รพท.S &lt;=400</v>
          </cell>
        </row>
        <row r="352">
          <cell r="A352" t="str">
            <v>10820</v>
          </cell>
          <cell r="B352" t="str">
            <v>โรงพยาบาลวัดญาณสังวราราม</v>
          </cell>
          <cell r="C352" t="str">
            <v>วัดญาณสังวราราม,รพช.</v>
          </cell>
          <cell r="D352" t="str">
            <v>วัดญาณสังวราราม</v>
          </cell>
          <cell r="E352">
            <v>6</v>
          </cell>
          <cell r="F352" t="str">
            <v>โรงพยาบาลชุมชน</v>
          </cell>
          <cell r="G352" t="str">
            <v>รพช.</v>
          </cell>
          <cell r="H352">
            <v>20</v>
          </cell>
          <cell r="I352" t="str">
            <v>ชลบุรี</v>
          </cell>
          <cell r="J352" t="str">
            <v>23</v>
          </cell>
          <cell r="K352" t="str">
            <v/>
          </cell>
          <cell r="L352" t="str">
            <v>F2</v>
          </cell>
          <cell r="M352">
            <v>13</v>
          </cell>
          <cell r="N352" t="str">
            <v>F2 &gt;=90,000</v>
          </cell>
          <cell r="O352" t="str">
            <v>001082000</v>
          </cell>
          <cell r="P352" t="str">
            <v>รพช.F2 &gt;=90,000</v>
          </cell>
        </row>
        <row r="353">
          <cell r="A353" t="str">
            <v>10821</v>
          </cell>
          <cell r="B353" t="str">
            <v>โรงพยาบาลพานทอง</v>
          </cell>
          <cell r="C353" t="str">
            <v>พานทอง,รพช.</v>
          </cell>
          <cell r="D353" t="str">
            <v>พานทอง</v>
          </cell>
          <cell r="E353">
            <v>6</v>
          </cell>
          <cell r="F353" t="str">
            <v>โรงพยาบาลชุมชน</v>
          </cell>
          <cell r="G353" t="str">
            <v>รพช.</v>
          </cell>
          <cell r="H353">
            <v>20</v>
          </cell>
          <cell r="I353" t="str">
            <v>ชลบุรี</v>
          </cell>
          <cell r="J353" t="str">
            <v>81</v>
          </cell>
          <cell r="K353" t="str">
            <v/>
          </cell>
          <cell r="L353" t="str">
            <v>F1</v>
          </cell>
          <cell r="M353">
            <v>11</v>
          </cell>
          <cell r="N353" t="str">
            <v>F1 50,000-100,000</v>
          </cell>
          <cell r="O353" t="str">
            <v>001082100</v>
          </cell>
          <cell r="P353" t="str">
            <v>รพช.F1 50,000-100,000</v>
          </cell>
        </row>
        <row r="354">
          <cell r="A354" t="str">
            <v>10822</v>
          </cell>
          <cell r="B354" t="str">
            <v>โรงพยาบาลพนัสนิคม</v>
          </cell>
          <cell r="C354" t="str">
            <v>พนัสนิคม,รพช.</v>
          </cell>
          <cell r="D354" t="str">
            <v>พนัสนิคม</v>
          </cell>
          <cell r="E354">
            <v>6</v>
          </cell>
          <cell r="F354" t="str">
            <v>โรงพยาบาลชุมชน</v>
          </cell>
          <cell r="G354" t="str">
            <v>รพช.</v>
          </cell>
          <cell r="H354">
            <v>20</v>
          </cell>
          <cell r="I354" t="str">
            <v>ชลบุรี</v>
          </cell>
          <cell r="J354" t="str">
            <v>137</v>
          </cell>
          <cell r="K354" t="str">
            <v/>
          </cell>
          <cell r="L354" t="str">
            <v>M2</v>
          </cell>
          <cell r="M354">
            <v>8</v>
          </cell>
          <cell r="N354" t="str">
            <v>M2 &gt;100</v>
          </cell>
          <cell r="O354" t="str">
            <v>001082200</v>
          </cell>
          <cell r="P354" t="str">
            <v>รพช.M2 &gt;100</v>
          </cell>
        </row>
        <row r="355">
          <cell r="A355" t="str">
            <v>10823</v>
          </cell>
          <cell r="B355" t="str">
            <v>โรงพยาบาลแหลมฉบัง</v>
          </cell>
          <cell r="C355" t="str">
            <v>แหลมฉบัง,รพช.</v>
          </cell>
          <cell r="D355" t="str">
            <v>แหลมฉบัง</v>
          </cell>
          <cell r="E355">
            <v>6</v>
          </cell>
          <cell r="F355" t="str">
            <v>โรงพยาบาลชุมชน</v>
          </cell>
          <cell r="G355" t="str">
            <v>รพช.</v>
          </cell>
          <cell r="H355">
            <v>20</v>
          </cell>
          <cell r="I355" t="str">
            <v>ชลบุรี</v>
          </cell>
          <cell r="J355" t="str">
            <v>113</v>
          </cell>
          <cell r="K355" t="str">
            <v>S</v>
          </cell>
          <cell r="L355" t="str">
            <v>M2</v>
          </cell>
          <cell r="M355">
            <v>8</v>
          </cell>
          <cell r="N355" t="str">
            <v>M2 &gt;100</v>
          </cell>
          <cell r="O355" t="str">
            <v>001082300</v>
          </cell>
          <cell r="P355" t="str">
            <v>รพช.M2 &gt;100</v>
          </cell>
        </row>
        <row r="356">
          <cell r="A356" t="str">
            <v>10824</v>
          </cell>
          <cell r="B356" t="str">
            <v>โรงพยาบาลเกาะสีชัง</v>
          </cell>
          <cell r="C356" t="str">
            <v>เกาะสีชัง,รพช.</v>
          </cell>
          <cell r="D356" t="str">
            <v>เกาะสีชัง</v>
          </cell>
          <cell r="E356">
            <v>6</v>
          </cell>
          <cell r="F356" t="str">
            <v>โรงพยาบาลชุมชน</v>
          </cell>
          <cell r="G356" t="str">
            <v>รพช.</v>
          </cell>
          <cell r="H356">
            <v>20</v>
          </cell>
          <cell r="I356" t="str">
            <v>ชลบุรี</v>
          </cell>
          <cell r="J356" t="str">
            <v>30</v>
          </cell>
          <cell r="K356" t="str">
            <v/>
          </cell>
          <cell r="L356" t="str">
            <v>F2</v>
          </cell>
          <cell r="M356">
            <v>20</v>
          </cell>
          <cell r="N356" t="str">
            <v>Is. any Pop</v>
          </cell>
          <cell r="O356" t="str">
            <v>001082400</v>
          </cell>
          <cell r="P356" t="str">
            <v>รพช.Is. any Pop</v>
          </cell>
        </row>
        <row r="357">
          <cell r="A357" t="str">
            <v>10825</v>
          </cell>
          <cell r="B357" t="str">
            <v>โรงพยาบาลสัตหีบกม10</v>
          </cell>
          <cell r="C357" t="str">
            <v>สัตหีบกม10,รพช.</v>
          </cell>
          <cell r="D357" t="str">
            <v>สัตหีบกม10</v>
          </cell>
          <cell r="E357">
            <v>6</v>
          </cell>
          <cell r="F357" t="str">
            <v>โรงพยาบาลชุมชน</v>
          </cell>
          <cell r="G357" t="str">
            <v>รพช.</v>
          </cell>
          <cell r="H357">
            <v>20</v>
          </cell>
          <cell r="I357" t="str">
            <v>ชลบุรี</v>
          </cell>
          <cell r="J357" t="str">
            <v>40</v>
          </cell>
          <cell r="K357" t="str">
            <v/>
          </cell>
          <cell r="L357" t="str">
            <v>F1</v>
          </cell>
          <cell r="M357">
            <v>10</v>
          </cell>
          <cell r="N357" t="str">
            <v>F1 &gt;=100,000</v>
          </cell>
          <cell r="O357" t="str">
            <v>001082500</v>
          </cell>
          <cell r="P357" t="str">
            <v>รพช.F1 &gt;=100,000</v>
          </cell>
        </row>
        <row r="358">
          <cell r="A358" t="str">
            <v>10826</v>
          </cell>
          <cell r="B358" t="str">
            <v>โรงพยาบาลบ่อทอง</v>
          </cell>
          <cell r="C358" t="str">
            <v>บ่อทอง,รพช.</v>
          </cell>
          <cell r="D358" t="str">
            <v>บ่อทอง</v>
          </cell>
          <cell r="E358">
            <v>6</v>
          </cell>
          <cell r="F358" t="str">
            <v>โรงพยาบาลชุมชน</v>
          </cell>
          <cell r="G358" t="str">
            <v>รพช.</v>
          </cell>
          <cell r="H358">
            <v>20</v>
          </cell>
          <cell r="I358" t="str">
            <v>ชลบุรี</v>
          </cell>
          <cell r="J358" t="str">
            <v>60</v>
          </cell>
          <cell r="K358" t="str">
            <v/>
          </cell>
          <cell r="L358" t="str">
            <v>F2</v>
          </cell>
          <cell r="M358">
            <v>15</v>
          </cell>
          <cell r="N358" t="str">
            <v>F2 30,000-=60,000</v>
          </cell>
          <cell r="O358" t="str">
            <v>001082600</v>
          </cell>
          <cell r="P358" t="str">
            <v>รพช.F2 30,000-=60,000</v>
          </cell>
        </row>
        <row r="359">
          <cell r="A359" t="str">
            <v>28006</v>
          </cell>
          <cell r="B359" t="str">
            <v>โรงพยาบาลเกาะจันทร์</v>
          </cell>
          <cell r="C359" t="str">
            <v>เกาะจันทร์,รพช.</v>
          </cell>
          <cell r="D359" t="str">
            <v>เกาะจันทร์</v>
          </cell>
          <cell r="E359">
            <v>6</v>
          </cell>
          <cell r="F359" t="str">
            <v>โรงพยาบาลชุมชน</v>
          </cell>
          <cell r="G359" t="str">
            <v>รพช.</v>
          </cell>
          <cell r="H359">
            <v>20</v>
          </cell>
          <cell r="I359" t="str">
            <v>ชลบุรี</v>
          </cell>
          <cell r="J359" t="str">
            <v>30</v>
          </cell>
          <cell r="K359" t="str">
            <v>S</v>
          </cell>
          <cell r="L359" t="str">
            <v>F3</v>
          </cell>
          <cell r="M359">
            <v>17</v>
          </cell>
          <cell r="N359" t="str">
            <v>F3 &gt;=25,000</v>
          </cell>
          <cell r="O359" t="str">
            <v>002800600</v>
          </cell>
          <cell r="P359" t="str">
            <v>รพช.F3 &gt;=25,000</v>
          </cell>
        </row>
        <row r="360">
          <cell r="A360" t="str">
            <v>10663</v>
          </cell>
          <cell r="B360" t="str">
            <v>โรงพยาบาลระยอง</v>
          </cell>
          <cell r="C360" t="str">
            <v>ระยอง,รพศ.</v>
          </cell>
          <cell r="D360" t="str">
            <v>ระยอง</v>
          </cell>
          <cell r="E360">
            <v>6</v>
          </cell>
          <cell r="F360" t="str">
            <v>โรงพยาบาลศูนย์</v>
          </cell>
          <cell r="G360" t="str">
            <v>รพศ.</v>
          </cell>
          <cell r="H360">
            <v>21</v>
          </cell>
          <cell r="I360" t="str">
            <v>ระยอง</v>
          </cell>
          <cell r="J360" t="str">
            <v>525</v>
          </cell>
          <cell r="K360" t="str">
            <v/>
          </cell>
          <cell r="L360" t="str">
            <v>A</v>
          </cell>
          <cell r="M360">
            <v>3</v>
          </cell>
          <cell r="N360" t="str">
            <v>A &lt;=700</v>
          </cell>
          <cell r="O360" t="str">
            <v>001066300</v>
          </cell>
          <cell r="P360" t="str">
            <v>รพท./รพศ.A &lt;=700</v>
          </cell>
        </row>
        <row r="361">
          <cell r="A361" t="str">
            <v>10827</v>
          </cell>
          <cell r="B361" t="str">
            <v>โรงพยาบาลเฉลิมพระเกียรติสมเด็จพระเทพรัตนราชสุดาฯ สยามบรมราชกุมารี ระยอง</v>
          </cell>
          <cell r="C361" t="str">
            <v>เฉลิมพระเกียรติสมเด็จพระเทพรัตนราชสุดาฯ สยามบรมราชกุมารี ระยอง,รพท.</v>
          </cell>
          <cell r="D361" t="str">
            <v>เฉลิมพระเกียรติสมเด็จพระเทพรัตนราชสุดาฯ สยามบรมราช</v>
          </cell>
          <cell r="E361">
            <v>6</v>
          </cell>
          <cell r="F361" t="str">
            <v>โรงพยาบาลทั่วไป</v>
          </cell>
          <cell r="G361" t="str">
            <v>รพท.</v>
          </cell>
          <cell r="H361">
            <v>21</v>
          </cell>
          <cell r="I361" t="str">
            <v>ระยอง</v>
          </cell>
          <cell r="J361" t="str">
            <v>107</v>
          </cell>
          <cell r="K361" t="str">
            <v>S</v>
          </cell>
          <cell r="L361" t="str">
            <v>M1</v>
          </cell>
          <cell r="M361">
            <v>7</v>
          </cell>
          <cell r="N361" t="str">
            <v>M1 &lt;=200</v>
          </cell>
          <cell r="O361" t="str">
            <v>001082700</v>
          </cell>
          <cell r="P361" t="str">
            <v>รพช./รพท.M1 &lt;=200</v>
          </cell>
        </row>
        <row r="362">
          <cell r="A362" t="str">
            <v>10828</v>
          </cell>
          <cell r="B362" t="str">
            <v>โรงพยาบาลบ้านฉาง</v>
          </cell>
          <cell r="C362" t="str">
            <v>บ้านฉาง,รพช.</v>
          </cell>
          <cell r="D362" t="str">
            <v>บ้านฉาง</v>
          </cell>
          <cell r="E362">
            <v>6</v>
          </cell>
          <cell r="F362" t="str">
            <v>โรงพยาบาลชุมชน</v>
          </cell>
          <cell r="G362" t="str">
            <v>รพช.</v>
          </cell>
          <cell r="H362">
            <v>21</v>
          </cell>
          <cell r="I362" t="str">
            <v>ระยอง</v>
          </cell>
          <cell r="J362" t="str">
            <v>70</v>
          </cell>
          <cell r="K362" t="str">
            <v>S</v>
          </cell>
          <cell r="L362" t="str">
            <v>F1</v>
          </cell>
          <cell r="M362">
            <v>11</v>
          </cell>
          <cell r="N362" t="str">
            <v>F1 50,000-100,000</v>
          </cell>
          <cell r="O362" t="str">
            <v>001082800</v>
          </cell>
          <cell r="P362" t="str">
            <v>รพช.F1 50,000-100,000</v>
          </cell>
        </row>
        <row r="363">
          <cell r="A363" t="str">
            <v>10829</v>
          </cell>
          <cell r="B363" t="str">
            <v>โรงพยาบาลแกลง</v>
          </cell>
          <cell r="C363" t="str">
            <v>แกลง,รพท.</v>
          </cell>
          <cell r="D363" t="str">
            <v>แกลง</v>
          </cell>
          <cell r="E363">
            <v>6</v>
          </cell>
          <cell r="F363" t="str">
            <v>โรงพยาบาลทั่วไป</v>
          </cell>
          <cell r="G363" t="str">
            <v>รพท.</v>
          </cell>
          <cell r="H363">
            <v>21</v>
          </cell>
          <cell r="I363" t="str">
            <v>ระยอง</v>
          </cell>
          <cell r="J363" t="str">
            <v>200</v>
          </cell>
          <cell r="K363" t="str">
            <v>S</v>
          </cell>
          <cell r="L363" t="str">
            <v>M1</v>
          </cell>
          <cell r="M363">
            <v>7</v>
          </cell>
          <cell r="N363" t="str">
            <v>M1 &lt;=200</v>
          </cell>
          <cell r="O363" t="str">
            <v>001082900</v>
          </cell>
          <cell r="P363" t="str">
            <v>รพช./รพท.M1 &lt;=200</v>
          </cell>
        </row>
        <row r="364">
          <cell r="A364" t="str">
            <v>10830</v>
          </cell>
          <cell r="B364" t="str">
            <v>โรงพยาบาลวังจันทร์</v>
          </cell>
          <cell r="C364" t="str">
            <v>วังจันทร์,รพช.</v>
          </cell>
          <cell r="D364" t="str">
            <v>วังจันทร์</v>
          </cell>
          <cell r="E364">
            <v>6</v>
          </cell>
          <cell r="F364" t="str">
            <v>โรงพยาบาลชุมชน</v>
          </cell>
          <cell r="G364" t="str">
            <v>รพช.</v>
          </cell>
          <cell r="H364">
            <v>21</v>
          </cell>
          <cell r="I364" t="str">
            <v>ระยอง</v>
          </cell>
          <cell r="J364" t="str">
            <v>45</v>
          </cell>
          <cell r="K364" t="str">
            <v>S</v>
          </cell>
          <cell r="L364" t="str">
            <v>F2</v>
          </cell>
          <cell r="M364">
            <v>16</v>
          </cell>
          <cell r="N364" t="str">
            <v>F2 &lt;=30,000</v>
          </cell>
          <cell r="O364" t="str">
            <v>001083000</v>
          </cell>
          <cell r="P364" t="str">
            <v>รพช.F2 &lt;=30,000</v>
          </cell>
        </row>
        <row r="365">
          <cell r="A365" t="str">
            <v>10831</v>
          </cell>
          <cell r="B365" t="str">
            <v>โรงพยาบาลบ้านค่าย</v>
          </cell>
          <cell r="C365" t="str">
            <v>บ้านค่าย,รพช.</v>
          </cell>
          <cell r="D365" t="str">
            <v>บ้านค่าย</v>
          </cell>
          <cell r="E365">
            <v>6</v>
          </cell>
          <cell r="F365" t="str">
            <v>โรงพยาบาลชุมชน</v>
          </cell>
          <cell r="G365" t="str">
            <v>รพช.</v>
          </cell>
          <cell r="H365">
            <v>21</v>
          </cell>
          <cell r="I365" t="str">
            <v>ระยอง</v>
          </cell>
          <cell r="J365" t="str">
            <v>53</v>
          </cell>
          <cell r="K365" t="str">
            <v>S</v>
          </cell>
          <cell r="L365" t="str">
            <v>F2</v>
          </cell>
          <cell r="M365">
            <v>14</v>
          </cell>
          <cell r="N365" t="str">
            <v>F2 60,000-90,000</v>
          </cell>
          <cell r="O365" t="str">
            <v>001083100</v>
          </cell>
          <cell r="P365" t="str">
            <v>รพช.F2 60,000-90,000</v>
          </cell>
        </row>
        <row r="366">
          <cell r="A366" t="str">
            <v>10832</v>
          </cell>
          <cell r="B366" t="str">
            <v>โรงพยาบาลปลวกแดง</v>
          </cell>
          <cell r="C366" t="str">
            <v>ปลวกแดง,รพช.</v>
          </cell>
          <cell r="D366" t="str">
            <v>ปลวกแดง</v>
          </cell>
          <cell r="E366">
            <v>6</v>
          </cell>
          <cell r="F366" t="str">
            <v>โรงพยาบาลชุมชน</v>
          </cell>
          <cell r="G366" t="str">
            <v>รพช.</v>
          </cell>
          <cell r="H366">
            <v>21</v>
          </cell>
          <cell r="I366" t="str">
            <v>ระยอง</v>
          </cell>
          <cell r="J366" t="str">
            <v>60</v>
          </cell>
          <cell r="K366" t="str">
            <v>S</v>
          </cell>
          <cell r="L366" t="str">
            <v>F2</v>
          </cell>
          <cell r="M366">
            <v>15</v>
          </cell>
          <cell r="N366" t="str">
            <v>F2 30,000-=60,000</v>
          </cell>
          <cell r="O366" t="str">
            <v>001083200</v>
          </cell>
          <cell r="P366" t="str">
            <v>รพช.F2 30,000-=60,000</v>
          </cell>
        </row>
        <row r="367">
          <cell r="A367" t="str">
            <v>22734</v>
          </cell>
          <cell r="B367" t="str">
            <v>โรงพยาบาลเขาชะเมา เฉลิมพระเกียรติ 80 พรรษา</v>
          </cell>
          <cell r="C367" t="str">
            <v>เขาชะเมา เฉลิมพระเกียรติ 80 พรรษา,รพช.</v>
          </cell>
          <cell r="D367" t="str">
            <v>เขาชะเมา เฉลิมพระเกียรติ 80 พรรษา</v>
          </cell>
          <cell r="E367">
            <v>6</v>
          </cell>
          <cell r="F367" t="str">
            <v>โรงพยาบาลชุมชน</v>
          </cell>
          <cell r="G367" t="str">
            <v>รพช.</v>
          </cell>
          <cell r="H367">
            <v>21</v>
          </cell>
          <cell r="I367" t="str">
            <v>ระยอง</v>
          </cell>
          <cell r="J367" t="str">
            <v>26</v>
          </cell>
          <cell r="K367" t="str">
            <v/>
          </cell>
          <cell r="L367" t="str">
            <v>F2</v>
          </cell>
          <cell r="M367">
            <v>16</v>
          </cell>
          <cell r="N367" t="str">
            <v>F2 &lt;=30,000</v>
          </cell>
          <cell r="O367" t="str">
            <v>002273400</v>
          </cell>
          <cell r="P367" t="str">
            <v>รพช.F2 &lt;=30,000</v>
          </cell>
        </row>
        <row r="368">
          <cell r="A368" t="str">
            <v>23962</v>
          </cell>
          <cell r="B368" t="str">
            <v>โรงพยาบาลนิคมพัฒนา</v>
          </cell>
          <cell r="C368" t="str">
            <v>นิคมพัฒนา,รพช.</v>
          </cell>
          <cell r="D368" t="str">
            <v>นิคมพัฒนา</v>
          </cell>
          <cell r="E368">
            <v>6</v>
          </cell>
          <cell r="F368" t="str">
            <v>โรงพยาบาลชุมชน</v>
          </cell>
          <cell r="G368" t="str">
            <v>รพช.</v>
          </cell>
          <cell r="H368">
            <v>21</v>
          </cell>
          <cell r="I368" t="str">
            <v>ระยอง</v>
          </cell>
          <cell r="J368" t="str">
            <v>30</v>
          </cell>
          <cell r="K368" t="str">
            <v>S</v>
          </cell>
          <cell r="L368" t="str">
            <v>F2</v>
          </cell>
          <cell r="M368">
            <v>15</v>
          </cell>
          <cell r="N368" t="str">
            <v>F2 30,000-=60,000</v>
          </cell>
          <cell r="O368" t="str">
            <v>002396200</v>
          </cell>
          <cell r="P368" t="str">
            <v>รพช.F2 30,000-=60,000</v>
          </cell>
        </row>
        <row r="369">
          <cell r="A369" t="str">
            <v>10664</v>
          </cell>
          <cell r="B369" t="str">
            <v>โรงพยาบาลพระปกเกล้า</v>
          </cell>
          <cell r="C369" t="str">
            <v>พระปกเกล้า,รพศ.</v>
          </cell>
          <cell r="D369" t="str">
            <v>พระปกเกล้า</v>
          </cell>
          <cell r="E369">
            <v>6</v>
          </cell>
          <cell r="F369" t="str">
            <v>โรงพยาบาลศูนย์</v>
          </cell>
          <cell r="G369" t="str">
            <v>รพศ.</v>
          </cell>
          <cell r="H369">
            <v>22</v>
          </cell>
          <cell r="I369" t="str">
            <v>จันทบุรี</v>
          </cell>
          <cell r="J369" t="str">
            <v>694</v>
          </cell>
          <cell r="K369" t="str">
            <v/>
          </cell>
          <cell r="L369" t="str">
            <v>A</v>
          </cell>
          <cell r="M369">
            <v>3</v>
          </cell>
          <cell r="N369" t="str">
            <v>A &lt;=700</v>
          </cell>
          <cell r="O369" t="str">
            <v>001066400</v>
          </cell>
          <cell r="P369" t="str">
            <v>รพท./รพศ.A &lt;=700</v>
          </cell>
        </row>
        <row r="370">
          <cell r="A370" t="str">
            <v>10834</v>
          </cell>
          <cell r="B370" t="str">
            <v>โรงพยาบาลขลุง</v>
          </cell>
          <cell r="C370" t="str">
            <v>ขลุง,รพช.</v>
          </cell>
          <cell r="D370" t="str">
            <v>ขลุง</v>
          </cell>
          <cell r="E370">
            <v>6</v>
          </cell>
          <cell r="F370" t="str">
            <v>โรงพยาบาลชุมชน</v>
          </cell>
          <cell r="G370" t="str">
            <v>รพช.</v>
          </cell>
          <cell r="H370">
            <v>22</v>
          </cell>
          <cell r="I370" t="str">
            <v>จันทบุรี</v>
          </cell>
          <cell r="J370" t="str">
            <v>30</v>
          </cell>
          <cell r="K370" t="str">
            <v>S</v>
          </cell>
          <cell r="L370" t="str">
            <v>F1</v>
          </cell>
          <cell r="M370">
            <v>11</v>
          </cell>
          <cell r="N370" t="str">
            <v>F1 50,000-100,000</v>
          </cell>
          <cell r="O370" t="str">
            <v>001083400</v>
          </cell>
          <cell r="P370" t="str">
            <v>รพช.F1 50,000-100,000</v>
          </cell>
        </row>
        <row r="371">
          <cell r="A371" t="str">
            <v>10835</v>
          </cell>
          <cell r="B371" t="str">
            <v>โรงพยาบาลท่าใหม่</v>
          </cell>
          <cell r="C371" t="str">
            <v>ท่าใหม่,รพช.</v>
          </cell>
          <cell r="D371" t="str">
            <v>ท่าใหม่</v>
          </cell>
          <cell r="E371">
            <v>6</v>
          </cell>
          <cell r="F371" t="str">
            <v>โรงพยาบาลชุมชน</v>
          </cell>
          <cell r="G371" t="str">
            <v>รพช.</v>
          </cell>
          <cell r="H371">
            <v>22</v>
          </cell>
          <cell r="I371" t="str">
            <v>จันทบุรี</v>
          </cell>
          <cell r="J371" t="str">
            <v>30</v>
          </cell>
          <cell r="K371" t="str">
            <v>S</v>
          </cell>
          <cell r="L371" t="str">
            <v>F2</v>
          </cell>
          <cell r="M371">
            <v>14</v>
          </cell>
          <cell r="N371" t="str">
            <v>F2 60,000-90,000</v>
          </cell>
          <cell r="O371" t="str">
            <v>001083500</v>
          </cell>
          <cell r="P371" t="str">
            <v>รพช.F2 60,000-90,000</v>
          </cell>
        </row>
        <row r="372">
          <cell r="A372" t="str">
            <v>10836</v>
          </cell>
          <cell r="B372" t="str">
            <v>โรงพยาบาลเขาสุกิม</v>
          </cell>
          <cell r="C372" t="str">
            <v>เขาสุกิม,รพช.</v>
          </cell>
          <cell r="D372" t="str">
            <v>เขาสุกิม</v>
          </cell>
          <cell r="E372">
            <v>6</v>
          </cell>
          <cell r="F372" t="str">
            <v>โรงพยาบาลชุมชน</v>
          </cell>
          <cell r="G372" t="str">
            <v>รพช.</v>
          </cell>
          <cell r="H372">
            <v>22</v>
          </cell>
          <cell r="I372" t="str">
            <v>จันทบุรี</v>
          </cell>
          <cell r="J372" t="str">
            <v>30</v>
          </cell>
          <cell r="K372" t="str">
            <v>S</v>
          </cell>
          <cell r="L372" t="str">
            <v>F2</v>
          </cell>
          <cell r="M372">
            <v>14</v>
          </cell>
          <cell r="N372" t="str">
            <v>F2 60,000-90,000</v>
          </cell>
          <cell r="O372" t="str">
            <v>001083600</v>
          </cell>
          <cell r="P372" t="str">
            <v>รพช.F2 60,000-90,000</v>
          </cell>
        </row>
        <row r="373">
          <cell r="A373" t="str">
            <v>10837</v>
          </cell>
          <cell r="B373" t="str">
            <v>โรงพยาบาลสองพี่น้อง</v>
          </cell>
          <cell r="C373" t="str">
            <v>สองพี่น้อง,รพช.</v>
          </cell>
          <cell r="D373" t="str">
            <v>สองพี่น้อง</v>
          </cell>
          <cell r="E373">
            <v>6</v>
          </cell>
          <cell r="F373" t="str">
            <v>โรงพยาบาลชุมชน</v>
          </cell>
          <cell r="G373" t="str">
            <v>รพช.</v>
          </cell>
          <cell r="H373">
            <v>22</v>
          </cell>
          <cell r="I373" t="str">
            <v>จันทบุรี</v>
          </cell>
          <cell r="J373" t="str">
            <v>26</v>
          </cell>
          <cell r="K373" t="str">
            <v>S</v>
          </cell>
          <cell r="L373" t="str">
            <v>F2</v>
          </cell>
          <cell r="M373">
            <v>14</v>
          </cell>
          <cell r="N373" t="str">
            <v>F2 60,000-90,000</v>
          </cell>
          <cell r="O373" t="str">
            <v>001083700</v>
          </cell>
          <cell r="P373" t="str">
            <v>รพช.F2 60,000-90,000</v>
          </cell>
        </row>
        <row r="374">
          <cell r="A374" t="str">
            <v>10838</v>
          </cell>
          <cell r="B374" t="str">
            <v>โรงพยาบาลโป่งน้ำร้อน</v>
          </cell>
          <cell r="C374" t="str">
            <v>โป่งน้ำร้อน,รพช.</v>
          </cell>
          <cell r="D374" t="str">
            <v>โป่งน้ำร้อน</v>
          </cell>
          <cell r="E374">
            <v>6</v>
          </cell>
          <cell r="F374" t="str">
            <v>โรงพยาบาลชุมชน</v>
          </cell>
          <cell r="G374" t="str">
            <v>รพช.</v>
          </cell>
          <cell r="H374">
            <v>22</v>
          </cell>
          <cell r="I374" t="str">
            <v>จันทบุรี</v>
          </cell>
          <cell r="J374" t="str">
            <v>69</v>
          </cell>
          <cell r="K374" t="str">
            <v/>
          </cell>
          <cell r="L374" t="str">
            <v>F2</v>
          </cell>
          <cell r="M374">
            <v>15</v>
          </cell>
          <cell r="N374" t="str">
            <v>F2 30,000-=60,000</v>
          </cell>
          <cell r="O374" t="str">
            <v>001083800</v>
          </cell>
          <cell r="P374" t="str">
            <v>รพช.F2 30,000-=60,000</v>
          </cell>
        </row>
        <row r="375">
          <cell r="A375" t="str">
            <v>10839</v>
          </cell>
          <cell r="B375" t="str">
            <v>โรงพยาบาลมะขาม</v>
          </cell>
          <cell r="C375" t="str">
            <v>มะขาม,รพช.</v>
          </cell>
          <cell r="D375" t="str">
            <v>มะขาม</v>
          </cell>
          <cell r="E375">
            <v>6</v>
          </cell>
          <cell r="F375" t="str">
            <v>โรงพยาบาลชุมชน</v>
          </cell>
          <cell r="G375" t="str">
            <v>รพช.</v>
          </cell>
          <cell r="H375">
            <v>22</v>
          </cell>
          <cell r="I375" t="str">
            <v>จันทบุรี</v>
          </cell>
          <cell r="J375" t="str">
            <v>36</v>
          </cell>
          <cell r="K375" t="str">
            <v/>
          </cell>
          <cell r="L375" t="str">
            <v>F1</v>
          </cell>
          <cell r="M375">
            <v>12</v>
          </cell>
          <cell r="N375" t="str">
            <v>F1 &lt;=50,000</v>
          </cell>
          <cell r="O375" t="str">
            <v>001083900</v>
          </cell>
          <cell r="P375" t="str">
            <v>รพช.F1 &lt;=50,000</v>
          </cell>
        </row>
        <row r="376">
          <cell r="A376" t="str">
            <v>10840</v>
          </cell>
          <cell r="B376" t="str">
            <v>โรงพยาบาลแหลมสิงห์</v>
          </cell>
          <cell r="C376" t="str">
            <v>แหลมสิงห์,รพช.</v>
          </cell>
          <cell r="D376" t="str">
            <v>แหลมสิงห์</v>
          </cell>
          <cell r="E376">
            <v>6</v>
          </cell>
          <cell r="F376" t="str">
            <v>โรงพยาบาลชุมชน</v>
          </cell>
          <cell r="G376" t="str">
            <v>รพช.</v>
          </cell>
          <cell r="H376">
            <v>22</v>
          </cell>
          <cell r="I376" t="str">
            <v>จันทบุรี</v>
          </cell>
          <cell r="J376" t="str">
            <v>46</v>
          </cell>
          <cell r="K376" t="str">
            <v/>
          </cell>
          <cell r="L376" t="str">
            <v>F2</v>
          </cell>
          <cell r="M376">
            <v>15</v>
          </cell>
          <cell r="N376" t="str">
            <v>F2 30,000-=60,000</v>
          </cell>
          <cell r="O376" t="str">
            <v>001084000</v>
          </cell>
          <cell r="P376" t="str">
            <v>รพช.F2 30,000-=60,000</v>
          </cell>
        </row>
        <row r="377">
          <cell r="A377" t="str">
            <v>10841</v>
          </cell>
          <cell r="B377" t="str">
            <v>โรงพยาบาลสอยดาว</v>
          </cell>
          <cell r="C377" t="str">
            <v>สอยดาว,รพช.</v>
          </cell>
          <cell r="D377" t="str">
            <v>สอยดาว</v>
          </cell>
          <cell r="E377">
            <v>6</v>
          </cell>
          <cell r="F377" t="str">
            <v>โรงพยาบาลชุมชน</v>
          </cell>
          <cell r="G377" t="str">
            <v>รพช.</v>
          </cell>
          <cell r="H377">
            <v>22</v>
          </cell>
          <cell r="I377" t="str">
            <v>จันทบุรี</v>
          </cell>
          <cell r="J377" t="str">
            <v>62</v>
          </cell>
          <cell r="K377" t="str">
            <v/>
          </cell>
          <cell r="L377" t="str">
            <v>F1</v>
          </cell>
          <cell r="M377">
            <v>11</v>
          </cell>
          <cell r="N377" t="str">
            <v>F1 50,000-100,000</v>
          </cell>
          <cell r="O377" t="str">
            <v>001084100</v>
          </cell>
          <cell r="P377" t="str">
            <v>รพช.F1 50,000-100,000</v>
          </cell>
        </row>
        <row r="378">
          <cell r="A378" t="str">
            <v>10842</v>
          </cell>
          <cell r="B378" t="str">
            <v>โรงพยาบาลแก่งหางแมว</v>
          </cell>
          <cell r="C378" t="str">
            <v>แก่งหางแมว,รพช.</v>
          </cell>
          <cell r="D378" t="str">
            <v>แก่งหางแมว</v>
          </cell>
          <cell r="E378">
            <v>6</v>
          </cell>
          <cell r="F378" t="str">
            <v>โรงพยาบาลชุมชน</v>
          </cell>
          <cell r="G378" t="str">
            <v>รพช.</v>
          </cell>
          <cell r="H378">
            <v>22</v>
          </cell>
          <cell r="I378" t="str">
            <v>จันทบุรี</v>
          </cell>
          <cell r="J378" t="str">
            <v>30</v>
          </cell>
          <cell r="K378" t="str">
            <v/>
          </cell>
          <cell r="L378" t="str">
            <v>F2</v>
          </cell>
          <cell r="M378">
            <v>15</v>
          </cell>
          <cell r="N378" t="str">
            <v>F2 30,000-=60,000</v>
          </cell>
          <cell r="O378" t="str">
            <v>001084200</v>
          </cell>
          <cell r="P378" t="str">
            <v>รพช.F2 30,000-=60,000</v>
          </cell>
        </row>
        <row r="379">
          <cell r="A379" t="str">
            <v>10843</v>
          </cell>
          <cell r="B379" t="str">
            <v>โรงพยาบาลนายายอาม</v>
          </cell>
          <cell r="C379" t="str">
            <v>นายายอาม,รพช.</v>
          </cell>
          <cell r="D379" t="str">
            <v>นายายอาม</v>
          </cell>
          <cell r="E379">
            <v>6</v>
          </cell>
          <cell r="F379" t="str">
            <v>โรงพยาบาลชุมชน</v>
          </cell>
          <cell r="G379" t="str">
            <v>รพช.</v>
          </cell>
          <cell r="H379">
            <v>22</v>
          </cell>
          <cell r="I379" t="str">
            <v>จันทบุรี</v>
          </cell>
          <cell r="J379" t="str">
            <v>34</v>
          </cell>
          <cell r="K379" t="str">
            <v/>
          </cell>
          <cell r="L379" t="str">
            <v>F1</v>
          </cell>
          <cell r="M379">
            <v>12</v>
          </cell>
          <cell r="N379" t="str">
            <v>F1 &lt;=50,000</v>
          </cell>
          <cell r="O379" t="str">
            <v>001084300</v>
          </cell>
          <cell r="P379" t="str">
            <v>รพช.F1 &lt;=50,000</v>
          </cell>
        </row>
        <row r="380">
          <cell r="A380" t="str">
            <v>10844</v>
          </cell>
          <cell r="B380" t="str">
            <v>โรงพยาบาลเขาคิชฌกูฏ</v>
          </cell>
          <cell r="C380" t="str">
            <v>เขาคิชฌกูฏ,รพช.</v>
          </cell>
          <cell r="D380" t="str">
            <v>เขาคิชฌกูฏ</v>
          </cell>
          <cell r="E380">
            <v>6</v>
          </cell>
          <cell r="F380" t="str">
            <v>โรงพยาบาลชุมชน</v>
          </cell>
          <cell r="G380" t="str">
            <v>รพช.</v>
          </cell>
          <cell r="H380">
            <v>22</v>
          </cell>
          <cell r="I380" t="str">
            <v>จันทบุรี</v>
          </cell>
          <cell r="J380" t="str">
            <v>30</v>
          </cell>
          <cell r="K380" t="str">
            <v>S</v>
          </cell>
          <cell r="L380" t="str">
            <v>F2</v>
          </cell>
          <cell r="M380">
            <v>16</v>
          </cell>
          <cell r="N380" t="str">
            <v>F2 &lt;=30,000</v>
          </cell>
          <cell r="O380" t="str">
            <v>001084400</v>
          </cell>
          <cell r="P380" t="str">
            <v>รพช.F2 &lt;=30,000</v>
          </cell>
        </row>
        <row r="381">
          <cell r="A381" t="str">
            <v>10696</v>
          </cell>
          <cell r="B381" t="str">
            <v>โรงพยาบาลตราด</v>
          </cell>
          <cell r="C381" t="str">
            <v>ตราด,รพท.</v>
          </cell>
          <cell r="D381" t="str">
            <v>ตราด</v>
          </cell>
          <cell r="E381">
            <v>6</v>
          </cell>
          <cell r="F381" t="str">
            <v>โรงพยาบาลทั่วไป</v>
          </cell>
          <cell r="G381" t="str">
            <v>รพท.</v>
          </cell>
          <cell r="H381">
            <v>23</v>
          </cell>
          <cell r="I381" t="str">
            <v>ตราด</v>
          </cell>
          <cell r="J381" t="str">
            <v>312</v>
          </cell>
          <cell r="K381" t="str">
            <v/>
          </cell>
          <cell r="L381" t="str">
            <v>S</v>
          </cell>
          <cell r="M381">
            <v>5</v>
          </cell>
          <cell r="N381" t="str">
            <v>S &lt;=400</v>
          </cell>
          <cell r="O381" t="str">
            <v>001069600</v>
          </cell>
          <cell r="P381" t="str">
            <v>รพช./รพท.S &lt;=400</v>
          </cell>
        </row>
        <row r="382">
          <cell r="A382" t="str">
            <v>10845</v>
          </cell>
          <cell r="B382" t="str">
            <v>โรงพยาบาลคลองใหญ่</v>
          </cell>
          <cell r="C382" t="str">
            <v>คลองใหญ่,รพช.</v>
          </cell>
          <cell r="D382" t="str">
            <v>คลองใหญ่</v>
          </cell>
          <cell r="E382">
            <v>6</v>
          </cell>
          <cell r="F382" t="str">
            <v>โรงพยาบาลชุมชน</v>
          </cell>
          <cell r="G382" t="str">
            <v>รพช.</v>
          </cell>
          <cell r="H382">
            <v>23</v>
          </cell>
          <cell r="I382" t="str">
            <v>ตราด</v>
          </cell>
          <cell r="J382" t="str">
            <v>33</v>
          </cell>
          <cell r="K382" t="str">
            <v>S</v>
          </cell>
          <cell r="L382" t="str">
            <v>F2</v>
          </cell>
          <cell r="M382">
            <v>16</v>
          </cell>
          <cell r="N382" t="str">
            <v>F2 &lt;=30,000</v>
          </cell>
          <cell r="O382" t="str">
            <v>001084500</v>
          </cell>
          <cell r="P382" t="str">
            <v>รพช.F2 &lt;=30,000</v>
          </cell>
        </row>
        <row r="383">
          <cell r="A383" t="str">
            <v>10846</v>
          </cell>
          <cell r="B383" t="str">
            <v>โรงพยาบาลเขาสมิง</v>
          </cell>
          <cell r="C383" t="str">
            <v>เขาสมิง,รพช.</v>
          </cell>
          <cell r="D383" t="str">
            <v>เขาสมิง</v>
          </cell>
          <cell r="E383">
            <v>6</v>
          </cell>
          <cell r="F383" t="str">
            <v>โรงพยาบาลชุมชน</v>
          </cell>
          <cell r="G383" t="str">
            <v>รพช.</v>
          </cell>
          <cell r="H383">
            <v>23</v>
          </cell>
          <cell r="I383" t="str">
            <v>ตราด</v>
          </cell>
          <cell r="J383" t="str">
            <v>34</v>
          </cell>
          <cell r="K383" t="str">
            <v>S</v>
          </cell>
          <cell r="L383" t="str">
            <v>F2</v>
          </cell>
          <cell r="M383">
            <v>15</v>
          </cell>
          <cell r="N383" t="str">
            <v>F2 30,000-=60,000</v>
          </cell>
          <cell r="O383" t="str">
            <v>001084600</v>
          </cell>
          <cell r="P383" t="str">
            <v>รพช.F2 30,000-=60,000</v>
          </cell>
        </row>
        <row r="384">
          <cell r="A384" t="str">
            <v>10847</v>
          </cell>
          <cell r="B384" t="str">
            <v>โรงพยาบาลบ่อไร่</v>
          </cell>
          <cell r="C384" t="str">
            <v>บ่อไร่,รพช.</v>
          </cell>
          <cell r="D384" t="str">
            <v>บ่อไร่</v>
          </cell>
          <cell r="E384">
            <v>6</v>
          </cell>
          <cell r="F384" t="str">
            <v>โรงพยาบาลชุมชน</v>
          </cell>
          <cell r="G384" t="str">
            <v>รพช.</v>
          </cell>
          <cell r="H384">
            <v>23</v>
          </cell>
          <cell r="I384" t="str">
            <v>ตราด</v>
          </cell>
          <cell r="J384" t="str">
            <v>36</v>
          </cell>
          <cell r="K384" t="str">
            <v>S</v>
          </cell>
          <cell r="L384" t="str">
            <v>F2</v>
          </cell>
          <cell r="M384">
            <v>15</v>
          </cell>
          <cell r="N384" t="str">
            <v>F2 30,000-=60,000</v>
          </cell>
          <cell r="O384" t="str">
            <v>001084700</v>
          </cell>
          <cell r="P384" t="str">
            <v>รพช.F2 30,000-=60,000</v>
          </cell>
        </row>
        <row r="385">
          <cell r="A385" t="str">
            <v>10848</v>
          </cell>
          <cell r="B385" t="str">
            <v>โรงพยาบาลแหลมงอบ</v>
          </cell>
          <cell r="C385" t="str">
            <v>แหลมงอบ,รพช.</v>
          </cell>
          <cell r="D385" t="str">
            <v>แหลมงอบ</v>
          </cell>
          <cell r="E385">
            <v>6</v>
          </cell>
          <cell r="F385" t="str">
            <v>โรงพยาบาลชุมชน</v>
          </cell>
          <cell r="G385" t="str">
            <v>รพช.</v>
          </cell>
          <cell r="H385">
            <v>23</v>
          </cell>
          <cell r="I385" t="str">
            <v>ตราด</v>
          </cell>
          <cell r="J385" t="str">
            <v>33</v>
          </cell>
          <cell r="K385" t="str">
            <v>S</v>
          </cell>
          <cell r="L385" t="str">
            <v>F2</v>
          </cell>
          <cell r="M385">
            <v>16</v>
          </cell>
          <cell r="N385" t="str">
            <v>F2 &lt;=30,000</v>
          </cell>
          <cell r="O385" t="str">
            <v>001084800</v>
          </cell>
          <cell r="P385" t="str">
            <v>รพช.F2 &lt;=30,000</v>
          </cell>
        </row>
        <row r="386">
          <cell r="A386" t="str">
            <v>10849</v>
          </cell>
          <cell r="B386" t="str">
            <v>โรงพยาบาลเกาะกูด</v>
          </cell>
          <cell r="C386" t="str">
            <v>เกาะกูด,รพช.</v>
          </cell>
          <cell r="D386" t="str">
            <v>เกาะกูด</v>
          </cell>
          <cell r="E386">
            <v>6</v>
          </cell>
          <cell r="F386" t="str">
            <v>โรงพยาบาลชุมชน</v>
          </cell>
          <cell r="G386" t="str">
            <v>รพช.</v>
          </cell>
          <cell r="H386">
            <v>23</v>
          </cell>
          <cell r="I386" t="str">
            <v>ตราด</v>
          </cell>
          <cell r="J386" t="str">
            <v>7</v>
          </cell>
          <cell r="K386" t="str">
            <v>S</v>
          </cell>
          <cell r="L386" t="str">
            <v>F3</v>
          </cell>
          <cell r="M386">
            <v>20</v>
          </cell>
          <cell r="N386" t="str">
            <v>Is. any Pop</v>
          </cell>
          <cell r="O386" t="str">
            <v>001084900</v>
          </cell>
          <cell r="P386" t="str">
            <v>รพช.Is. any Pop</v>
          </cell>
        </row>
        <row r="387">
          <cell r="A387" t="str">
            <v>13816</v>
          </cell>
          <cell r="B387" t="str">
            <v>โรงพยาบาลเกาะช้าง</v>
          </cell>
          <cell r="C387" t="str">
            <v>เกาะช้าง,รพช.</v>
          </cell>
          <cell r="D387" t="str">
            <v>เกาะช้าง</v>
          </cell>
          <cell r="E387">
            <v>6</v>
          </cell>
          <cell r="F387" t="str">
            <v>โรงพยาบาลชุมชน</v>
          </cell>
          <cell r="G387" t="str">
            <v>รพช.</v>
          </cell>
          <cell r="H387">
            <v>23</v>
          </cell>
          <cell r="I387" t="str">
            <v>ตราด</v>
          </cell>
          <cell r="J387" t="str">
            <v>26</v>
          </cell>
          <cell r="K387" t="str">
            <v>S</v>
          </cell>
          <cell r="L387" t="str">
            <v>F2</v>
          </cell>
          <cell r="M387">
            <v>20</v>
          </cell>
          <cell r="N387" t="str">
            <v>Is. any Pop</v>
          </cell>
          <cell r="O387" t="str">
            <v>001381600</v>
          </cell>
          <cell r="P387" t="str">
            <v>รพช.Is. any Pop</v>
          </cell>
        </row>
        <row r="388">
          <cell r="A388" t="str">
            <v>10697</v>
          </cell>
          <cell r="B388" t="str">
            <v>โรงพยาบาลพุทธโสธร</v>
          </cell>
          <cell r="C388" t="str">
            <v>พุทธโสธร,รพท.</v>
          </cell>
          <cell r="D388" t="str">
            <v>พุทธโสธร</v>
          </cell>
          <cell r="E388">
            <v>6</v>
          </cell>
          <cell r="F388" t="str">
            <v>โรงพยาบาลทั่วไป</v>
          </cell>
          <cell r="G388" t="str">
            <v>รพท.</v>
          </cell>
          <cell r="H388">
            <v>24</v>
          </cell>
          <cell r="I388" t="str">
            <v>ฉะเชิงเทรา</v>
          </cell>
          <cell r="J388" t="str">
            <v>585</v>
          </cell>
          <cell r="K388" t="str">
            <v/>
          </cell>
          <cell r="L388" t="str">
            <v>A</v>
          </cell>
          <cell r="M388">
            <v>3</v>
          </cell>
          <cell r="N388" t="str">
            <v>A &lt;=700</v>
          </cell>
          <cell r="O388" t="str">
            <v>001069700</v>
          </cell>
          <cell r="P388" t="str">
            <v>รพท./รพศ.A &lt;=700</v>
          </cell>
        </row>
        <row r="389">
          <cell r="A389" t="str">
            <v>10833</v>
          </cell>
          <cell r="B389" t="str">
            <v>โรงพยาบาลท่าตะเกียบ</v>
          </cell>
          <cell r="C389" t="str">
            <v>ท่าตะเกียบ,รพช.</v>
          </cell>
          <cell r="D389" t="str">
            <v>ท่าตะเกียบ</v>
          </cell>
          <cell r="E389">
            <v>6</v>
          </cell>
          <cell r="F389" t="str">
            <v>โรงพยาบาลชุมชน</v>
          </cell>
          <cell r="G389" t="str">
            <v>รพช.</v>
          </cell>
          <cell r="H389">
            <v>24</v>
          </cell>
          <cell r="I389" t="str">
            <v>ฉะเชิงเทรา</v>
          </cell>
          <cell r="J389" t="str">
            <v>31</v>
          </cell>
          <cell r="K389" t="str">
            <v>S</v>
          </cell>
          <cell r="L389" t="str">
            <v>F2</v>
          </cell>
          <cell r="M389">
            <v>15</v>
          </cell>
          <cell r="N389" t="str">
            <v>F2 30,000-=60,000</v>
          </cell>
          <cell r="O389" t="str">
            <v>001083300</v>
          </cell>
          <cell r="P389" t="str">
            <v>รพช.F2 30,000-=60,000</v>
          </cell>
        </row>
        <row r="390">
          <cell r="A390" t="str">
            <v>10850</v>
          </cell>
          <cell r="B390" t="str">
            <v>โรงพยาบาลบางคล้า</v>
          </cell>
          <cell r="C390" t="str">
            <v>บางคล้า,รพช.</v>
          </cell>
          <cell r="D390" t="str">
            <v>บางคล้า</v>
          </cell>
          <cell r="E390">
            <v>6</v>
          </cell>
          <cell r="F390" t="str">
            <v>โรงพยาบาลชุมชน</v>
          </cell>
          <cell r="G390" t="str">
            <v>รพช.</v>
          </cell>
          <cell r="H390">
            <v>24</v>
          </cell>
          <cell r="I390" t="str">
            <v>ฉะเชิงเทรา</v>
          </cell>
          <cell r="J390" t="str">
            <v>34</v>
          </cell>
          <cell r="K390" t="str">
            <v>S</v>
          </cell>
          <cell r="L390" t="str">
            <v>F2</v>
          </cell>
          <cell r="M390">
            <v>15</v>
          </cell>
          <cell r="N390" t="str">
            <v>F2 30,000-=60,000</v>
          </cell>
          <cell r="O390" t="str">
            <v>001085000</v>
          </cell>
          <cell r="P390" t="str">
            <v>รพช.F2 30,000-=60,000</v>
          </cell>
        </row>
        <row r="391">
          <cell r="A391" t="str">
            <v>10851</v>
          </cell>
          <cell r="B391" t="str">
            <v>โรงพยาบาลบางน้ำเปรี้ยว</v>
          </cell>
          <cell r="C391" t="str">
            <v>บางน้ำเปรี้ยว,รพช.</v>
          </cell>
          <cell r="D391" t="str">
            <v>บางน้ำเปรี้ยว</v>
          </cell>
          <cell r="E391">
            <v>6</v>
          </cell>
          <cell r="F391" t="str">
            <v>โรงพยาบาลชุมชน</v>
          </cell>
          <cell r="G391" t="str">
            <v>รพช.</v>
          </cell>
          <cell r="H391">
            <v>24</v>
          </cell>
          <cell r="I391" t="str">
            <v>ฉะเชิงเทรา</v>
          </cell>
          <cell r="J391" t="str">
            <v>65</v>
          </cell>
          <cell r="K391" t="str">
            <v>S</v>
          </cell>
          <cell r="L391" t="str">
            <v>F1</v>
          </cell>
          <cell r="M391">
            <v>11</v>
          </cell>
          <cell r="N391" t="str">
            <v>F1 50,000-100,000</v>
          </cell>
          <cell r="O391" t="str">
            <v>001085100</v>
          </cell>
          <cell r="P391" t="str">
            <v>รพช.F1 50,000-100,000</v>
          </cell>
        </row>
        <row r="392">
          <cell r="A392" t="str">
            <v>10852</v>
          </cell>
          <cell r="B392" t="str">
            <v>โรงพยาบาลบางปะกง</v>
          </cell>
          <cell r="C392" t="str">
            <v>บางปะกง,รพช.</v>
          </cell>
          <cell r="D392" t="str">
            <v>บางปะกง</v>
          </cell>
          <cell r="E392">
            <v>6</v>
          </cell>
          <cell r="F392" t="str">
            <v>โรงพยาบาลชุมชน</v>
          </cell>
          <cell r="G392" t="str">
            <v>รพช.</v>
          </cell>
          <cell r="H392">
            <v>24</v>
          </cell>
          <cell r="I392" t="str">
            <v>ฉะเชิงเทรา</v>
          </cell>
          <cell r="J392" t="str">
            <v>90</v>
          </cell>
          <cell r="K392" t="str">
            <v>S</v>
          </cell>
          <cell r="L392" t="str">
            <v>F1</v>
          </cell>
          <cell r="M392">
            <v>11</v>
          </cell>
          <cell r="N392" t="str">
            <v>F1 50,000-100,000</v>
          </cell>
          <cell r="O392" t="str">
            <v>001085200</v>
          </cell>
          <cell r="P392" t="str">
            <v>รพช.F1 50,000-100,000</v>
          </cell>
        </row>
        <row r="393">
          <cell r="A393" t="str">
            <v>10853</v>
          </cell>
          <cell r="B393" t="str">
            <v>โรงพยาบาลบ้านโพธิ์</v>
          </cell>
          <cell r="C393" t="str">
            <v>บ้านโพธิ์,รพช.</v>
          </cell>
          <cell r="D393" t="str">
            <v>บ้านโพธิ์</v>
          </cell>
          <cell r="E393">
            <v>6</v>
          </cell>
          <cell r="F393" t="str">
            <v>โรงพยาบาลชุมชน</v>
          </cell>
          <cell r="G393" t="str">
            <v>รพช.</v>
          </cell>
          <cell r="H393">
            <v>24</v>
          </cell>
          <cell r="I393" t="str">
            <v>ฉะเชิงเทรา</v>
          </cell>
          <cell r="J393" t="str">
            <v>44</v>
          </cell>
          <cell r="K393" t="str">
            <v>S</v>
          </cell>
          <cell r="L393" t="str">
            <v>F2</v>
          </cell>
          <cell r="M393">
            <v>15</v>
          </cell>
          <cell r="N393" t="str">
            <v>F2 30,000-=60,000</v>
          </cell>
          <cell r="O393" t="str">
            <v>001085300</v>
          </cell>
          <cell r="P393" t="str">
            <v>รพช.F2 30,000-=60,000</v>
          </cell>
        </row>
        <row r="394">
          <cell r="A394" t="str">
            <v>10854</v>
          </cell>
          <cell r="B394" t="str">
            <v>โรงพยาบาลพนมสารคาม</v>
          </cell>
          <cell r="C394" t="str">
            <v>พนมสารคาม,รพช.</v>
          </cell>
          <cell r="D394" t="str">
            <v>พนมสารคาม</v>
          </cell>
          <cell r="E394">
            <v>6</v>
          </cell>
          <cell r="F394" t="str">
            <v>โรงพยาบาลชุมชน</v>
          </cell>
          <cell r="G394" t="str">
            <v>รพช.</v>
          </cell>
          <cell r="H394">
            <v>24</v>
          </cell>
          <cell r="I394" t="str">
            <v>ฉะเชิงเทรา</v>
          </cell>
          <cell r="J394" t="str">
            <v>116</v>
          </cell>
          <cell r="K394" t="str">
            <v>S</v>
          </cell>
          <cell r="L394" t="str">
            <v>M2</v>
          </cell>
          <cell r="M394">
            <v>8</v>
          </cell>
          <cell r="N394" t="str">
            <v>M2 &gt;100</v>
          </cell>
          <cell r="O394" t="str">
            <v>001085400</v>
          </cell>
          <cell r="P394" t="str">
            <v>รพช.M2 &gt;100</v>
          </cell>
        </row>
        <row r="395">
          <cell r="A395" t="str">
            <v>10855</v>
          </cell>
          <cell r="B395" t="str">
            <v>โรงพยาบาลสนามชัยเขต</v>
          </cell>
          <cell r="C395" t="str">
            <v>สนามชัยเขต,รพช.</v>
          </cell>
          <cell r="D395" t="str">
            <v>สนามชัยเขต</v>
          </cell>
          <cell r="E395">
            <v>6</v>
          </cell>
          <cell r="F395" t="str">
            <v>โรงพยาบาลชุมชน</v>
          </cell>
          <cell r="G395" t="str">
            <v>รพช.</v>
          </cell>
          <cell r="H395">
            <v>24</v>
          </cell>
          <cell r="I395" t="str">
            <v>ฉะเชิงเทรา</v>
          </cell>
          <cell r="J395" t="str">
            <v>111</v>
          </cell>
          <cell r="K395" t="str">
            <v>S</v>
          </cell>
          <cell r="L395" t="str">
            <v>F1</v>
          </cell>
          <cell r="M395">
            <v>11</v>
          </cell>
          <cell r="N395" t="str">
            <v>F1 50,000-100,000</v>
          </cell>
          <cell r="O395" t="str">
            <v>001085500</v>
          </cell>
          <cell r="P395" t="str">
            <v>รพช.F1 50,000-100,000</v>
          </cell>
        </row>
        <row r="396">
          <cell r="A396" t="str">
            <v>10856</v>
          </cell>
          <cell r="B396" t="str">
            <v>โรงพยาบาลแปลงยาว</v>
          </cell>
          <cell r="C396" t="str">
            <v>แปลงยาว,รพช.</v>
          </cell>
          <cell r="D396" t="str">
            <v>แปลงยาว</v>
          </cell>
          <cell r="E396">
            <v>6</v>
          </cell>
          <cell r="F396" t="str">
            <v>โรงพยาบาลชุมชน</v>
          </cell>
          <cell r="G396" t="str">
            <v>รพช.</v>
          </cell>
          <cell r="H396">
            <v>24</v>
          </cell>
          <cell r="I396" t="str">
            <v>ฉะเชิงเทรา</v>
          </cell>
          <cell r="J396" t="str">
            <v>40</v>
          </cell>
          <cell r="K396" t="str">
            <v>S</v>
          </cell>
          <cell r="L396" t="str">
            <v>F2</v>
          </cell>
          <cell r="M396">
            <v>15</v>
          </cell>
          <cell r="N396" t="str">
            <v>F2 30,000-=60,000</v>
          </cell>
          <cell r="O396" t="str">
            <v>001085600</v>
          </cell>
          <cell r="P396" t="str">
            <v>รพช.F2 30,000-=60,000</v>
          </cell>
        </row>
        <row r="397">
          <cell r="A397" t="str">
            <v>13747</v>
          </cell>
          <cell r="B397" t="str">
            <v>โรงพยาบาลราชสาส์น</v>
          </cell>
          <cell r="C397" t="str">
            <v>ราชสาส์น,รพช.</v>
          </cell>
          <cell r="D397" t="str">
            <v>ราชสาส์น</v>
          </cell>
          <cell r="E397">
            <v>6</v>
          </cell>
          <cell r="F397" t="str">
            <v>โรงพยาบาลชุมชน</v>
          </cell>
          <cell r="G397" t="str">
            <v>รพช.</v>
          </cell>
          <cell r="H397">
            <v>24</v>
          </cell>
          <cell r="I397" t="str">
            <v>ฉะเชิงเทรา</v>
          </cell>
          <cell r="J397" t="str">
            <v>12</v>
          </cell>
          <cell r="K397" t="str">
            <v>S</v>
          </cell>
          <cell r="L397" t="str">
            <v>F2</v>
          </cell>
          <cell r="M397">
            <v>16</v>
          </cell>
          <cell r="N397" t="str">
            <v>F2 &lt;=30,000</v>
          </cell>
          <cell r="O397" t="str">
            <v>001374700</v>
          </cell>
          <cell r="P397" t="str">
            <v>รพช.F2 &lt;=30,000</v>
          </cell>
        </row>
        <row r="398">
          <cell r="A398" t="str">
            <v>31327</v>
          </cell>
          <cell r="B398" t="str">
            <v>โรงพยาบาลคลองเขื่อน</v>
          </cell>
          <cell r="C398" t="str">
            <v>คลองเขื่อน,รพช.</v>
          </cell>
          <cell r="D398" t="str">
            <v>คลองเขื่อน</v>
          </cell>
          <cell r="E398">
            <v>6</v>
          </cell>
          <cell r="F398" t="str">
            <v>โรงพยาบาลชุมชน</v>
          </cell>
          <cell r="G398" t="str">
            <v>รพช.</v>
          </cell>
          <cell r="H398">
            <v>24</v>
          </cell>
          <cell r="I398" t="str">
            <v>ฉะเชิงเทรา</v>
          </cell>
          <cell r="J398" t="str">
            <v>0</v>
          </cell>
          <cell r="K398" t="str">
            <v>S</v>
          </cell>
          <cell r="L398" t="str">
            <v>F3</v>
          </cell>
          <cell r="M398">
            <v>19</v>
          </cell>
          <cell r="N398" t="str">
            <v>F3 &lt;=15,000</v>
          </cell>
          <cell r="O398" t="str">
            <v>003132700</v>
          </cell>
          <cell r="P398" t="str">
            <v>รพช.F3 &lt;=15,000</v>
          </cell>
        </row>
        <row r="399">
          <cell r="A399" t="str">
            <v>10665</v>
          </cell>
          <cell r="B399" t="str">
            <v>โรงพยาบาลเจ้าพระยาอภัยภูเบศร</v>
          </cell>
          <cell r="C399" t="str">
            <v>เจ้าพระยาอภัยภูเบศร,รพศ.</v>
          </cell>
          <cell r="D399" t="str">
            <v>เจ้าพระยาอภัยภูเบศร</v>
          </cell>
          <cell r="E399">
            <v>6</v>
          </cell>
          <cell r="F399" t="str">
            <v>โรงพยาบาลศูนย์</v>
          </cell>
          <cell r="G399" t="str">
            <v>รพศ.</v>
          </cell>
          <cell r="H399">
            <v>25</v>
          </cell>
          <cell r="I399" t="str">
            <v>ปราจีนบุรี</v>
          </cell>
          <cell r="J399" t="str">
            <v>433</v>
          </cell>
          <cell r="K399" t="str">
            <v/>
          </cell>
          <cell r="L399" t="str">
            <v>A</v>
          </cell>
          <cell r="M399">
            <v>3</v>
          </cell>
          <cell r="N399" t="str">
            <v>A &lt;=700</v>
          </cell>
          <cell r="O399" t="str">
            <v>001066500</v>
          </cell>
          <cell r="P399" t="str">
            <v>รพท./รพศ.A &lt;=700</v>
          </cell>
        </row>
        <row r="400">
          <cell r="A400" t="str">
            <v>10857</v>
          </cell>
          <cell r="B400" t="str">
            <v>โรงพยาบาลกบินทร์บุรี</v>
          </cell>
          <cell r="C400" t="str">
            <v>กบินทร์บุรี,รพท.</v>
          </cell>
          <cell r="D400" t="str">
            <v>กบินทร์บุรี</v>
          </cell>
          <cell r="E400">
            <v>6</v>
          </cell>
          <cell r="F400" t="str">
            <v>โรงพยาบาลทั่วไป</v>
          </cell>
          <cell r="G400" t="str">
            <v>รพท.</v>
          </cell>
          <cell r="H400">
            <v>25</v>
          </cell>
          <cell r="I400" t="str">
            <v>ปราจีนบุรี</v>
          </cell>
          <cell r="J400" t="str">
            <v>205</v>
          </cell>
          <cell r="K400" t="str">
            <v/>
          </cell>
          <cell r="L400" t="str">
            <v>M1</v>
          </cell>
          <cell r="M400">
            <v>6</v>
          </cell>
          <cell r="N400" t="str">
            <v>M1 &gt;200</v>
          </cell>
          <cell r="O400" t="str">
            <v>001085700</v>
          </cell>
          <cell r="P400" t="str">
            <v>รพช./รพท.M1 &gt;200</v>
          </cell>
        </row>
        <row r="401">
          <cell r="A401" t="str">
            <v>10858</v>
          </cell>
          <cell r="B401" t="str">
            <v>โรงพยาบาลนาดี</v>
          </cell>
          <cell r="C401" t="str">
            <v>นาดี,รพช.</v>
          </cell>
          <cell r="D401" t="str">
            <v>นาดี</v>
          </cell>
          <cell r="E401">
            <v>6</v>
          </cell>
          <cell r="F401" t="str">
            <v>โรงพยาบาลชุมชน</v>
          </cell>
          <cell r="G401" t="str">
            <v>รพช.</v>
          </cell>
          <cell r="H401">
            <v>25</v>
          </cell>
          <cell r="I401" t="str">
            <v>ปราจีนบุรี</v>
          </cell>
          <cell r="J401" t="str">
            <v>65</v>
          </cell>
          <cell r="K401" t="str">
            <v/>
          </cell>
          <cell r="L401" t="str">
            <v>F2</v>
          </cell>
          <cell r="M401">
            <v>15</v>
          </cell>
          <cell r="N401" t="str">
            <v>F2 30,000-=60,000</v>
          </cell>
          <cell r="O401" t="str">
            <v>001085800</v>
          </cell>
          <cell r="P401" t="str">
            <v>รพช.F2 30,000-=60,000</v>
          </cell>
        </row>
        <row r="402">
          <cell r="A402" t="str">
            <v>10859</v>
          </cell>
          <cell r="B402" t="str">
            <v>โรงพยาบาลบ้านสร้าง</v>
          </cell>
          <cell r="C402" t="str">
            <v>บ้านสร้าง,รพช.</v>
          </cell>
          <cell r="D402" t="str">
            <v>บ้านสร้าง</v>
          </cell>
          <cell r="E402">
            <v>6</v>
          </cell>
          <cell r="F402" t="str">
            <v>โรงพยาบาลชุมชน</v>
          </cell>
          <cell r="G402" t="str">
            <v>รพช.</v>
          </cell>
          <cell r="H402">
            <v>25</v>
          </cell>
          <cell r="I402" t="str">
            <v>ปราจีนบุรี</v>
          </cell>
          <cell r="J402" t="str">
            <v>29</v>
          </cell>
          <cell r="K402" t="str">
            <v/>
          </cell>
          <cell r="L402" t="str">
            <v>F2</v>
          </cell>
          <cell r="M402">
            <v>15</v>
          </cell>
          <cell r="N402" t="str">
            <v>F2 30,000-=60,000</v>
          </cell>
          <cell r="O402" t="str">
            <v>001085900</v>
          </cell>
          <cell r="P402" t="str">
            <v>รพช.F2 30,000-=60,000</v>
          </cell>
        </row>
        <row r="403">
          <cell r="A403" t="str">
            <v>10860</v>
          </cell>
          <cell r="B403" t="str">
            <v>โรงพยาบาลประจันตคาม</v>
          </cell>
          <cell r="C403" t="str">
            <v>ประจันตคาม,รพช.</v>
          </cell>
          <cell r="D403" t="str">
            <v>ประจันตคาม</v>
          </cell>
          <cell r="E403">
            <v>6</v>
          </cell>
          <cell r="F403" t="str">
            <v>โรงพยาบาลชุมชน</v>
          </cell>
          <cell r="G403" t="str">
            <v>รพช.</v>
          </cell>
          <cell r="H403">
            <v>25</v>
          </cell>
          <cell r="I403" t="str">
            <v>ปราจีนบุรี</v>
          </cell>
          <cell r="J403" t="str">
            <v>34</v>
          </cell>
          <cell r="K403" t="str">
            <v/>
          </cell>
          <cell r="L403" t="str">
            <v>F2</v>
          </cell>
          <cell r="M403">
            <v>15</v>
          </cell>
          <cell r="N403" t="str">
            <v>F2 30,000-=60,000</v>
          </cell>
          <cell r="O403" t="str">
            <v>001086000</v>
          </cell>
          <cell r="P403" t="str">
            <v>รพช.F2 30,000-=60,000</v>
          </cell>
        </row>
        <row r="404">
          <cell r="A404" t="str">
            <v>10861</v>
          </cell>
          <cell r="B404" t="str">
            <v>โรงพยาบาลศรีมหาโพธิ</v>
          </cell>
          <cell r="C404" t="str">
            <v>ศรีมหาโพธิ,รพช.</v>
          </cell>
          <cell r="D404" t="str">
            <v>ศรีมหาโพธิ</v>
          </cell>
          <cell r="E404">
            <v>6</v>
          </cell>
          <cell r="F404" t="str">
            <v>โรงพยาบาลชุมชน</v>
          </cell>
          <cell r="G404" t="str">
            <v>รพช.</v>
          </cell>
          <cell r="H404">
            <v>25</v>
          </cell>
          <cell r="I404" t="str">
            <v>ปราจีนบุรี</v>
          </cell>
          <cell r="J404" t="str">
            <v>60</v>
          </cell>
          <cell r="K404" t="str">
            <v/>
          </cell>
          <cell r="L404" t="str">
            <v>F2</v>
          </cell>
          <cell r="M404">
            <v>14</v>
          </cell>
          <cell r="N404" t="str">
            <v>F2 60,000-90,000</v>
          </cell>
          <cell r="O404" t="str">
            <v>001086100</v>
          </cell>
          <cell r="P404" t="str">
            <v>รพช.F2 60,000-90,000</v>
          </cell>
        </row>
        <row r="405">
          <cell r="A405" t="str">
            <v>10862</v>
          </cell>
          <cell r="B405" t="str">
            <v>โรงพยาบาลศรีมโหสถ</v>
          </cell>
          <cell r="C405" t="str">
            <v>ศรีมโหสถ,รพช.</v>
          </cell>
          <cell r="D405" t="str">
            <v>ศรีมโหสถ</v>
          </cell>
          <cell r="E405">
            <v>6</v>
          </cell>
          <cell r="F405" t="str">
            <v>โรงพยาบาลชุมชน</v>
          </cell>
          <cell r="G405" t="str">
            <v>รพช.</v>
          </cell>
          <cell r="H405">
            <v>25</v>
          </cell>
          <cell r="I405" t="str">
            <v>ปราจีนบุรี</v>
          </cell>
          <cell r="J405" t="str">
            <v>30</v>
          </cell>
          <cell r="K405" t="str">
            <v/>
          </cell>
          <cell r="L405" t="str">
            <v>F2</v>
          </cell>
          <cell r="M405">
            <v>16</v>
          </cell>
          <cell r="N405" t="str">
            <v>F2 &lt;=30,000</v>
          </cell>
          <cell r="O405" t="str">
            <v>001086200</v>
          </cell>
          <cell r="P405" t="str">
            <v>รพช.F2 &lt;=30,000</v>
          </cell>
        </row>
        <row r="406">
          <cell r="A406" t="str">
            <v>10699</v>
          </cell>
          <cell r="B406" t="str">
            <v>โรงพยาบาลสมเด็จพระยุพราชสระแก้ว</v>
          </cell>
          <cell r="C406" t="str">
            <v>สมเด็จพระยุพราชสระแก้ว,รพท.</v>
          </cell>
          <cell r="D406" t="str">
            <v>สมเด็จพระยุพราชสระแก้ว</v>
          </cell>
          <cell r="E406">
            <v>6</v>
          </cell>
          <cell r="F406" t="str">
            <v>โรงพยาบาลทั่วไป</v>
          </cell>
          <cell r="G406" t="str">
            <v>รพท.</v>
          </cell>
          <cell r="H406">
            <v>27</v>
          </cell>
          <cell r="I406" t="str">
            <v>สระแก้ว</v>
          </cell>
          <cell r="J406" t="str">
            <v>388</v>
          </cell>
          <cell r="K406" t="str">
            <v/>
          </cell>
          <cell r="L406" t="str">
            <v>S</v>
          </cell>
          <cell r="M406">
            <v>5</v>
          </cell>
          <cell r="N406" t="str">
            <v>S &lt;=400</v>
          </cell>
          <cell r="O406" t="str">
            <v>001069900</v>
          </cell>
          <cell r="P406" t="str">
            <v>รพช./รพท.S &lt;=400</v>
          </cell>
        </row>
        <row r="407">
          <cell r="A407" t="str">
            <v>10866</v>
          </cell>
          <cell r="B407" t="str">
            <v>โรงพยาบาลคลองหาด</v>
          </cell>
          <cell r="C407" t="str">
            <v>คลองหาด,รพช.</v>
          </cell>
          <cell r="D407" t="str">
            <v>คลองหาด</v>
          </cell>
          <cell r="E407">
            <v>6</v>
          </cell>
          <cell r="F407" t="str">
            <v>โรงพยาบาลชุมชน</v>
          </cell>
          <cell r="G407" t="str">
            <v>รพช.</v>
          </cell>
          <cell r="H407">
            <v>27</v>
          </cell>
          <cell r="I407" t="str">
            <v>สระแก้ว</v>
          </cell>
          <cell r="J407" t="str">
            <v>34</v>
          </cell>
          <cell r="K407" t="str">
            <v/>
          </cell>
          <cell r="L407" t="str">
            <v>F2</v>
          </cell>
          <cell r="M407">
            <v>15</v>
          </cell>
          <cell r="N407" t="str">
            <v>F2 30,000-=60,000</v>
          </cell>
          <cell r="O407" t="str">
            <v>001086600</v>
          </cell>
          <cell r="P407" t="str">
            <v>รพช.F2 30,000-=60,000</v>
          </cell>
        </row>
        <row r="408">
          <cell r="A408" t="str">
            <v>10867</v>
          </cell>
          <cell r="B408" t="str">
            <v>โรงพยาบาลตาพระยา</v>
          </cell>
          <cell r="C408" t="str">
            <v>ตาพระยา,รพช.</v>
          </cell>
          <cell r="D408" t="str">
            <v>ตาพระยา</v>
          </cell>
          <cell r="E408">
            <v>6</v>
          </cell>
          <cell r="F408" t="str">
            <v>โรงพยาบาลชุมชน</v>
          </cell>
          <cell r="G408" t="str">
            <v>รพช.</v>
          </cell>
          <cell r="H408">
            <v>27</v>
          </cell>
          <cell r="I408" t="str">
            <v>สระแก้ว</v>
          </cell>
          <cell r="J408" t="str">
            <v>38</v>
          </cell>
          <cell r="K408" t="str">
            <v/>
          </cell>
          <cell r="L408" t="str">
            <v>F2</v>
          </cell>
          <cell r="M408">
            <v>15</v>
          </cell>
          <cell r="N408" t="str">
            <v>F2 30,000-=60,000</v>
          </cell>
          <cell r="O408" t="str">
            <v>001086700</v>
          </cell>
          <cell r="P408" t="str">
            <v>รพช.F2 30,000-=60,000</v>
          </cell>
        </row>
        <row r="409">
          <cell r="A409" t="str">
            <v>10868</v>
          </cell>
          <cell r="B409" t="str">
            <v>โรงพยาบาลวังน้ำเย็น</v>
          </cell>
          <cell r="C409" t="str">
            <v>วังน้ำเย็น,รพช.</v>
          </cell>
          <cell r="D409" t="str">
            <v>วังน้ำเย็น</v>
          </cell>
          <cell r="E409">
            <v>6</v>
          </cell>
          <cell r="F409" t="str">
            <v>โรงพยาบาลชุมชน</v>
          </cell>
          <cell r="G409" t="str">
            <v>รพช.</v>
          </cell>
          <cell r="H409">
            <v>27</v>
          </cell>
          <cell r="I409" t="str">
            <v>สระแก้ว</v>
          </cell>
          <cell r="J409" t="str">
            <v>85</v>
          </cell>
          <cell r="K409" t="str">
            <v/>
          </cell>
          <cell r="L409" t="str">
            <v>F2</v>
          </cell>
          <cell r="M409">
            <v>14</v>
          </cell>
          <cell r="N409" t="str">
            <v>F2 60,000-90,000</v>
          </cell>
          <cell r="O409" t="str">
            <v>001086800</v>
          </cell>
          <cell r="P409" t="str">
            <v>รพช.F2 60,000-90,000</v>
          </cell>
        </row>
        <row r="410">
          <cell r="A410" t="str">
            <v>10869</v>
          </cell>
          <cell r="B410" t="str">
            <v>โรงพยาบาลวัฒนานคร</v>
          </cell>
          <cell r="C410" t="str">
            <v>วัฒนานคร,รพช.</v>
          </cell>
          <cell r="D410" t="str">
            <v>วัฒนานคร</v>
          </cell>
          <cell r="E410">
            <v>6</v>
          </cell>
          <cell r="F410" t="str">
            <v>โรงพยาบาลชุมชน</v>
          </cell>
          <cell r="G410" t="str">
            <v>รพช.</v>
          </cell>
          <cell r="H410">
            <v>27</v>
          </cell>
          <cell r="I410" t="str">
            <v>สระแก้ว</v>
          </cell>
          <cell r="J410" t="str">
            <v>77</v>
          </cell>
          <cell r="K410" t="str">
            <v/>
          </cell>
          <cell r="L410" t="str">
            <v>F2</v>
          </cell>
          <cell r="M410">
            <v>14</v>
          </cell>
          <cell r="N410" t="str">
            <v>F2 60,000-90,000</v>
          </cell>
          <cell r="O410" t="str">
            <v>001086900</v>
          </cell>
          <cell r="P410" t="str">
            <v>รพช.F2 60,000-90,000</v>
          </cell>
        </row>
        <row r="411">
          <cell r="A411" t="str">
            <v>10870</v>
          </cell>
          <cell r="B411" t="str">
            <v>โรงพยาบาลอรัญประเทศ</v>
          </cell>
          <cell r="C411" t="str">
            <v>อรัญประเทศ,รพท.</v>
          </cell>
          <cell r="D411" t="str">
            <v>อรัญประเทศ</v>
          </cell>
          <cell r="E411">
            <v>6</v>
          </cell>
          <cell r="F411" t="str">
            <v>โรงพยาบาลทั่วไป</v>
          </cell>
          <cell r="G411" t="str">
            <v>รพท.</v>
          </cell>
          <cell r="H411">
            <v>27</v>
          </cell>
          <cell r="I411" t="str">
            <v>สระแก้ว</v>
          </cell>
          <cell r="J411" t="str">
            <v>151</v>
          </cell>
          <cell r="K411" t="str">
            <v/>
          </cell>
          <cell r="L411" t="str">
            <v>S</v>
          </cell>
          <cell r="M411">
            <v>7</v>
          </cell>
          <cell r="N411" t="str">
            <v>M1 &lt;=200</v>
          </cell>
          <cell r="O411" t="str">
            <v>001087000</v>
          </cell>
          <cell r="P411" t="str">
            <v>รพช./รพท.M1 &lt;=200</v>
          </cell>
        </row>
        <row r="412">
          <cell r="A412" t="str">
            <v>13817</v>
          </cell>
          <cell r="B412" t="str">
            <v>โรงพยาบาลเขาฉกรรจ์</v>
          </cell>
          <cell r="C412" t="str">
            <v>เขาฉกรรจ์,รพช.</v>
          </cell>
          <cell r="D412" t="str">
            <v>เขาฉกรรจ์</v>
          </cell>
          <cell r="E412">
            <v>6</v>
          </cell>
          <cell r="F412" t="str">
            <v>โรงพยาบาลชุมชน</v>
          </cell>
          <cell r="G412" t="str">
            <v>รพช.</v>
          </cell>
          <cell r="H412">
            <v>27</v>
          </cell>
          <cell r="I412" t="str">
            <v>สระแก้ว</v>
          </cell>
          <cell r="J412" t="str">
            <v>51</v>
          </cell>
          <cell r="K412" t="str">
            <v/>
          </cell>
          <cell r="L412" t="str">
            <v>F2</v>
          </cell>
          <cell r="M412">
            <v>15</v>
          </cell>
          <cell r="N412" t="str">
            <v>F2 30,000-=60,000</v>
          </cell>
          <cell r="O412" t="str">
            <v>001381700</v>
          </cell>
          <cell r="P412" t="str">
            <v>รพช.F2 30,000-=60,000</v>
          </cell>
        </row>
        <row r="413">
          <cell r="A413" t="str">
            <v>28849</v>
          </cell>
          <cell r="B413" t="str">
            <v>โรงพยาบาลวังสมบูรณ์</v>
          </cell>
          <cell r="C413" t="str">
            <v>วังสมบูรณ์,รพช.</v>
          </cell>
          <cell r="D413" t="str">
            <v>วังสมบูรณ์</v>
          </cell>
          <cell r="E413">
            <v>6</v>
          </cell>
          <cell r="F413" t="str">
            <v>โรงพยาบาลชุมชน</v>
          </cell>
          <cell r="G413" t="str">
            <v>รพช.</v>
          </cell>
          <cell r="H413">
            <v>27</v>
          </cell>
          <cell r="I413" t="str">
            <v>สระแก้ว</v>
          </cell>
          <cell r="J413" t="str">
            <v>10</v>
          </cell>
          <cell r="K413" t="str">
            <v>S</v>
          </cell>
          <cell r="L413" t="str">
            <v>F3</v>
          </cell>
          <cell r="M413">
            <v>17</v>
          </cell>
          <cell r="N413" t="str">
            <v>F3 &gt;=25,000</v>
          </cell>
          <cell r="O413" t="str">
            <v>002884900</v>
          </cell>
          <cell r="P413" t="str">
            <v>รพช.F3 &gt;=25,000</v>
          </cell>
        </row>
        <row r="414">
          <cell r="A414" t="str">
            <v>28850</v>
          </cell>
          <cell r="B414" t="str">
            <v>โรงพยาบาลโคกสูง</v>
          </cell>
          <cell r="C414" t="str">
            <v>โคกสูง,รพช.</v>
          </cell>
          <cell r="D414" t="str">
            <v>โคกสูง</v>
          </cell>
          <cell r="E414">
            <v>6</v>
          </cell>
          <cell r="F414" t="str">
            <v>โรงพยาบาลชุมชน</v>
          </cell>
          <cell r="G414" t="str">
            <v>รพช.</v>
          </cell>
          <cell r="H414">
            <v>27</v>
          </cell>
          <cell r="I414" t="str">
            <v>สระแก้ว</v>
          </cell>
          <cell r="J414" t="str">
            <v>10</v>
          </cell>
          <cell r="K414" t="str">
            <v>S</v>
          </cell>
          <cell r="L414" t="str">
            <v>F3</v>
          </cell>
          <cell r="M414">
            <v>17</v>
          </cell>
          <cell r="N414" t="str">
            <v>F3 &gt;=25,000</v>
          </cell>
          <cell r="O414" t="str">
            <v>002885000</v>
          </cell>
          <cell r="P414" t="str">
            <v>รพช.F3 &gt;=25,000</v>
          </cell>
        </row>
        <row r="415">
          <cell r="A415" t="str">
            <v>10670</v>
          </cell>
          <cell r="B415" t="str">
            <v>โรงพยาบาลขอนแก่น</v>
          </cell>
          <cell r="C415" t="str">
            <v>ขอนแก่น,รพศ.</v>
          </cell>
          <cell r="D415" t="str">
            <v>ขอนแก่น</v>
          </cell>
          <cell r="E415">
            <v>7</v>
          </cell>
          <cell r="F415" t="str">
            <v>โรงพยาบาลศูนย์</v>
          </cell>
          <cell r="G415" t="str">
            <v>รพศ.</v>
          </cell>
          <cell r="H415">
            <v>40</v>
          </cell>
          <cell r="I415" t="str">
            <v>ขอนแก่น</v>
          </cell>
          <cell r="J415" t="str">
            <v>867</v>
          </cell>
          <cell r="K415" t="str">
            <v>S</v>
          </cell>
          <cell r="L415" t="str">
            <v>A</v>
          </cell>
          <cell r="M415">
            <v>2</v>
          </cell>
          <cell r="N415" t="str">
            <v>A &gt;700 to &lt;1000</v>
          </cell>
          <cell r="O415" t="str">
            <v>001067000</v>
          </cell>
          <cell r="P415" t="str">
            <v>รพท./รพศ.A &gt;700 to &lt;1000</v>
          </cell>
        </row>
        <row r="416">
          <cell r="A416" t="str">
            <v>10995</v>
          </cell>
          <cell r="B416" t="str">
            <v>โรงพยาบาลบ้านฝาง</v>
          </cell>
          <cell r="C416" t="str">
            <v>บ้านฝาง,รพช.</v>
          </cell>
          <cell r="D416" t="str">
            <v>บ้านฝาง</v>
          </cell>
          <cell r="E416">
            <v>7</v>
          </cell>
          <cell r="F416" t="str">
            <v>โรงพยาบาลชุมชน</v>
          </cell>
          <cell r="G416" t="str">
            <v>รพช.</v>
          </cell>
          <cell r="H416">
            <v>40</v>
          </cell>
          <cell r="I416" t="str">
            <v>ขอนแก่น</v>
          </cell>
          <cell r="J416" t="str">
            <v>30</v>
          </cell>
          <cell r="K416" t="str">
            <v>S</v>
          </cell>
          <cell r="L416" t="str">
            <v>F2</v>
          </cell>
          <cell r="M416">
            <v>15</v>
          </cell>
          <cell r="N416" t="str">
            <v>F2 30,000-=60,000</v>
          </cell>
          <cell r="O416" t="str">
            <v>001099500</v>
          </cell>
          <cell r="P416" t="str">
            <v>รพช.F2 30,000-=60,000</v>
          </cell>
        </row>
        <row r="417">
          <cell r="A417" t="str">
            <v>10996</v>
          </cell>
          <cell r="B417" t="str">
            <v>โรงพยาบาลพระยืน</v>
          </cell>
          <cell r="C417" t="str">
            <v>พระยืน,รพช.</v>
          </cell>
          <cell r="D417" t="str">
            <v>พระยืน</v>
          </cell>
          <cell r="E417">
            <v>7</v>
          </cell>
          <cell r="F417" t="str">
            <v>โรงพยาบาลชุมชน</v>
          </cell>
          <cell r="G417" t="str">
            <v>รพช.</v>
          </cell>
          <cell r="H417">
            <v>40</v>
          </cell>
          <cell r="I417" t="str">
            <v>ขอนแก่น</v>
          </cell>
          <cell r="J417" t="str">
            <v>30</v>
          </cell>
          <cell r="K417" t="str">
            <v>S</v>
          </cell>
          <cell r="L417" t="str">
            <v>F2</v>
          </cell>
          <cell r="M417">
            <v>15</v>
          </cell>
          <cell r="N417" t="str">
            <v>F2 30,000-=60,000</v>
          </cell>
          <cell r="O417" t="str">
            <v>001099600</v>
          </cell>
          <cell r="P417" t="str">
            <v>รพช.F2 30,000-=60,000</v>
          </cell>
        </row>
        <row r="418">
          <cell r="A418" t="str">
            <v>10997</v>
          </cell>
          <cell r="B418" t="str">
            <v>โรงพยาบาลหนองเรือ</v>
          </cell>
          <cell r="C418" t="str">
            <v>หนองเรือ,รพช.</v>
          </cell>
          <cell r="D418" t="str">
            <v>หนองเรือ</v>
          </cell>
          <cell r="E418">
            <v>7</v>
          </cell>
          <cell r="F418" t="str">
            <v>โรงพยาบาลชุมชน</v>
          </cell>
          <cell r="G418" t="str">
            <v>รพช.</v>
          </cell>
          <cell r="H418">
            <v>40</v>
          </cell>
          <cell r="I418" t="str">
            <v>ขอนแก่น</v>
          </cell>
          <cell r="J418" t="str">
            <v>88</v>
          </cell>
          <cell r="K418" t="str">
            <v>S</v>
          </cell>
          <cell r="L418" t="str">
            <v>F2</v>
          </cell>
          <cell r="M418">
            <v>13</v>
          </cell>
          <cell r="N418" t="str">
            <v>F2 &gt;=90,000</v>
          </cell>
          <cell r="O418" t="str">
            <v>001099700</v>
          </cell>
          <cell r="P418" t="str">
            <v>รพช.F2 &gt;=90,000</v>
          </cell>
        </row>
        <row r="419">
          <cell r="A419" t="str">
            <v>10998</v>
          </cell>
          <cell r="B419" t="str">
            <v>โรงพยาบาลชุมแพ</v>
          </cell>
          <cell r="C419" t="str">
            <v>ชุมแพ,รพท.</v>
          </cell>
          <cell r="D419" t="str">
            <v>ชุมแพ</v>
          </cell>
          <cell r="E419">
            <v>7</v>
          </cell>
          <cell r="F419" t="str">
            <v>โรงพยาบาลทั่วไป</v>
          </cell>
          <cell r="G419" t="str">
            <v>รพท.</v>
          </cell>
          <cell r="H419">
            <v>40</v>
          </cell>
          <cell r="I419" t="str">
            <v>ขอนแก่น</v>
          </cell>
          <cell r="J419" t="str">
            <v>166</v>
          </cell>
          <cell r="K419" t="str">
            <v>S</v>
          </cell>
          <cell r="L419" t="str">
            <v>M1</v>
          </cell>
          <cell r="M419">
            <v>7</v>
          </cell>
          <cell r="N419" t="str">
            <v>M1 &lt;=200</v>
          </cell>
          <cell r="O419" t="str">
            <v>001099800</v>
          </cell>
          <cell r="P419" t="str">
            <v>รพช./รพท.M1 &lt;=200</v>
          </cell>
        </row>
        <row r="420">
          <cell r="A420" t="str">
            <v>10999</v>
          </cell>
          <cell r="B420" t="str">
            <v>โรงพยาบาลสีชมพู</v>
          </cell>
          <cell r="C420" t="str">
            <v>สีชมพู,รพช.</v>
          </cell>
          <cell r="D420" t="str">
            <v>สีชมพู</v>
          </cell>
          <cell r="E420">
            <v>7</v>
          </cell>
          <cell r="F420" t="str">
            <v>โรงพยาบาลชุมชน</v>
          </cell>
          <cell r="G420" t="str">
            <v>รพช.</v>
          </cell>
          <cell r="H420">
            <v>40</v>
          </cell>
          <cell r="I420" t="str">
            <v>ขอนแก่น</v>
          </cell>
          <cell r="J420" t="str">
            <v>60</v>
          </cell>
          <cell r="K420" t="str">
            <v>S</v>
          </cell>
          <cell r="L420" t="str">
            <v>F2</v>
          </cell>
          <cell r="M420">
            <v>14</v>
          </cell>
          <cell r="N420" t="str">
            <v>F2 60,000-90,000</v>
          </cell>
          <cell r="O420" t="str">
            <v>001099900</v>
          </cell>
          <cell r="P420" t="str">
            <v>รพช.F2 60,000-90,000</v>
          </cell>
        </row>
        <row r="421">
          <cell r="A421" t="str">
            <v>11000</v>
          </cell>
          <cell r="B421" t="str">
            <v>โรงพยาบาลน้ำพอง</v>
          </cell>
          <cell r="C421" t="str">
            <v>น้ำพอง,รพช.</v>
          </cell>
          <cell r="D421" t="str">
            <v>น้ำพอง</v>
          </cell>
          <cell r="E421">
            <v>7</v>
          </cell>
          <cell r="F421" t="str">
            <v>โรงพยาบาลชุมชน</v>
          </cell>
          <cell r="G421" t="str">
            <v>รพช.</v>
          </cell>
          <cell r="H421">
            <v>40</v>
          </cell>
          <cell r="I421" t="str">
            <v>ขอนแก่น</v>
          </cell>
          <cell r="J421" t="str">
            <v>120</v>
          </cell>
          <cell r="K421" t="str">
            <v>S</v>
          </cell>
          <cell r="L421" t="str">
            <v>F1</v>
          </cell>
          <cell r="M421">
            <v>10</v>
          </cell>
          <cell r="N421" t="str">
            <v>F1 &gt;=100,000</v>
          </cell>
          <cell r="O421" t="str">
            <v>001100000</v>
          </cell>
          <cell r="P421" t="str">
            <v>รพช.F1 &gt;=100,000</v>
          </cell>
        </row>
        <row r="422">
          <cell r="A422" t="str">
            <v>11001</v>
          </cell>
          <cell r="B422" t="str">
            <v>โรงพยาบาลอุบลรัตน์</v>
          </cell>
          <cell r="C422" t="str">
            <v>อุบลรัตน์,รพช.</v>
          </cell>
          <cell r="D422" t="str">
            <v>อุบลรัตน์</v>
          </cell>
          <cell r="E422">
            <v>7</v>
          </cell>
          <cell r="F422" t="str">
            <v>โรงพยาบาลชุมชน</v>
          </cell>
          <cell r="G422" t="str">
            <v>รพช.</v>
          </cell>
          <cell r="H422">
            <v>40</v>
          </cell>
          <cell r="I422" t="str">
            <v>ขอนแก่น</v>
          </cell>
          <cell r="J422" t="str">
            <v>47</v>
          </cell>
          <cell r="K422" t="str">
            <v>S</v>
          </cell>
          <cell r="L422" t="str">
            <v>F2</v>
          </cell>
          <cell r="M422">
            <v>15</v>
          </cell>
          <cell r="N422" t="str">
            <v>F2 30,000-=60,000</v>
          </cell>
          <cell r="O422" t="str">
            <v>001100100</v>
          </cell>
          <cell r="P422" t="str">
            <v>รพช.F2 30,000-=60,000</v>
          </cell>
        </row>
        <row r="423">
          <cell r="A423" t="str">
            <v>11002</v>
          </cell>
          <cell r="B423" t="str">
            <v>โรงพยาบาลบ้านไผ่</v>
          </cell>
          <cell r="C423" t="str">
            <v>บ้านไผ่,รพช.</v>
          </cell>
          <cell r="D423" t="str">
            <v>บ้านไผ่</v>
          </cell>
          <cell r="E423">
            <v>7</v>
          </cell>
          <cell r="F423" t="str">
            <v>โรงพยาบาลชุมชน</v>
          </cell>
          <cell r="G423" t="str">
            <v>รพช.</v>
          </cell>
          <cell r="H423">
            <v>40</v>
          </cell>
          <cell r="I423" t="str">
            <v>ขอนแก่น</v>
          </cell>
          <cell r="J423" t="str">
            <v>120</v>
          </cell>
          <cell r="K423" t="str">
            <v>S</v>
          </cell>
          <cell r="L423" t="str">
            <v>M2</v>
          </cell>
          <cell r="M423">
            <v>8</v>
          </cell>
          <cell r="N423" t="str">
            <v>M2 &gt;100</v>
          </cell>
          <cell r="O423" t="str">
            <v>001100200</v>
          </cell>
          <cell r="P423" t="str">
            <v>รพช.M2 &gt;100</v>
          </cell>
        </row>
        <row r="424">
          <cell r="A424" t="str">
            <v>11003</v>
          </cell>
          <cell r="B424" t="str">
            <v>โรงพยาบาลเปือยน้อย</v>
          </cell>
          <cell r="C424" t="str">
            <v>เปือยน้อย,รพช.</v>
          </cell>
          <cell r="D424" t="str">
            <v>เปือยน้อย</v>
          </cell>
          <cell r="E424">
            <v>7</v>
          </cell>
          <cell r="F424" t="str">
            <v>โรงพยาบาลชุมชน</v>
          </cell>
          <cell r="G424" t="str">
            <v>รพช.</v>
          </cell>
          <cell r="H424">
            <v>40</v>
          </cell>
          <cell r="I424" t="str">
            <v>ขอนแก่น</v>
          </cell>
          <cell r="J424" t="str">
            <v>30</v>
          </cell>
          <cell r="K424" t="str">
            <v>S</v>
          </cell>
          <cell r="L424" t="str">
            <v>F2</v>
          </cell>
          <cell r="M424">
            <v>16</v>
          </cell>
          <cell r="N424" t="str">
            <v>F2 &lt;=30,000</v>
          </cell>
          <cell r="O424" t="str">
            <v>001100300</v>
          </cell>
          <cell r="P424" t="str">
            <v>รพช.F2 &lt;=30,000</v>
          </cell>
        </row>
        <row r="425">
          <cell r="A425" t="str">
            <v>11004</v>
          </cell>
          <cell r="B425" t="str">
            <v>โรงพยาบาลพล</v>
          </cell>
          <cell r="C425" t="str">
            <v>พล,รพช.</v>
          </cell>
          <cell r="D425" t="str">
            <v>พล</v>
          </cell>
          <cell r="E425">
            <v>7</v>
          </cell>
          <cell r="F425" t="str">
            <v>โรงพยาบาลชุมชน</v>
          </cell>
          <cell r="G425" t="str">
            <v>รพช.</v>
          </cell>
          <cell r="H425">
            <v>40</v>
          </cell>
          <cell r="I425" t="str">
            <v>ขอนแก่น</v>
          </cell>
          <cell r="J425" t="str">
            <v>67</v>
          </cell>
          <cell r="K425" t="str">
            <v>S</v>
          </cell>
          <cell r="L425" t="str">
            <v>M2</v>
          </cell>
          <cell r="M425">
            <v>9</v>
          </cell>
          <cell r="N425" t="str">
            <v>M2 &lt;=100</v>
          </cell>
          <cell r="O425" t="str">
            <v>001100400</v>
          </cell>
          <cell r="P425" t="str">
            <v>รพช.M2 &lt;=100</v>
          </cell>
        </row>
        <row r="426">
          <cell r="A426" t="str">
            <v>11005</v>
          </cell>
          <cell r="B426" t="str">
            <v>โรงพยาบาลแวงใหญ่</v>
          </cell>
          <cell r="C426" t="str">
            <v>แวงใหญ่,รพช.</v>
          </cell>
          <cell r="D426" t="str">
            <v>แวงใหญ่</v>
          </cell>
          <cell r="E426">
            <v>7</v>
          </cell>
          <cell r="F426" t="str">
            <v>โรงพยาบาลชุมชน</v>
          </cell>
          <cell r="G426" t="str">
            <v>รพช.</v>
          </cell>
          <cell r="H426">
            <v>40</v>
          </cell>
          <cell r="I426" t="str">
            <v>ขอนแก่น</v>
          </cell>
          <cell r="J426" t="str">
            <v>35</v>
          </cell>
          <cell r="K426" t="str">
            <v>S</v>
          </cell>
          <cell r="L426" t="str">
            <v>F2</v>
          </cell>
          <cell r="M426">
            <v>16</v>
          </cell>
          <cell r="N426" t="str">
            <v>F2 &lt;=30,000</v>
          </cell>
          <cell r="O426" t="str">
            <v>001100500</v>
          </cell>
          <cell r="P426" t="str">
            <v>รพช.F2 &lt;=30,000</v>
          </cell>
        </row>
        <row r="427">
          <cell r="A427" t="str">
            <v>11006</v>
          </cell>
          <cell r="B427" t="str">
            <v>โรงพยาบาลแวงน้อย</v>
          </cell>
          <cell r="C427" t="str">
            <v>แวงน้อย,รพช.</v>
          </cell>
          <cell r="D427" t="str">
            <v>แวงน้อย</v>
          </cell>
          <cell r="E427">
            <v>7</v>
          </cell>
          <cell r="F427" t="str">
            <v>โรงพยาบาลชุมชน</v>
          </cell>
          <cell r="G427" t="str">
            <v>รพช.</v>
          </cell>
          <cell r="H427">
            <v>40</v>
          </cell>
          <cell r="I427" t="str">
            <v>ขอนแก่น</v>
          </cell>
          <cell r="J427" t="str">
            <v>30</v>
          </cell>
          <cell r="K427" t="str">
            <v>S</v>
          </cell>
          <cell r="L427" t="str">
            <v>F2</v>
          </cell>
          <cell r="M427">
            <v>15</v>
          </cell>
          <cell r="N427" t="str">
            <v>F2 30,000-=60,000</v>
          </cell>
          <cell r="O427" t="str">
            <v>001100600</v>
          </cell>
          <cell r="P427" t="str">
            <v>รพช.F2 30,000-=60,000</v>
          </cell>
        </row>
        <row r="428">
          <cell r="A428" t="str">
            <v>11007</v>
          </cell>
          <cell r="B428" t="str">
            <v>โรงพยาบาลหนองสองห้อง</v>
          </cell>
          <cell r="C428" t="str">
            <v>หนองสองห้อง,รพช.</v>
          </cell>
          <cell r="D428" t="str">
            <v>หนองสองห้อง</v>
          </cell>
          <cell r="E428">
            <v>7</v>
          </cell>
          <cell r="F428" t="str">
            <v>โรงพยาบาลชุมชน</v>
          </cell>
          <cell r="G428" t="str">
            <v>รพช.</v>
          </cell>
          <cell r="H428">
            <v>40</v>
          </cell>
          <cell r="I428" t="str">
            <v>ขอนแก่น</v>
          </cell>
          <cell r="J428" t="str">
            <v>45</v>
          </cell>
          <cell r="K428" t="str">
            <v>S</v>
          </cell>
          <cell r="L428" t="str">
            <v>F2</v>
          </cell>
          <cell r="M428">
            <v>14</v>
          </cell>
          <cell r="N428" t="str">
            <v>F2 60,000-90,000</v>
          </cell>
          <cell r="O428" t="str">
            <v>001100700</v>
          </cell>
          <cell r="P428" t="str">
            <v>รพช.F2 60,000-90,000</v>
          </cell>
        </row>
        <row r="429">
          <cell r="A429" t="str">
            <v>11008</v>
          </cell>
          <cell r="B429" t="str">
            <v>โรงพยาบาลภูเวียง</v>
          </cell>
          <cell r="C429" t="str">
            <v>ภูเวียง,รพช.</v>
          </cell>
          <cell r="D429" t="str">
            <v>ภูเวียง</v>
          </cell>
          <cell r="E429">
            <v>7</v>
          </cell>
          <cell r="F429" t="str">
            <v>โรงพยาบาลชุมชน</v>
          </cell>
          <cell r="G429" t="str">
            <v>รพช.</v>
          </cell>
          <cell r="H429">
            <v>40</v>
          </cell>
          <cell r="I429" t="str">
            <v>ขอนแก่น</v>
          </cell>
          <cell r="J429" t="str">
            <v>98</v>
          </cell>
          <cell r="K429" t="str">
            <v>S</v>
          </cell>
          <cell r="L429" t="str">
            <v>F2</v>
          </cell>
          <cell r="M429">
            <v>14</v>
          </cell>
          <cell r="N429" t="str">
            <v>F2 60,000-90,000</v>
          </cell>
          <cell r="O429" t="str">
            <v>001100800</v>
          </cell>
          <cell r="P429" t="str">
            <v>รพช.F2 60,000-90,000</v>
          </cell>
        </row>
        <row r="430">
          <cell r="A430" t="str">
            <v>11009</v>
          </cell>
          <cell r="B430" t="str">
            <v>โรงพยาบาลมัญจาคีรี</v>
          </cell>
          <cell r="C430" t="str">
            <v>มัญจาคีรี,รพช.</v>
          </cell>
          <cell r="D430" t="str">
            <v>มัญจาคีรี</v>
          </cell>
          <cell r="E430">
            <v>7</v>
          </cell>
          <cell r="F430" t="str">
            <v>โรงพยาบาลชุมชน</v>
          </cell>
          <cell r="G430" t="str">
            <v>รพช.</v>
          </cell>
          <cell r="H430">
            <v>40</v>
          </cell>
          <cell r="I430" t="str">
            <v>ขอนแก่น</v>
          </cell>
          <cell r="J430" t="str">
            <v>60</v>
          </cell>
          <cell r="K430" t="str">
            <v>S</v>
          </cell>
          <cell r="L430" t="str">
            <v>F2</v>
          </cell>
          <cell r="M430">
            <v>14</v>
          </cell>
          <cell r="N430" t="str">
            <v>F2 60,000-90,000</v>
          </cell>
          <cell r="O430" t="str">
            <v>001100900</v>
          </cell>
          <cell r="P430" t="str">
            <v>รพช.F2 60,000-90,000</v>
          </cell>
        </row>
        <row r="431">
          <cell r="A431" t="str">
            <v>11010</v>
          </cell>
          <cell r="B431" t="str">
            <v>โรงพยาบาลชนบท</v>
          </cell>
          <cell r="C431" t="str">
            <v>ชนบท,รพช.</v>
          </cell>
          <cell r="D431" t="str">
            <v>ชนบท</v>
          </cell>
          <cell r="E431">
            <v>7</v>
          </cell>
          <cell r="F431" t="str">
            <v>โรงพยาบาลชุมชน</v>
          </cell>
          <cell r="G431" t="str">
            <v>รพช.</v>
          </cell>
          <cell r="H431">
            <v>40</v>
          </cell>
          <cell r="I431" t="str">
            <v>ขอนแก่น</v>
          </cell>
          <cell r="J431" t="str">
            <v>35</v>
          </cell>
          <cell r="K431" t="str">
            <v>S</v>
          </cell>
          <cell r="L431" t="str">
            <v>F2</v>
          </cell>
          <cell r="M431">
            <v>15</v>
          </cell>
          <cell r="N431" t="str">
            <v>F2 30,000-=60,000</v>
          </cell>
          <cell r="O431" t="str">
            <v>001101000</v>
          </cell>
          <cell r="P431" t="str">
            <v>รพช.F2 30,000-=60,000</v>
          </cell>
        </row>
        <row r="432">
          <cell r="A432" t="str">
            <v>11011</v>
          </cell>
          <cell r="B432" t="str">
            <v>โรงพยาบาลเขาสวนกวาง</v>
          </cell>
          <cell r="C432" t="str">
            <v>เขาสวนกวาง,รพช.</v>
          </cell>
          <cell r="D432" t="str">
            <v>เขาสวนกวาง</v>
          </cell>
          <cell r="E432">
            <v>7</v>
          </cell>
          <cell r="F432" t="str">
            <v>โรงพยาบาลชุมชน</v>
          </cell>
          <cell r="G432" t="str">
            <v>รพช.</v>
          </cell>
          <cell r="H432">
            <v>40</v>
          </cell>
          <cell r="I432" t="str">
            <v>ขอนแก่น</v>
          </cell>
          <cell r="J432" t="str">
            <v>45</v>
          </cell>
          <cell r="K432" t="str">
            <v>S</v>
          </cell>
          <cell r="L432" t="str">
            <v>F2</v>
          </cell>
          <cell r="M432">
            <v>15</v>
          </cell>
          <cell r="N432" t="str">
            <v>F2 30,000-=60,000</v>
          </cell>
          <cell r="O432" t="str">
            <v>001101100</v>
          </cell>
          <cell r="P432" t="str">
            <v>รพช.F2 30,000-=60,000</v>
          </cell>
        </row>
        <row r="433">
          <cell r="A433" t="str">
            <v>11012</v>
          </cell>
          <cell r="B433" t="str">
            <v>โรงพยาบาลภูผาม่าน</v>
          </cell>
          <cell r="C433" t="str">
            <v>ภูผาม่าน,รพช.</v>
          </cell>
          <cell r="D433" t="str">
            <v>ภูผาม่าน</v>
          </cell>
          <cell r="E433">
            <v>7</v>
          </cell>
          <cell r="F433" t="str">
            <v>โรงพยาบาลชุมชน</v>
          </cell>
          <cell r="G433" t="str">
            <v>รพช.</v>
          </cell>
          <cell r="H433">
            <v>40</v>
          </cell>
          <cell r="I433" t="str">
            <v>ขอนแก่น</v>
          </cell>
          <cell r="J433" t="str">
            <v>30</v>
          </cell>
          <cell r="K433" t="str">
            <v>S</v>
          </cell>
          <cell r="L433" t="str">
            <v>F2</v>
          </cell>
          <cell r="M433">
            <v>16</v>
          </cell>
          <cell r="N433" t="str">
            <v>F2 &lt;=30,000</v>
          </cell>
          <cell r="O433" t="str">
            <v>001101200</v>
          </cell>
          <cell r="P433" t="str">
            <v>รพช.F2 &lt;=30,000</v>
          </cell>
        </row>
        <row r="434">
          <cell r="A434" t="str">
            <v>11445</v>
          </cell>
          <cell r="B434" t="str">
            <v>โรงพยาบาลสมเด็จพระยุพราชกระนวน</v>
          </cell>
          <cell r="C434" t="str">
            <v>สมเด็จพระยุพราชกระนวน,รพช.</v>
          </cell>
          <cell r="D434" t="str">
            <v>สมเด็จพระยุพราชกระนวน</v>
          </cell>
          <cell r="E434">
            <v>7</v>
          </cell>
          <cell r="F434" t="str">
            <v>โรงพยาบาลชุมชน</v>
          </cell>
          <cell r="G434" t="str">
            <v>รพช.</v>
          </cell>
          <cell r="H434">
            <v>40</v>
          </cell>
          <cell r="I434" t="str">
            <v>ขอนแก่น</v>
          </cell>
          <cell r="J434" t="str">
            <v>107</v>
          </cell>
          <cell r="K434" t="str">
            <v>S</v>
          </cell>
          <cell r="L434" t="str">
            <v>M2</v>
          </cell>
          <cell r="M434">
            <v>8</v>
          </cell>
          <cell r="N434" t="str">
            <v>M2 &gt;100</v>
          </cell>
          <cell r="O434" t="str">
            <v>001144500</v>
          </cell>
          <cell r="P434" t="str">
            <v>รพช.M2 &gt;100</v>
          </cell>
        </row>
        <row r="435">
          <cell r="A435" t="str">
            <v>12275</v>
          </cell>
          <cell r="B435" t="str">
            <v>โรงพยาบาลสิรินธร(ภาคตะวันออกเฉียงเหนือ)</v>
          </cell>
          <cell r="C435" t="str">
            <v>สิรินธร(ภาคตะวันออกเฉียงเหนือ),รพท.</v>
          </cell>
          <cell r="D435" t="str">
            <v>สิรินธร(ภาคตะวันออกเฉียงเหนือ)</v>
          </cell>
          <cell r="E435">
            <v>7</v>
          </cell>
          <cell r="F435" t="str">
            <v>โรงพยาบาลทั่วไป</v>
          </cell>
          <cell r="G435" t="str">
            <v>รพท.</v>
          </cell>
          <cell r="H435">
            <v>40</v>
          </cell>
          <cell r="I435" t="str">
            <v>ขอนแก่น</v>
          </cell>
          <cell r="J435" t="str">
            <v>90</v>
          </cell>
          <cell r="K435" t="str">
            <v>S</v>
          </cell>
          <cell r="L435" t="str">
            <v>M1</v>
          </cell>
          <cell r="M435">
            <v>7</v>
          </cell>
          <cell r="N435" t="str">
            <v>M1 &lt;=200</v>
          </cell>
          <cell r="O435" t="str">
            <v>001227500</v>
          </cell>
          <cell r="P435" t="str">
            <v>รพช./รพท.M1 &lt;=200</v>
          </cell>
        </row>
        <row r="436">
          <cell r="A436" t="str">
            <v>14132</v>
          </cell>
          <cell r="B436" t="str">
            <v>โรงพยาบาลซำสูง</v>
          </cell>
          <cell r="C436" t="str">
            <v>ซำสูง,รพช.</v>
          </cell>
          <cell r="D436" t="str">
            <v>ซำสูง</v>
          </cell>
          <cell r="E436">
            <v>7</v>
          </cell>
          <cell r="F436" t="str">
            <v>โรงพยาบาลชุมชน</v>
          </cell>
          <cell r="G436" t="str">
            <v>รพช.</v>
          </cell>
          <cell r="H436">
            <v>40</v>
          </cell>
          <cell r="I436" t="str">
            <v>ขอนแก่น</v>
          </cell>
          <cell r="J436" t="str">
            <v>30</v>
          </cell>
          <cell r="K436" t="str">
            <v>S</v>
          </cell>
          <cell r="L436" t="str">
            <v>F2</v>
          </cell>
          <cell r="M436">
            <v>15</v>
          </cell>
          <cell r="N436" t="str">
            <v>F2 30,000-=60,000</v>
          </cell>
          <cell r="O436" t="str">
            <v>001413200</v>
          </cell>
          <cell r="P436" t="str">
            <v>รพช.F2 30,000-=60,000</v>
          </cell>
        </row>
        <row r="437">
          <cell r="A437" t="str">
            <v>77649</v>
          </cell>
          <cell r="B437" t="str">
            <v>โรงพยาบาลหนองนาคำ</v>
          </cell>
          <cell r="C437" t="str">
            <v>หนองนาคำ,รพช.</v>
          </cell>
          <cell r="D437" t="str">
            <v>หนองนาคำ</v>
          </cell>
          <cell r="E437">
            <v>7</v>
          </cell>
          <cell r="F437" t="str">
            <v>โรงพยาบาลชุมชน</v>
          </cell>
          <cell r="G437" t="str">
            <v>รพช.</v>
          </cell>
          <cell r="H437">
            <v>40</v>
          </cell>
          <cell r="I437" t="str">
            <v>ขอนแก่น</v>
          </cell>
          <cell r="J437" t="str">
            <v>0</v>
          </cell>
          <cell r="K437" t="str">
            <v>S</v>
          </cell>
          <cell r="L437" t="str">
            <v>F3</v>
          </cell>
          <cell r="M437">
            <v>18</v>
          </cell>
          <cell r="N437" t="str">
            <v>F3 15,000-25,000</v>
          </cell>
          <cell r="O437" t="str">
            <v>007764900</v>
          </cell>
          <cell r="P437" t="str">
            <v>รพช.F3 15,000-25,000</v>
          </cell>
        </row>
        <row r="438">
          <cell r="A438" t="str">
            <v>77650</v>
          </cell>
          <cell r="B438" t="str">
            <v>โรงพยาบาลเวียงเก่า</v>
          </cell>
          <cell r="C438" t="str">
            <v>เวียงเก่า,รพช.</v>
          </cell>
          <cell r="D438" t="str">
            <v>เวียงเก่า</v>
          </cell>
          <cell r="E438">
            <v>7</v>
          </cell>
          <cell r="F438" t="str">
            <v>โรงพยาบาลชุมชน</v>
          </cell>
          <cell r="G438" t="str">
            <v>รพช.</v>
          </cell>
          <cell r="H438">
            <v>40</v>
          </cell>
          <cell r="I438" t="str">
            <v>ขอนแก่น</v>
          </cell>
          <cell r="J438" t="str">
            <v>0</v>
          </cell>
          <cell r="K438" t="str">
            <v>S</v>
          </cell>
          <cell r="L438" t="str">
            <v>F3</v>
          </cell>
          <cell r="M438">
            <v>18</v>
          </cell>
          <cell r="N438" t="str">
            <v>F3 15,000-25,000</v>
          </cell>
          <cell r="O438" t="str">
            <v>007765000</v>
          </cell>
          <cell r="P438" t="str">
            <v>รพช.F3 15,000-25,000</v>
          </cell>
        </row>
        <row r="439">
          <cell r="A439" t="str">
            <v>77651</v>
          </cell>
          <cell r="B439" t="str">
            <v>โรงพยาบาลโคกโพธิ์ไชย</v>
          </cell>
          <cell r="C439" t="str">
            <v>โคกโพธิ์ไชย,รพช.</v>
          </cell>
          <cell r="D439" t="str">
            <v>โคกโพธิ์ไชย</v>
          </cell>
          <cell r="E439">
            <v>7</v>
          </cell>
          <cell r="F439" t="str">
            <v>โรงพยาบาลชุมชน</v>
          </cell>
          <cell r="G439" t="str">
            <v>รพช.</v>
          </cell>
          <cell r="H439">
            <v>40</v>
          </cell>
          <cell r="I439" t="str">
            <v>ขอนแก่น</v>
          </cell>
          <cell r="J439" t="str">
            <v>0</v>
          </cell>
          <cell r="K439" t="str">
            <v>S</v>
          </cell>
          <cell r="L439" t="str">
            <v>F3</v>
          </cell>
          <cell r="M439">
            <v>17</v>
          </cell>
          <cell r="N439" t="str">
            <v>F3 &gt;=25,000</v>
          </cell>
          <cell r="O439" t="str">
            <v>007765100</v>
          </cell>
          <cell r="P439" t="str">
            <v>รพช.F3 &gt;=25,000</v>
          </cell>
        </row>
        <row r="440">
          <cell r="A440" t="str">
            <v>77652</v>
          </cell>
          <cell r="B440" t="str">
            <v>โรงพยาบาลโนนศิลา</v>
          </cell>
          <cell r="C440" t="str">
            <v>โนนศิลา,รพช.</v>
          </cell>
          <cell r="D440" t="str">
            <v>โนนศิลา</v>
          </cell>
          <cell r="E440">
            <v>7</v>
          </cell>
          <cell r="F440" t="str">
            <v>โรงพยาบาลชุมชน</v>
          </cell>
          <cell r="G440" t="str">
            <v>รพช.</v>
          </cell>
          <cell r="H440">
            <v>40</v>
          </cell>
          <cell r="I440" t="str">
            <v>ขอนแก่น</v>
          </cell>
          <cell r="J440" t="str">
            <v>0</v>
          </cell>
          <cell r="K440" t="str">
            <v>S</v>
          </cell>
          <cell r="L440" t="str">
            <v>F3</v>
          </cell>
          <cell r="M440">
            <v>17</v>
          </cell>
          <cell r="N440" t="str">
            <v>F3 &gt;=25,000</v>
          </cell>
          <cell r="O440" t="str">
            <v>007765200</v>
          </cell>
          <cell r="P440" t="str">
            <v>รพช.F3 &gt;=25,000</v>
          </cell>
        </row>
        <row r="441">
          <cell r="A441" t="str">
            <v>10707</v>
          </cell>
          <cell r="B441" t="str">
            <v>โรงพยาบาลมหาสารคาม</v>
          </cell>
          <cell r="C441" t="str">
            <v>มหาสารคาม,รพท.</v>
          </cell>
          <cell r="D441" t="str">
            <v>มหาสารคาม</v>
          </cell>
          <cell r="E441">
            <v>7</v>
          </cell>
          <cell r="F441" t="str">
            <v>โรงพยาบาลทั่วไป</v>
          </cell>
          <cell r="G441" t="str">
            <v>รพท.</v>
          </cell>
          <cell r="H441">
            <v>44</v>
          </cell>
          <cell r="I441" t="str">
            <v>มหาสารคาม</v>
          </cell>
          <cell r="J441" t="str">
            <v>580</v>
          </cell>
          <cell r="K441" t="str">
            <v/>
          </cell>
          <cell r="L441" t="str">
            <v>S</v>
          </cell>
          <cell r="M441">
            <v>4</v>
          </cell>
          <cell r="N441" t="str">
            <v>S &gt;400</v>
          </cell>
          <cell r="O441" t="str">
            <v>001070700</v>
          </cell>
          <cell r="P441" t="str">
            <v>รพท.S &gt;400</v>
          </cell>
        </row>
        <row r="442">
          <cell r="A442" t="str">
            <v>11051</v>
          </cell>
          <cell r="B442" t="str">
            <v>โรงพยาบาลแกดำ</v>
          </cell>
          <cell r="C442" t="str">
            <v>แกดำ,รพช.</v>
          </cell>
          <cell r="D442" t="str">
            <v>แกดำ</v>
          </cell>
          <cell r="E442">
            <v>7</v>
          </cell>
          <cell r="F442" t="str">
            <v>โรงพยาบาลชุมชน</v>
          </cell>
          <cell r="G442" t="str">
            <v>รพช.</v>
          </cell>
          <cell r="H442">
            <v>44</v>
          </cell>
          <cell r="I442" t="str">
            <v>มหาสารคาม</v>
          </cell>
          <cell r="J442" t="str">
            <v>33</v>
          </cell>
          <cell r="K442" t="str">
            <v/>
          </cell>
          <cell r="L442" t="str">
            <v>F2</v>
          </cell>
          <cell r="M442">
            <v>16</v>
          </cell>
          <cell r="N442" t="str">
            <v>F2 &lt;=30,000</v>
          </cell>
          <cell r="O442" t="str">
            <v>001105100</v>
          </cell>
          <cell r="P442" t="str">
            <v>รพช.F2 &lt;=30,000</v>
          </cell>
        </row>
        <row r="443">
          <cell r="A443" t="str">
            <v>11052</v>
          </cell>
          <cell r="B443" t="str">
            <v>โรงพยาบาลโกสุมพิสัย</v>
          </cell>
          <cell r="C443" t="str">
            <v>โกสุมพิสัย,รพช.</v>
          </cell>
          <cell r="D443" t="str">
            <v>โกสุมพิสัย</v>
          </cell>
          <cell r="E443">
            <v>7</v>
          </cell>
          <cell r="F443" t="str">
            <v>โรงพยาบาลชุมชน</v>
          </cell>
          <cell r="G443" t="str">
            <v>รพช.</v>
          </cell>
          <cell r="H443">
            <v>44</v>
          </cell>
          <cell r="I443" t="str">
            <v>มหาสารคาม</v>
          </cell>
          <cell r="J443" t="str">
            <v>96</v>
          </cell>
          <cell r="K443" t="str">
            <v/>
          </cell>
          <cell r="L443" t="str">
            <v>F1</v>
          </cell>
          <cell r="M443">
            <v>10</v>
          </cell>
          <cell r="N443" t="str">
            <v>F1 &gt;=100,000</v>
          </cell>
          <cell r="O443" t="str">
            <v>001105200</v>
          </cell>
          <cell r="P443" t="str">
            <v>รพช.F1 &gt;=100,000</v>
          </cell>
        </row>
        <row r="444">
          <cell r="A444" t="str">
            <v>11053</v>
          </cell>
          <cell r="B444" t="str">
            <v>โรงพยาบาลกันทรวิชัย</v>
          </cell>
          <cell r="C444" t="str">
            <v>กันทรวิชัย,รพช.</v>
          </cell>
          <cell r="D444" t="str">
            <v>กันทรวิชัย</v>
          </cell>
          <cell r="E444">
            <v>7</v>
          </cell>
          <cell r="F444" t="str">
            <v>โรงพยาบาลชุมชน</v>
          </cell>
          <cell r="G444" t="str">
            <v>รพช.</v>
          </cell>
          <cell r="H444">
            <v>44</v>
          </cell>
          <cell r="I444" t="str">
            <v>มหาสารคาม</v>
          </cell>
          <cell r="J444" t="str">
            <v>60</v>
          </cell>
          <cell r="K444" t="str">
            <v/>
          </cell>
          <cell r="L444" t="str">
            <v>F2</v>
          </cell>
          <cell r="M444">
            <v>14</v>
          </cell>
          <cell r="N444" t="str">
            <v>F2 60,000-90,000</v>
          </cell>
          <cell r="O444" t="str">
            <v>001105300</v>
          </cell>
          <cell r="P444" t="str">
            <v>รพช.F2 60,000-90,000</v>
          </cell>
        </row>
        <row r="445">
          <cell r="A445" t="str">
            <v>11054</v>
          </cell>
          <cell r="B445" t="str">
            <v>โรงพยาบาลเชียงยืน</v>
          </cell>
          <cell r="C445" t="str">
            <v>เชียงยืน,รพช.</v>
          </cell>
          <cell r="D445" t="str">
            <v>เชียงยืน</v>
          </cell>
          <cell r="E445">
            <v>7</v>
          </cell>
          <cell r="F445" t="str">
            <v>โรงพยาบาลชุมชน</v>
          </cell>
          <cell r="G445" t="str">
            <v>รพช.</v>
          </cell>
          <cell r="H445">
            <v>44</v>
          </cell>
          <cell r="I445" t="str">
            <v>มหาสารคาม</v>
          </cell>
          <cell r="J445" t="str">
            <v>52</v>
          </cell>
          <cell r="K445" t="str">
            <v/>
          </cell>
          <cell r="L445" t="str">
            <v>F2</v>
          </cell>
          <cell r="M445">
            <v>14</v>
          </cell>
          <cell r="N445" t="str">
            <v>F2 60,000-90,000</v>
          </cell>
          <cell r="O445" t="str">
            <v>001105400</v>
          </cell>
          <cell r="P445" t="str">
            <v>รพช.F2 60,000-90,000</v>
          </cell>
        </row>
        <row r="446">
          <cell r="A446" t="str">
            <v>11055</v>
          </cell>
          <cell r="B446" t="str">
            <v>โรงพยาบาลบรบือ</v>
          </cell>
          <cell r="C446" t="str">
            <v>บรบือ,รพช.</v>
          </cell>
          <cell r="D446" t="str">
            <v>บรบือ</v>
          </cell>
          <cell r="E446">
            <v>7</v>
          </cell>
          <cell r="F446" t="str">
            <v>โรงพยาบาลชุมชน</v>
          </cell>
          <cell r="G446" t="str">
            <v>รพช.</v>
          </cell>
          <cell r="H446">
            <v>44</v>
          </cell>
          <cell r="I446" t="str">
            <v>มหาสารคาม</v>
          </cell>
          <cell r="J446" t="str">
            <v>95</v>
          </cell>
          <cell r="K446" t="str">
            <v/>
          </cell>
          <cell r="L446" t="str">
            <v>M2</v>
          </cell>
          <cell r="M446">
            <v>9</v>
          </cell>
          <cell r="N446" t="str">
            <v>M2 &lt;=100</v>
          </cell>
          <cell r="O446" t="str">
            <v>001105500</v>
          </cell>
          <cell r="P446" t="str">
            <v>รพช.M2 &lt;=100</v>
          </cell>
        </row>
        <row r="447">
          <cell r="A447" t="str">
            <v>11056</v>
          </cell>
          <cell r="B447" t="str">
            <v>โรงพยาบาลนาเชือก</v>
          </cell>
          <cell r="C447" t="str">
            <v>นาเชือก,รพช.</v>
          </cell>
          <cell r="D447" t="str">
            <v>นาเชือก</v>
          </cell>
          <cell r="E447">
            <v>7</v>
          </cell>
          <cell r="F447" t="str">
            <v>โรงพยาบาลชุมชน</v>
          </cell>
          <cell r="G447" t="str">
            <v>รพช.</v>
          </cell>
          <cell r="H447">
            <v>44</v>
          </cell>
          <cell r="I447" t="str">
            <v>มหาสารคาม</v>
          </cell>
          <cell r="J447" t="str">
            <v>38</v>
          </cell>
          <cell r="K447" t="str">
            <v/>
          </cell>
          <cell r="L447" t="str">
            <v>F2</v>
          </cell>
          <cell r="M447">
            <v>14</v>
          </cell>
          <cell r="N447" t="str">
            <v>F2 60,000-90,000</v>
          </cell>
          <cell r="O447" t="str">
            <v>001105600</v>
          </cell>
          <cell r="P447" t="str">
            <v>รพช.F2 60,000-90,000</v>
          </cell>
        </row>
        <row r="448">
          <cell r="A448" t="str">
            <v>11057</v>
          </cell>
          <cell r="B448" t="str">
            <v>โรงพยาบาลพยัคฆภูมิพิสัย</v>
          </cell>
          <cell r="C448" t="str">
            <v>พยัคฆภูมิพิสัย,รพช.</v>
          </cell>
          <cell r="D448" t="str">
            <v>พยัคฆภูมิพิสัย</v>
          </cell>
          <cell r="E448">
            <v>7</v>
          </cell>
          <cell r="F448" t="str">
            <v>โรงพยาบาลชุมชน</v>
          </cell>
          <cell r="G448" t="str">
            <v>รพช.</v>
          </cell>
          <cell r="H448">
            <v>44</v>
          </cell>
          <cell r="I448" t="str">
            <v>มหาสารคาม</v>
          </cell>
          <cell r="J448" t="str">
            <v>102</v>
          </cell>
          <cell r="K448" t="str">
            <v/>
          </cell>
          <cell r="L448" t="str">
            <v>M2</v>
          </cell>
          <cell r="M448">
            <v>8</v>
          </cell>
          <cell r="N448" t="str">
            <v>M2 &gt;100</v>
          </cell>
          <cell r="O448" t="str">
            <v>001105700</v>
          </cell>
          <cell r="P448" t="str">
            <v>รพช.M2 &gt;100</v>
          </cell>
        </row>
        <row r="449">
          <cell r="A449" t="str">
            <v>11058</v>
          </cell>
          <cell r="B449" t="str">
            <v>โรงพยาบาลวาปีปทุม</v>
          </cell>
          <cell r="C449" t="str">
            <v>วาปีปทุม,รพช.</v>
          </cell>
          <cell r="D449" t="str">
            <v>วาปีปทุม</v>
          </cell>
          <cell r="E449">
            <v>7</v>
          </cell>
          <cell r="F449" t="str">
            <v>โรงพยาบาลชุมชน</v>
          </cell>
          <cell r="G449" t="str">
            <v>รพช.</v>
          </cell>
          <cell r="H449">
            <v>44</v>
          </cell>
          <cell r="I449" t="str">
            <v>มหาสารคาม</v>
          </cell>
          <cell r="J449" t="str">
            <v>112</v>
          </cell>
          <cell r="K449" t="str">
            <v/>
          </cell>
          <cell r="L449" t="str">
            <v>F1</v>
          </cell>
          <cell r="M449">
            <v>10</v>
          </cell>
          <cell r="N449" t="str">
            <v>F1 &gt;=100,000</v>
          </cell>
          <cell r="O449" t="str">
            <v>001105800</v>
          </cell>
          <cell r="P449" t="str">
            <v>รพช.F1 &gt;=100,000</v>
          </cell>
        </row>
        <row r="450">
          <cell r="A450" t="str">
            <v>11059</v>
          </cell>
          <cell r="B450" t="str">
            <v>โรงพยาบาลนาดูน</v>
          </cell>
          <cell r="C450" t="str">
            <v>นาดูน,รพช.</v>
          </cell>
          <cell r="D450" t="str">
            <v>นาดูน</v>
          </cell>
          <cell r="E450">
            <v>7</v>
          </cell>
          <cell r="F450" t="str">
            <v>โรงพยาบาลชุมชน</v>
          </cell>
          <cell r="G450" t="str">
            <v>รพช.</v>
          </cell>
          <cell r="H450">
            <v>44</v>
          </cell>
          <cell r="I450" t="str">
            <v>มหาสารคาม</v>
          </cell>
          <cell r="J450" t="str">
            <v>30</v>
          </cell>
          <cell r="K450" t="str">
            <v/>
          </cell>
          <cell r="L450" t="str">
            <v>F2</v>
          </cell>
          <cell r="M450">
            <v>15</v>
          </cell>
          <cell r="N450" t="str">
            <v>F2 30,000-=60,000</v>
          </cell>
          <cell r="O450" t="str">
            <v>001105900</v>
          </cell>
          <cell r="P450" t="str">
            <v>รพช.F2 30,000-=60,000</v>
          </cell>
        </row>
        <row r="451">
          <cell r="A451" t="str">
            <v>11060</v>
          </cell>
          <cell r="B451" t="str">
            <v>โรงพยาบาลยางสีสุราช</v>
          </cell>
          <cell r="C451" t="str">
            <v>ยางสีสุราช,รพช.</v>
          </cell>
          <cell r="D451" t="str">
            <v>ยางสีสุราช</v>
          </cell>
          <cell r="E451">
            <v>7</v>
          </cell>
          <cell r="F451" t="str">
            <v>โรงพยาบาลชุมชน</v>
          </cell>
          <cell r="G451" t="str">
            <v>รพช.</v>
          </cell>
          <cell r="H451">
            <v>44</v>
          </cell>
          <cell r="I451" t="str">
            <v>มหาสารคาม</v>
          </cell>
          <cell r="J451" t="str">
            <v>32</v>
          </cell>
          <cell r="K451" t="str">
            <v/>
          </cell>
          <cell r="L451" t="str">
            <v>F2</v>
          </cell>
          <cell r="M451">
            <v>15</v>
          </cell>
          <cell r="N451" t="str">
            <v>F2 30,000-=60,000</v>
          </cell>
          <cell r="O451" t="str">
            <v>001106000</v>
          </cell>
          <cell r="P451" t="str">
            <v>รพช.F2 30,000-=60,000</v>
          </cell>
        </row>
        <row r="452">
          <cell r="A452" t="str">
            <v>24704</v>
          </cell>
          <cell r="B452" t="str">
            <v>โรงพยาบาลกุดรัง</v>
          </cell>
          <cell r="C452" t="str">
            <v>กุดรัง,รพช.</v>
          </cell>
          <cell r="D452" t="str">
            <v>กุดรัง</v>
          </cell>
          <cell r="E452">
            <v>7</v>
          </cell>
          <cell r="F452" t="str">
            <v>โรงพยาบาลชุมชน</v>
          </cell>
          <cell r="G452" t="str">
            <v>รพช.</v>
          </cell>
          <cell r="H452">
            <v>44</v>
          </cell>
          <cell r="I452" t="str">
            <v>มหาสารคาม</v>
          </cell>
          <cell r="J452" t="str">
            <v>0</v>
          </cell>
          <cell r="K452" t="str">
            <v>S</v>
          </cell>
          <cell r="L452" t="str">
            <v>F3</v>
          </cell>
          <cell r="M452">
            <v>17</v>
          </cell>
          <cell r="N452" t="str">
            <v>F3 &gt;=25,000</v>
          </cell>
          <cell r="O452" t="str">
            <v>002470400</v>
          </cell>
          <cell r="P452" t="str">
            <v>รพช.F3 &gt;=25,000</v>
          </cell>
        </row>
        <row r="453">
          <cell r="A453" t="str">
            <v>28843</v>
          </cell>
          <cell r="B453" t="str">
            <v>โรงพยาบาลชื่นชม</v>
          </cell>
          <cell r="C453" t="str">
            <v>ชื่นชม,รพช.</v>
          </cell>
          <cell r="D453" t="str">
            <v>ชื่นชม</v>
          </cell>
          <cell r="E453">
            <v>7</v>
          </cell>
          <cell r="F453" t="str">
            <v>โรงพยาบาลชุมชน</v>
          </cell>
          <cell r="G453" t="str">
            <v>รพช.</v>
          </cell>
          <cell r="H453">
            <v>44</v>
          </cell>
          <cell r="I453" t="str">
            <v>มหาสารคาม</v>
          </cell>
          <cell r="J453" t="str">
            <v>0</v>
          </cell>
          <cell r="K453" t="str">
            <v>S</v>
          </cell>
          <cell r="L453" t="str">
            <v>F3</v>
          </cell>
          <cell r="M453">
            <v>18</v>
          </cell>
          <cell r="N453" t="str">
            <v>F3 15,000-25,000</v>
          </cell>
          <cell r="O453" t="str">
            <v>002884300</v>
          </cell>
          <cell r="P453" t="str">
            <v>รพช.F3 15,000-25,000</v>
          </cell>
        </row>
        <row r="454">
          <cell r="A454" t="str">
            <v>10708</v>
          </cell>
          <cell r="B454" t="str">
            <v>โรงพยาบาลร้อยเอ็ด</v>
          </cell>
          <cell r="C454" t="str">
            <v>ร้อยเอ็ด,รพท.</v>
          </cell>
          <cell r="D454" t="str">
            <v>ร้อยเอ็ด</v>
          </cell>
          <cell r="E454">
            <v>7</v>
          </cell>
          <cell r="F454" t="str">
            <v>โรงพยาบาลทั่วไป</v>
          </cell>
          <cell r="G454" t="str">
            <v>รพท.</v>
          </cell>
          <cell r="H454">
            <v>45</v>
          </cell>
          <cell r="I454" t="str">
            <v>ร้อยเอ็ด</v>
          </cell>
          <cell r="J454" t="str">
            <v>730</v>
          </cell>
          <cell r="K454" t="str">
            <v/>
          </cell>
          <cell r="L454" t="str">
            <v>A</v>
          </cell>
          <cell r="M454">
            <v>2</v>
          </cell>
          <cell r="N454" t="str">
            <v>A &gt;700 to &lt;1000</v>
          </cell>
          <cell r="O454" t="str">
            <v>001070800</v>
          </cell>
          <cell r="P454" t="str">
            <v>รพท./รพศ.A &gt;700 to &lt;1000</v>
          </cell>
        </row>
        <row r="455">
          <cell r="A455" t="str">
            <v>11061</v>
          </cell>
          <cell r="B455" t="str">
            <v>โรงพยาบาลเกษตรวิสัย</v>
          </cell>
          <cell r="C455" t="str">
            <v>เกษตรวิสัย,รพช.</v>
          </cell>
          <cell r="D455" t="str">
            <v>เกษตรวิสัย</v>
          </cell>
          <cell r="E455">
            <v>7</v>
          </cell>
          <cell r="F455" t="str">
            <v>โรงพยาบาลชุมชน</v>
          </cell>
          <cell r="G455" t="str">
            <v>รพช.</v>
          </cell>
          <cell r="H455">
            <v>45</v>
          </cell>
          <cell r="I455" t="str">
            <v>ร้อยเอ็ด</v>
          </cell>
          <cell r="J455" t="str">
            <v>67</v>
          </cell>
          <cell r="K455" t="str">
            <v/>
          </cell>
          <cell r="L455" t="str">
            <v>M2</v>
          </cell>
          <cell r="M455">
            <v>9</v>
          </cell>
          <cell r="N455" t="str">
            <v>M2 &lt;=100</v>
          </cell>
          <cell r="O455" t="str">
            <v>001106100</v>
          </cell>
          <cell r="P455" t="str">
            <v>รพช.M2 &lt;=100</v>
          </cell>
        </row>
        <row r="456">
          <cell r="A456" t="str">
            <v>11062</v>
          </cell>
          <cell r="B456" t="str">
            <v>โรงพยาบาลปทุมรัตต์</v>
          </cell>
          <cell r="C456" t="str">
            <v>ปทุมรัตต์,รพช.</v>
          </cell>
          <cell r="D456" t="str">
            <v>ปทุมรัตต์</v>
          </cell>
          <cell r="E456">
            <v>7</v>
          </cell>
          <cell r="F456" t="str">
            <v>โรงพยาบาลชุมชน</v>
          </cell>
          <cell r="G456" t="str">
            <v>รพช.</v>
          </cell>
          <cell r="H456">
            <v>45</v>
          </cell>
          <cell r="I456" t="str">
            <v>ร้อยเอ็ด</v>
          </cell>
          <cell r="J456" t="str">
            <v>30</v>
          </cell>
          <cell r="K456" t="str">
            <v/>
          </cell>
          <cell r="L456" t="str">
            <v>F2</v>
          </cell>
          <cell r="M456">
            <v>15</v>
          </cell>
          <cell r="N456" t="str">
            <v>F2 30,000-=60,000</v>
          </cell>
          <cell r="O456" t="str">
            <v>001106200</v>
          </cell>
          <cell r="P456" t="str">
            <v>รพช.F2 30,000-=60,000</v>
          </cell>
        </row>
        <row r="457">
          <cell r="A457" t="str">
            <v>11063</v>
          </cell>
          <cell r="B457" t="str">
            <v>โรงพยาบาลจตุรพักตรพิมาน</v>
          </cell>
          <cell r="C457" t="str">
            <v>จตุรพักตรพิมาน,รพช.</v>
          </cell>
          <cell r="D457" t="str">
            <v>จตุรพักตรพิมาน</v>
          </cell>
          <cell r="E457">
            <v>7</v>
          </cell>
          <cell r="F457" t="str">
            <v>โรงพยาบาลชุมชน</v>
          </cell>
          <cell r="G457" t="str">
            <v>รพช.</v>
          </cell>
          <cell r="H457">
            <v>45</v>
          </cell>
          <cell r="I457" t="str">
            <v>ร้อยเอ็ด</v>
          </cell>
          <cell r="J457" t="str">
            <v>60</v>
          </cell>
          <cell r="K457" t="str">
            <v/>
          </cell>
          <cell r="L457" t="str">
            <v>F2</v>
          </cell>
          <cell r="M457">
            <v>14</v>
          </cell>
          <cell r="N457" t="str">
            <v>F2 60,000-90,000</v>
          </cell>
          <cell r="O457" t="str">
            <v>001106300</v>
          </cell>
          <cell r="P457" t="str">
            <v>รพช.F2 60,000-90,000</v>
          </cell>
        </row>
        <row r="458">
          <cell r="A458" t="str">
            <v>11064</v>
          </cell>
          <cell r="B458" t="str">
            <v>โรงพยาบาลธวัชบุรี</v>
          </cell>
          <cell r="C458" t="str">
            <v>ธวัชบุรี,รพช.</v>
          </cell>
          <cell r="D458" t="str">
            <v>ธวัชบุรี</v>
          </cell>
          <cell r="E458">
            <v>7</v>
          </cell>
          <cell r="F458" t="str">
            <v>โรงพยาบาลชุมชน</v>
          </cell>
          <cell r="G458" t="str">
            <v>รพช.</v>
          </cell>
          <cell r="H458">
            <v>45</v>
          </cell>
          <cell r="I458" t="str">
            <v>ร้อยเอ็ด</v>
          </cell>
          <cell r="J458" t="str">
            <v>30</v>
          </cell>
          <cell r="K458" t="str">
            <v/>
          </cell>
          <cell r="L458" t="str">
            <v>F2</v>
          </cell>
          <cell r="M458">
            <v>14</v>
          </cell>
          <cell r="N458" t="str">
            <v>F2 60,000-90,000</v>
          </cell>
          <cell r="O458" t="str">
            <v>001106400</v>
          </cell>
          <cell r="P458" t="str">
            <v>รพช.F2 60,000-90,000</v>
          </cell>
        </row>
        <row r="459">
          <cell r="A459" t="str">
            <v>11065</v>
          </cell>
          <cell r="B459" t="str">
            <v>โรงพยาบาลพนมไพร</v>
          </cell>
          <cell r="C459" t="str">
            <v>พนมไพร,รพช.</v>
          </cell>
          <cell r="D459" t="str">
            <v>พนมไพร</v>
          </cell>
          <cell r="E459">
            <v>7</v>
          </cell>
          <cell r="F459" t="str">
            <v>โรงพยาบาลชุมชน</v>
          </cell>
          <cell r="G459" t="str">
            <v>รพช.</v>
          </cell>
          <cell r="H459">
            <v>45</v>
          </cell>
          <cell r="I459" t="str">
            <v>ร้อยเอ็ด</v>
          </cell>
          <cell r="J459" t="str">
            <v>40</v>
          </cell>
          <cell r="K459" t="str">
            <v/>
          </cell>
          <cell r="L459" t="str">
            <v>F1</v>
          </cell>
          <cell r="M459">
            <v>11</v>
          </cell>
          <cell r="N459" t="str">
            <v>F1 50,000-100,000</v>
          </cell>
          <cell r="O459" t="str">
            <v>001106500</v>
          </cell>
          <cell r="P459" t="str">
            <v>รพช.F1 50,000-100,000</v>
          </cell>
        </row>
        <row r="460">
          <cell r="A460" t="str">
            <v>11066</v>
          </cell>
          <cell r="B460" t="str">
            <v>โรงพยาบาลโพนทอง</v>
          </cell>
          <cell r="C460" t="str">
            <v>โพนทอง,รพช.</v>
          </cell>
          <cell r="D460" t="str">
            <v>โพนทอง</v>
          </cell>
          <cell r="E460">
            <v>7</v>
          </cell>
          <cell r="F460" t="str">
            <v>โรงพยาบาลชุมชน</v>
          </cell>
          <cell r="G460" t="str">
            <v>รพช.</v>
          </cell>
          <cell r="H460">
            <v>45</v>
          </cell>
          <cell r="I460" t="str">
            <v>ร้อยเอ็ด</v>
          </cell>
          <cell r="J460" t="str">
            <v>107</v>
          </cell>
          <cell r="K460" t="str">
            <v/>
          </cell>
          <cell r="L460" t="str">
            <v>M2</v>
          </cell>
          <cell r="M460">
            <v>8</v>
          </cell>
          <cell r="N460" t="str">
            <v>M2 &gt;100</v>
          </cell>
          <cell r="O460" t="str">
            <v>001106600</v>
          </cell>
          <cell r="P460" t="str">
            <v>รพช.M2 &gt;100</v>
          </cell>
        </row>
        <row r="461">
          <cell r="A461" t="str">
            <v>11067</v>
          </cell>
          <cell r="B461" t="str">
            <v>โรงพยาบาลโพธิ์ชัย</v>
          </cell>
          <cell r="C461" t="str">
            <v>โพธิ์ชัย,รพช.</v>
          </cell>
          <cell r="D461" t="str">
            <v>โพธิ์ชัย</v>
          </cell>
          <cell r="E461">
            <v>7</v>
          </cell>
          <cell r="F461" t="str">
            <v>โรงพยาบาลชุมชน</v>
          </cell>
          <cell r="G461" t="str">
            <v>รพช.</v>
          </cell>
          <cell r="H461">
            <v>45</v>
          </cell>
          <cell r="I461" t="str">
            <v>ร้อยเอ็ด</v>
          </cell>
          <cell r="J461" t="str">
            <v>29</v>
          </cell>
          <cell r="K461" t="str">
            <v/>
          </cell>
          <cell r="L461" t="str">
            <v>F2</v>
          </cell>
          <cell r="M461">
            <v>15</v>
          </cell>
          <cell r="N461" t="str">
            <v>F2 30,000-=60,000</v>
          </cell>
          <cell r="O461" t="str">
            <v>001106700</v>
          </cell>
          <cell r="P461" t="str">
            <v>รพช.F2 30,000-=60,000</v>
          </cell>
        </row>
        <row r="462">
          <cell r="A462" t="str">
            <v>11068</v>
          </cell>
          <cell r="B462" t="str">
            <v>โรงพยาบาลหนองพอก</v>
          </cell>
          <cell r="C462" t="str">
            <v>หนองพอก,รพช.</v>
          </cell>
          <cell r="D462" t="str">
            <v>หนองพอก</v>
          </cell>
          <cell r="E462">
            <v>7</v>
          </cell>
          <cell r="F462" t="str">
            <v>โรงพยาบาลชุมชน</v>
          </cell>
          <cell r="G462" t="str">
            <v>รพช.</v>
          </cell>
          <cell r="H462">
            <v>45</v>
          </cell>
          <cell r="I462" t="str">
            <v>ร้อยเอ็ด</v>
          </cell>
          <cell r="J462" t="str">
            <v>50</v>
          </cell>
          <cell r="K462" t="str">
            <v/>
          </cell>
          <cell r="L462" t="str">
            <v>F2</v>
          </cell>
          <cell r="M462">
            <v>14</v>
          </cell>
          <cell r="N462" t="str">
            <v>F2 60,000-90,000</v>
          </cell>
          <cell r="O462" t="str">
            <v>001106800</v>
          </cell>
          <cell r="P462" t="str">
            <v>รพช.F2 60,000-90,000</v>
          </cell>
        </row>
        <row r="463">
          <cell r="A463" t="str">
            <v>11069</v>
          </cell>
          <cell r="B463" t="str">
            <v>โรงพยาบาลเสลภูมิ</v>
          </cell>
          <cell r="C463" t="str">
            <v>เสลภูมิ,รพช.</v>
          </cell>
          <cell r="D463" t="str">
            <v>เสลภูมิ</v>
          </cell>
          <cell r="E463">
            <v>7</v>
          </cell>
          <cell r="F463" t="str">
            <v>โรงพยาบาลชุมชน</v>
          </cell>
          <cell r="G463" t="str">
            <v>รพช.</v>
          </cell>
          <cell r="H463">
            <v>45</v>
          </cell>
          <cell r="I463" t="str">
            <v>ร้อยเอ็ด</v>
          </cell>
          <cell r="J463" t="str">
            <v>122</v>
          </cell>
          <cell r="K463" t="str">
            <v/>
          </cell>
          <cell r="L463" t="str">
            <v>M2</v>
          </cell>
          <cell r="M463">
            <v>8</v>
          </cell>
          <cell r="N463" t="str">
            <v>M2 &gt;100</v>
          </cell>
          <cell r="O463" t="str">
            <v>001106900</v>
          </cell>
          <cell r="P463" t="str">
            <v>รพช.M2 &gt;100</v>
          </cell>
        </row>
        <row r="464">
          <cell r="A464" t="str">
            <v>11070</v>
          </cell>
          <cell r="B464" t="str">
            <v>โรงพยาบาลสุวรรณภูมิ</v>
          </cell>
          <cell r="C464" t="str">
            <v>สุวรรณภูมิ,รพช.</v>
          </cell>
          <cell r="D464" t="str">
            <v>สุวรรณภูมิ</v>
          </cell>
          <cell r="E464">
            <v>7</v>
          </cell>
          <cell r="F464" t="str">
            <v>โรงพยาบาลชุมชน</v>
          </cell>
          <cell r="G464" t="str">
            <v>รพช.</v>
          </cell>
          <cell r="H464">
            <v>45</v>
          </cell>
          <cell r="I464" t="str">
            <v>ร้อยเอ็ด</v>
          </cell>
          <cell r="J464" t="str">
            <v>94</v>
          </cell>
          <cell r="K464" t="str">
            <v/>
          </cell>
          <cell r="L464" t="str">
            <v>M2</v>
          </cell>
          <cell r="M464">
            <v>9</v>
          </cell>
          <cell r="N464" t="str">
            <v>M2 &lt;=100</v>
          </cell>
          <cell r="O464" t="str">
            <v>001107000</v>
          </cell>
          <cell r="P464" t="str">
            <v>รพช.M2 &lt;=100</v>
          </cell>
        </row>
        <row r="465">
          <cell r="A465" t="str">
            <v>11071</v>
          </cell>
          <cell r="B465" t="str">
            <v>โรงพยาบาลเมืองสรวง</v>
          </cell>
          <cell r="C465" t="str">
            <v>เมืองสรวง,รพช.</v>
          </cell>
          <cell r="D465" t="str">
            <v>เมืองสรวง</v>
          </cell>
          <cell r="E465">
            <v>7</v>
          </cell>
          <cell r="F465" t="str">
            <v>โรงพยาบาลชุมชน</v>
          </cell>
          <cell r="G465" t="str">
            <v>รพช.</v>
          </cell>
          <cell r="H465">
            <v>45</v>
          </cell>
          <cell r="I465" t="str">
            <v>ร้อยเอ็ด</v>
          </cell>
          <cell r="J465" t="str">
            <v>30</v>
          </cell>
          <cell r="K465" t="str">
            <v/>
          </cell>
          <cell r="L465" t="str">
            <v>F2</v>
          </cell>
          <cell r="M465">
            <v>16</v>
          </cell>
          <cell r="N465" t="str">
            <v>F2 &lt;=30,000</v>
          </cell>
          <cell r="O465" t="str">
            <v>001107100</v>
          </cell>
          <cell r="P465" t="str">
            <v>รพช.F2 &lt;=30,000</v>
          </cell>
        </row>
        <row r="466">
          <cell r="A466" t="str">
            <v>11072</v>
          </cell>
          <cell r="B466" t="str">
            <v>โรงพยาบาลโพนทราย</v>
          </cell>
          <cell r="C466" t="str">
            <v>โพนทราย,รพช.</v>
          </cell>
          <cell r="D466" t="str">
            <v>โพนทราย</v>
          </cell>
          <cell r="E466">
            <v>7</v>
          </cell>
          <cell r="F466" t="str">
            <v>โรงพยาบาลชุมชน</v>
          </cell>
          <cell r="G466" t="str">
            <v>รพช.</v>
          </cell>
          <cell r="H466">
            <v>45</v>
          </cell>
          <cell r="I466" t="str">
            <v>ร้อยเอ็ด</v>
          </cell>
          <cell r="J466" t="str">
            <v>30</v>
          </cell>
          <cell r="K466" t="str">
            <v/>
          </cell>
          <cell r="L466" t="str">
            <v>F2</v>
          </cell>
          <cell r="M466">
            <v>16</v>
          </cell>
          <cell r="N466" t="str">
            <v>F2 &lt;=30,000</v>
          </cell>
          <cell r="O466" t="str">
            <v>001107200</v>
          </cell>
          <cell r="P466" t="str">
            <v>รพช.F2 &lt;=30,000</v>
          </cell>
        </row>
        <row r="467">
          <cell r="A467" t="str">
            <v>11073</v>
          </cell>
          <cell r="B467" t="str">
            <v>โรงพยาบาลอาจสามารถ</v>
          </cell>
          <cell r="C467" t="str">
            <v>อาจสามารถ,รพช.</v>
          </cell>
          <cell r="D467" t="str">
            <v>อาจสามารถ</v>
          </cell>
          <cell r="E467">
            <v>7</v>
          </cell>
          <cell r="F467" t="str">
            <v>โรงพยาบาลชุมชน</v>
          </cell>
          <cell r="G467" t="str">
            <v>รพช.</v>
          </cell>
          <cell r="H467">
            <v>45</v>
          </cell>
          <cell r="I467" t="str">
            <v>ร้อยเอ็ด</v>
          </cell>
          <cell r="J467" t="str">
            <v>30</v>
          </cell>
          <cell r="K467" t="str">
            <v/>
          </cell>
          <cell r="L467" t="str">
            <v>F2</v>
          </cell>
          <cell r="M467">
            <v>14</v>
          </cell>
          <cell r="N467" t="str">
            <v>F2 60,000-90,000</v>
          </cell>
          <cell r="O467" t="str">
            <v>001107300</v>
          </cell>
          <cell r="P467" t="str">
            <v>รพช.F2 60,000-90,000</v>
          </cell>
        </row>
        <row r="468">
          <cell r="A468" t="str">
            <v>11074</v>
          </cell>
          <cell r="B468" t="str">
            <v>โรงพยาบาลเมยวดี</v>
          </cell>
          <cell r="C468" t="str">
            <v>เมยวดี,รพช.</v>
          </cell>
          <cell r="D468" t="str">
            <v>เมยวดี</v>
          </cell>
          <cell r="E468">
            <v>7</v>
          </cell>
          <cell r="F468" t="str">
            <v>โรงพยาบาลชุมชน</v>
          </cell>
          <cell r="G468" t="str">
            <v>รพช.</v>
          </cell>
          <cell r="H468">
            <v>45</v>
          </cell>
          <cell r="I468" t="str">
            <v>ร้อยเอ็ด</v>
          </cell>
          <cell r="J468" t="str">
            <v>28</v>
          </cell>
          <cell r="K468" t="str">
            <v/>
          </cell>
          <cell r="L468" t="str">
            <v>F2</v>
          </cell>
          <cell r="M468">
            <v>16</v>
          </cell>
          <cell r="N468" t="str">
            <v>F2 &lt;=30,000</v>
          </cell>
          <cell r="O468" t="str">
            <v>001107400</v>
          </cell>
          <cell r="P468" t="str">
            <v>รพช.F2 &lt;=30,000</v>
          </cell>
        </row>
        <row r="469">
          <cell r="A469" t="str">
            <v>11075</v>
          </cell>
          <cell r="B469" t="str">
            <v>โรงพยาบาลศรีสมเด็จ</v>
          </cell>
          <cell r="C469" t="str">
            <v>ศรีสมเด็จ,รพช.</v>
          </cell>
          <cell r="D469" t="str">
            <v>ศรีสมเด็จ</v>
          </cell>
          <cell r="E469">
            <v>7</v>
          </cell>
          <cell r="F469" t="str">
            <v>โรงพยาบาลชุมชน</v>
          </cell>
          <cell r="G469" t="str">
            <v>รพช.</v>
          </cell>
          <cell r="H469">
            <v>45</v>
          </cell>
          <cell r="I469" t="str">
            <v>ร้อยเอ็ด</v>
          </cell>
          <cell r="J469" t="str">
            <v>35</v>
          </cell>
          <cell r="K469" t="str">
            <v/>
          </cell>
          <cell r="L469" t="str">
            <v>F2</v>
          </cell>
          <cell r="M469">
            <v>15</v>
          </cell>
          <cell r="N469" t="str">
            <v>F2 30,000-=60,000</v>
          </cell>
          <cell r="O469" t="str">
            <v>001107500</v>
          </cell>
          <cell r="P469" t="str">
            <v>รพช.F2 30,000-=60,000</v>
          </cell>
        </row>
        <row r="470">
          <cell r="A470" t="str">
            <v>11076</v>
          </cell>
          <cell r="B470" t="str">
            <v>โรงพยาบาลจังหาร</v>
          </cell>
          <cell r="C470" t="str">
            <v>จังหาร,รพช.</v>
          </cell>
          <cell r="D470" t="str">
            <v>จังหาร</v>
          </cell>
          <cell r="E470">
            <v>7</v>
          </cell>
          <cell r="F470" t="str">
            <v>โรงพยาบาลชุมชน</v>
          </cell>
          <cell r="G470" t="str">
            <v>รพช.</v>
          </cell>
          <cell r="H470">
            <v>45</v>
          </cell>
          <cell r="I470" t="str">
            <v>ร้อยเอ็ด</v>
          </cell>
          <cell r="J470" t="str">
            <v>30</v>
          </cell>
          <cell r="K470" t="str">
            <v/>
          </cell>
          <cell r="L470" t="str">
            <v>F2</v>
          </cell>
          <cell r="M470">
            <v>15</v>
          </cell>
          <cell r="N470" t="str">
            <v>F2 30,000-=60,000</v>
          </cell>
          <cell r="O470" t="str">
            <v>001107600</v>
          </cell>
          <cell r="P470" t="str">
            <v>รพช.F2 30,000-=60,000</v>
          </cell>
        </row>
        <row r="471">
          <cell r="A471" t="str">
            <v>27988</v>
          </cell>
          <cell r="B471" t="str">
            <v>โรงพยาบาลทุ่งเขาหลวง</v>
          </cell>
          <cell r="C471" t="str">
            <v>ทุ่งเขาหลวง,รพช.</v>
          </cell>
          <cell r="D471" t="str">
            <v>ทุ่งเขาหลวง</v>
          </cell>
          <cell r="E471">
            <v>7</v>
          </cell>
          <cell r="F471" t="str">
            <v>โรงพยาบาลชุมชน</v>
          </cell>
          <cell r="G471" t="str">
            <v>รพช.</v>
          </cell>
          <cell r="H471">
            <v>45</v>
          </cell>
          <cell r="I471" t="str">
            <v>ร้อยเอ็ด</v>
          </cell>
          <cell r="J471" t="str">
            <v>0</v>
          </cell>
          <cell r="K471" t="str">
            <v>S</v>
          </cell>
          <cell r="L471" t="str">
            <v>F3</v>
          </cell>
          <cell r="M471">
            <v>18</v>
          </cell>
          <cell r="N471" t="str">
            <v>F3 15,000-25,000</v>
          </cell>
          <cell r="O471" t="str">
            <v>002798800</v>
          </cell>
          <cell r="P471" t="str">
            <v>รพช.F3 15,000-25,000</v>
          </cell>
        </row>
        <row r="472">
          <cell r="A472" t="str">
            <v>27989</v>
          </cell>
          <cell r="B472" t="str">
            <v>โรงพยาบาลเชียงขวัญ</v>
          </cell>
          <cell r="C472" t="str">
            <v>เชียงขวัญ,รพช.</v>
          </cell>
          <cell r="D472" t="str">
            <v>เชียงขวัญ</v>
          </cell>
          <cell r="E472">
            <v>7</v>
          </cell>
          <cell r="F472" t="str">
            <v>โรงพยาบาลชุมชน</v>
          </cell>
          <cell r="G472" t="str">
            <v>รพช.</v>
          </cell>
          <cell r="H472">
            <v>45</v>
          </cell>
          <cell r="I472" t="str">
            <v>ร้อยเอ็ด</v>
          </cell>
          <cell r="J472" t="str">
            <v>0</v>
          </cell>
          <cell r="K472" t="str">
            <v>S</v>
          </cell>
          <cell r="L472" t="str">
            <v>F3</v>
          </cell>
          <cell r="M472">
            <v>17</v>
          </cell>
          <cell r="N472" t="str">
            <v>F3 &gt;=25,000</v>
          </cell>
          <cell r="O472" t="str">
            <v>002798900</v>
          </cell>
          <cell r="P472" t="str">
            <v>รพช.F3 &gt;=25,000</v>
          </cell>
        </row>
        <row r="473">
          <cell r="A473" t="str">
            <v>27990</v>
          </cell>
          <cell r="B473" t="str">
            <v>โรงพยาบาลหนองฮี</v>
          </cell>
          <cell r="C473" t="str">
            <v>หนองฮี,รพช.</v>
          </cell>
          <cell r="D473" t="str">
            <v>หนองฮี</v>
          </cell>
          <cell r="E473">
            <v>7</v>
          </cell>
          <cell r="F473" t="str">
            <v>โรงพยาบาลชุมชน</v>
          </cell>
          <cell r="G473" t="str">
            <v>รพช.</v>
          </cell>
          <cell r="H473">
            <v>45</v>
          </cell>
          <cell r="I473" t="str">
            <v>ร้อยเอ็ด</v>
          </cell>
          <cell r="J473" t="str">
            <v>0</v>
          </cell>
          <cell r="K473" t="str">
            <v>S</v>
          </cell>
          <cell r="L473" t="str">
            <v>F3</v>
          </cell>
          <cell r="M473">
            <v>18</v>
          </cell>
          <cell r="N473" t="str">
            <v>F3 15,000-25,000</v>
          </cell>
          <cell r="O473" t="str">
            <v>002799000</v>
          </cell>
          <cell r="P473" t="str">
            <v>รพช.F3 15,000-25,000</v>
          </cell>
        </row>
        <row r="474">
          <cell r="A474" t="str">
            <v>10709</v>
          </cell>
          <cell r="B474" t="str">
            <v>โรงพยาบาลกาฬสินธุ์</v>
          </cell>
          <cell r="C474" t="str">
            <v>กาฬสินธุ์,รพท.</v>
          </cell>
          <cell r="D474" t="str">
            <v>กาฬสินธุ์</v>
          </cell>
          <cell r="E474">
            <v>7</v>
          </cell>
          <cell r="F474" t="str">
            <v>โรงพยาบาลทั่วไป</v>
          </cell>
          <cell r="G474" t="str">
            <v>รพท.</v>
          </cell>
          <cell r="H474">
            <v>46</v>
          </cell>
          <cell r="I474" t="str">
            <v>กาฬสินธุ์</v>
          </cell>
          <cell r="J474" t="str">
            <v>540</v>
          </cell>
          <cell r="K474" t="str">
            <v/>
          </cell>
          <cell r="L474" t="str">
            <v>S</v>
          </cell>
          <cell r="M474">
            <v>4</v>
          </cell>
          <cell r="N474" t="str">
            <v>S &gt;400</v>
          </cell>
          <cell r="O474" t="str">
            <v>001070900</v>
          </cell>
          <cell r="P474" t="str">
            <v>รพท.S &gt;400</v>
          </cell>
        </row>
        <row r="475">
          <cell r="A475" t="str">
            <v>11077</v>
          </cell>
          <cell r="B475" t="str">
            <v>โรงพยาบาลนามน</v>
          </cell>
          <cell r="C475" t="str">
            <v>นามน,รพช.</v>
          </cell>
          <cell r="D475" t="str">
            <v>นามน</v>
          </cell>
          <cell r="E475">
            <v>7</v>
          </cell>
          <cell r="F475" t="str">
            <v>โรงพยาบาลชุมชน</v>
          </cell>
          <cell r="G475" t="str">
            <v>รพช.</v>
          </cell>
          <cell r="H475">
            <v>46</v>
          </cell>
          <cell r="I475" t="str">
            <v>กาฬสินธุ์</v>
          </cell>
          <cell r="J475" t="str">
            <v>34</v>
          </cell>
          <cell r="K475" t="str">
            <v/>
          </cell>
          <cell r="L475" t="str">
            <v>F2</v>
          </cell>
          <cell r="M475">
            <v>15</v>
          </cell>
          <cell r="N475" t="str">
            <v>F2 30,000-=60,000</v>
          </cell>
          <cell r="O475" t="str">
            <v>001107700</v>
          </cell>
          <cell r="P475" t="str">
            <v>รพช.F2 30,000-=60,000</v>
          </cell>
        </row>
        <row r="476">
          <cell r="A476" t="str">
            <v>11078</v>
          </cell>
          <cell r="B476" t="str">
            <v>โรงพยาบาลกมลาไสย</v>
          </cell>
          <cell r="C476" t="str">
            <v>กมลาไสย,รพช.</v>
          </cell>
          <cell r="D476" t="str">
            <v>กมลาไสย</v>
          </cell>
          <cell r="E476">
            <v>7</v>
          </cell>
          <cell r="F476" t="str">
            <v>โรงพยาบาลชุมชน</v>
          </cell>
          <cell r="G476" t="str">
            <v>รพช.</v>
          </cell>
          <cell r="H476">
            <v>46</v>
          </cell>
          <cell r="I476" t="str">
            <v>กาฬสินธุ์</v>
          </cell>
          <cell r="J476" t="str">
            <v>124</v>
          </cell>
          <cell r="K476" t="str">
            <v/>
          </cell>
          <cell r="L476" t="str">
            <v>F1</v>
          </cell>
          <cell r="M476">
            <v>11</v>
          </cell>
          <cell r="N476" t="str">
            <v>F1 50,000-100,000</v>
          </cell>
          <cell r="O476" t="str">
            <v>001107800</v>
          </cell>
          <cell r="P476" t="str">
            <v>รพช.F1 50,000-100,000</v>
          </cell>
        </row>
        <row r="477">
          <cell r="A477" t="str">
            <v>11079</v>
          </cell>
          <cell r="B477" t="str">
            <v>โรงพยาบาลร่องคำ</v>
          </cell>
          <cell r="C477" t="str">
            <v>ร่องคำ,รพช.</v>
          </cell>
          <cell r="D477" t="str">
            <v>ร่องคำ</v>
          </cell>
          <cell r="E477">
            <v>7</v>
          </cell>
          <cell r="F477" t="str">
            <v>โรงพยาบาลชุมชน</v>
          </cell>
          <cell r="G477" t="str">
            <v>รพช.</v>
          </cell>
          <cell r="H477">
            <v>46</v>
          </cell>
          <cell r="I477" t="str">
            <v>กาฬสินธุ์</v>
          </cell>
          <cell r="J477" t="str">
            <v>30</v>
          </cell>
          <cell r="K477" t="str">
            <v/>
          </cell>
          <cell r="L477" t="str">
            <v>F2</v>
          </cell>
          <cell r="M477">
            <v>16</v>
          </cell>
          <cell r="N477" t="str">
            <v>F2 &lt;=30,000</v>
          </cell>
          <cell r="O477" t="str">
            <v>001107900</v>
          </cell>
          <cell r="P477" t="str">
            <v>รพช.F2 &lt;=30,000</v>
          </cell>
        </row>
        <row r="478">
          <cell r="A478" t="str">
            <v>11080</v>
          </cell>
          <cell r="B478" t="str">
            <v>โรงพยาบาลเขาวง</v>
          </cell>
          <cell r="C478" t="str">
            <v>เขาวง,รพช.</v>
          </cell>
          <cell r="D478" t="str">
            <v>เขาวง</v>
          </cell>
          <cell r="E478">
            <v>7</v>
          </cell>
          <cell r="F478" t="str">
            <v>โรงพยาบาลชุมชน</v>
          </cell>
          <cell r="G478" t="str">
            <v>รพช.</v>
          </cell>
          <cell r="H478">
            <v>46</v>
          </cell>
          <cell r="I478" t="str">
            <v>กาฬสินธุ์</v>
          </cell>
          <cell r="J478" t="str">
            <v>81</v>
          </cell>
          <cell r="K478" t="str">
            <v/>
          </cell>
          <cell r="L478" t="str">
            <v>F2</v>
          </cell>
          <cell r="M478">
            <v>15</v>
          </cell>
          <cell r="N478" t="str">
            <v>F2 30,000-=60,000</v>
          </cell>
          <cell r="O478" t="str">
            <v>001108000</v>
          </cell>
          <cell r="P478" t="str">
            <v>รพช.F2 30,000-=60,000</v>
          </cell>
        </row>
        <row r="479">
          <cell r="A479" t="str">
            <v>11081</v>
          </cell>
          <cell r="B479" t="str">
            <v>โรงพยาบาลยางตลาด</v>
          </cell>
          <cell r="C479" t="str">
            <v>ยางตลาด,รพช.</v>
          </cell>
          <cell r="D479" t="str">
            <v>ยางตลาด</v>
          </cell>
          <cell r="E479">
            <v>7</v>
          </cell>
          <cell r="F479" t="str">
            <v>โรงพยาบาลชุมชน</v>
          </cell>
          <cell r="G479" t="str">
            <v>รพช.</v>
          </cell>
          <cell r="H479">
            <v>46</v>
          </cell>
          <cell r="I479" t="str">
            <v>กาฬสินธุ์</v>
          </cell>
          <cell r="J479" t="str">
            <v>120</v>
          </cell>
          <cell r="K479" t="str">
            <v/>
          </cell>
          <cell r="L479" t="str">
            <v>M2</v>
          </cell>
          <cell r="M479">
            <v>8</v>
          </cell>
          <cell r="N479" t="str">
            <v>M2 &gt;100</v>
          </cell>
          <cell r="O479" t="str">
            <v>001108100</v>
          </cell>
          <cell r="P479" t="str">
            <v>รพช.M2 &gt;100</v>
          </cell>
        </row>
        <row r="480">
          <cell r="A480" t="str">
            <v>11082</v>
          </cell>
          <cell r="B480" t="str">
            <v>โรงพยาบาลห้วยเม็ก</v>
          </cell>
          <cell r="C480" t="str">
            <v>ห้วยเม็ก,รพช.</v>
          </cell>
          <cell r="D480" t="str">
            <v>ห้วยเม็ก</v>
          </cell>
          <cell r="E480">
            <v>7</v>
          </cell>
          <cell r="F480" t="str">
            <v>โรงพยาบาลชุมชน</v>
          </cell>
          <cell r="G480" t="str">
            <v>รพช.</v>
          </cell>
          <cell r="H480">
            <v>46</v>
          </cell>
          <cell r="I480" t="str">
            <v>กาฬสินธุ์</v>
          </cell>
          <cell r="J480" t="str">
            <v>56</v>
          </cell>
          <cell r="K480" t="str">
            <v/>
          </cell>
          <cell r="L480" t="str">
            <v>F2</v>
          </cell>
          <cell r="M480">
            <v>15</v>
          </cell>
          <cell r="N480" t="str">
            <v>F2 30,000-=60,000</v>
          </cell>
          <cell r="O480" t="str">
            <v>001108200</v>
          </cell>
          <cell r="P480" t="str">
            <v>รพช.F2 30,000-=60,000</v>
          </cell>
        </row>
        <row r="481">
          <cell r="A481" t="str">
            <v>11083</v>
          </cell>
          <cell r="B481" t="str">
            <v>โรงพยาบาลสหัสขันธ์</v>
          </cell>
          <cell r="C481" t="str">
            <v>สหัสขันธ์,รพช.</v>
          </cell>
          <cell r="D481" t="str">
            <v>สหัสขันธ์</v>
          </cell>
          <cell r="E481">
            <v>7</v>
          </cell>
          <cell r="F481" t="str">
            <v>โรงพยาบาลชุมชน</v>
          </cell>
          <cell r="G481" t="str">
            <v>รพช.</v>
          </cell>
          <cell r="H481">
            <v>46</v>
          </cell>
          <cell r="I481" t="str">
            <v>กาฬสินธุ์</v>
          </cell>
          <cell r="J481" t="str">
            <v>30</v>
          </cell>
          <cell r="K481" t="str">
            <v/>
          </cell>
          <cell r="L481" t="str">
            <v>F2</v>
          </cell>
          <cell r="M481">
            <v>15</v>
          </cell>
          <cell r="N481" t="str">
            <v>F2 30,000-=60,000</v>
          </cell>
          <cell r="O481" t="str">
            <v>001108300</v>
          </cell>
          <cell r="P481" t="str">
            <v>รพช.F2 30,000-=60,000</v>
          </cell>
        </row>
        <row r="482">
          <cell r="A482" t="str">
            <v>11084</v>
          </cell>
          <cell r="B482" t="str">
            <v>โรงพยาบาลคำม่วง</v>
          </cell>
          <cell r="C482" t="str">
            <v>คำม่วง,รพช.</v>
          </cell>
          <cell r="D482" t="str">
            <v>คำม่วง</v>
          </cell>
          <cell r="E482">
            <v>7</v>
          </cell>
          <cell r="F482" t="str">
            <v>โรงพยาบาลชุมชน</v>
          </cell>
          <cell r="G482" t="str">
            <v>รพช.</v>
          </cell>
          <cell r="H482">
            <v>46</v>
          </cell>
          <cell r="I482" t="str">
            <v>กาฬสินธุ์</v>
          </cell>
          <cell r="J482" t="str">
            <v>40</v>
          </cell>
          <cell r="K482" t="str">
            <v/>
          </cell>
          <cell r="L482" t="str">
            <v>F2</v>
          </cell>
          <cell r="M482">
            <v>15</v>
          </cell>
          <cell r="N482" t="str">
            <v>F2 30,000-=60,000</v>
          </cell>
          <cell r="O482" t="str">
            <v>001108400</v>
          </cell>
          <cell r="P482" t="str">
            <v>รพช.F2 30,000-=60,000</v>
          </cell>
        </row>
        <row r="483">
          <cell r="A483" t="str">
            <v>11085</v>
          </cell>
          <cell r="B483" t="str">
            <v>โรงพยาบาลท่าคันโท</v>
          </cell>
          <cell r="C483" t="str">
            <v>ท่าคันโท,รพช.</v>
          </cell>
          <cell r="D483" t="str">
            <v>ท่าคันโท</v>
          </cell>
          <cell r="E483">
            <v>7</v>
          </cell>
          <cell r="F483" t="str">
            <v>โรงพยาบาลชุมชน</v>
          </cell>
          <cell r="G483" t="str">
            <v>รพช.</v>
          </cell>
          <cell r="H483">
            <v>46</v>
          </cell>
          <cell r="I483" t="str">
            <v>กาฬสินธุ์</v>
          </cell>
          <cell r="J483" t="str">
            <v>30</v>
          </cell>
          <cell r="K483" t="str">
            <v/>
          </cell>
          <cell r="L483" t="str">
            <v>F2</v>
          </cell>
          <cell r="M483">
            <v>15</v>
          </cell>
          <cell r="N483" t="str">
            <v>F2 30,000-=60,000</v>
          </cell>
          <cell r="O483" t="str">
            <v>001108500</v>
          </cell>
          <cell r="P483" t="str">
            <v>รพช.F2 30,000-=60,000</v>
          </cell>
        </row>
        <row r="484">
          <cell r="A484" t="str">
            <v>11086</v>
          </cell>
          <cell r="B484" t="str">
            <v>โรงพยาบาลหนองกุงศรี</v>
          </cell>
          <cell r="C484" t="str">
            <v>หนองกุงศรี,รพช.</v>
          </cell>
          <cell r="D484" t="str">
            <v>หนองกุงศรี</v>
          </cell>
          <cell r="E484">
            <v>7</v>
          </cell>
          <cell r="F484" t="str">
            <v>โรงพยาบาลชุมชน</v>
          </cell>
          <cell r="G484" t="str">
            <v>รพช.</v>
          </cell>
          <cell r="H484">
            <v>46</v>
          </cell>
          <cell r="I484" t="str">
            <v>กาฬสินธุ์</v>
          </cell>
          <cell r="J484" t="str">
            <v>73</v>
          </cell>
          <cell r="K484" t="str">
            <v/>
          </cell>
          <cell r="L484" t="str">
            <v>F2</v>
          </cell>
          <cell r="M484">
            <v>14</v>
          </cell>
          <cell r="N484" t="str">
            <v>F2 60,000-90,000</v>
          </cell>
          <cell r="O484" t="str">
            <v>001108600</v>
          </cell>
          <cell r="P484" t="str">
            <v>รพช.F2 60,000-90,000</v>
          </cell>
        </row>
        <row r="485">
          <cell r="A485" t="str">
            <v>11087</v>
          </cell>
          <cell r="B485" t="str">
            <v>โรงพยาบาลสมเด็จ</v>
          </cell>
          <cell r="C485" t="str">
            <v>สมเด็จ,รพช.</v>
          </cell>
          <cell r="D485" t="str">
            <v>สมเด็จ</v>
          </cell>
          <cell r="E485">
            <v>7</v>
          </cell>
          <cell r="F485" t="str">
            <v>โรงพยาบาลชุมชน</v>
          </cell>
          <cell r="G485" t="str">
            <v>รพช.</v>
          </cell>
          <cell r="H485">
            <v>46</v>
          </cell>
          <cell r="I485" t="str">
            <v>กาฬสินธุ์</v>
          </cell>
          <cell r="J485" t="str">
            <v>60</v>
          </cell>
          <cell r="K485" t="str">
            <v/>
          </cell>
          <cell r="L485" t="str">
            <v>M2</v>
          </cell>
          <cell r="M485">
            <v>9</v>
          </cell>
          <cell r="N485" t="str">
            <v>M2 &lt;=100</v>
          </cell>
          <cell r="O485" t="str">
            <v>001108700</v>
          </cell>
          <cell r="P485" t="str">
            <v>รพช.M2 &lt;=100</v>
          </cell>
        </row>
        <row r="486">
          <cell r="A486" t="str">
            <v>11088</v>
          </cell>
          <cell r="B486" t="str">
            <v>โรงพยาบาลห้วยผึ้ง</v>
          </cell>
          <cell r="C486" t="str">
            <v>ห้วยผึ้ง,รพช.</v>
          </cell>
          <cell r="D486" t="str">
            <v>ห้วยผึ้ง</v>
          </cell>
          <cell r="E486">
            <v>7</v>
          </cell>
          <cell r="F486" t="str">
            <v>โรงพยาบาลชุมชน</v>
          </cell>
          <cell r="G486" t="str">
            <v>รพช.</v>
          </cell>
          <cell r="H486">
            <v>46</v>
          </cell>
          <cell r="I486" t="str">
            <v>กาฬสินธุ์</v>
          </cell>
          <cell r="J486" t="str">
            <v>34</v>
          </cell>
          <cell r="K486" t="str">
            <v/>
          </cell>
          <cell r="L486" t="str">
            <v>F2</v>
          </cell>
          <cell r="M486">
            <v>15</v>
          </cell>
          <cell r="N486" t="str">
            <v>F2 30,000-=60,000</v>
          </cell>
          <cell r="O486" t="str">
            <v>001108800</v>
          </cell>
          <cell r="P486" t="str">
            <v>รพช.F2 30,000-=60,000</v>
          </cell>
        </row>
        <row r="487">
          <cell r="A487" t="str">
            <v>11449</v>
          </cell>
          <cell r="B487" t="str">
            <v>โรงพยาบาลสมเด็จพระยุพราชกุฉินารายณ์</v>
          </cell>
          <cell r="C487" t="str">
            <v>สมเด็จพระยุพราชกุฉินารายณ์,รพช.</v>
          </cell>
          <cell r="D487" t="str">
            <v>สมเด็จพระยุพราชกุฉินารายณ์</v>
          </cell>
          <cell r="E487">
            <v>7</v>
          </cell>
          <cell r="F487" t="str">
            <v>โรงพยาบาลชุมชน</v>
          </cell>
          <cell r="G487" t="str">
            <v>รพช.</v>
          </cell>
          <cell r="H487">
            <v>46</v>
          </cell>
          <cell r="I487" t="str">
            <v>กาฬสินธุ์</v>
          </cell>
          <cell r="J487" t="str">
            <v>120</v>
          </cell>
          <cell r="K487" t="str">
            <v/>
          </cell>
          <cell r="L487" t="str">
            <v>M2</v>
          </cell>
          <cell r="M487">
            <v>8</v>
          </cell>
          <cell r="N487" t="str">
            <v>M2 &gt;100</v>
          </cell>
          <cell r="O487" t="str">
            <v>001144900</v>
          </cell>
          <cell r="P487" t="str">
            <v>รพช.M2 &gt;100</v>
          </cell>
        </row>
        <row r="488">
          <cell r="A488" t="str">
            <v>28017</v>
          </cell>
          <cell r="B488" t="str">
            <v>โรงพยาบาลนาคู</v>
          </cell>
          <cell r="C488" t="str">
            <v>นาคู,รพช.</v>
          </cell>
          <cell r="D488" t="str">
            <v>นาคู</v>
          </cell>
          <cell r="E488">
            <v>7</v>
          </cell>
          <cell r="F488" t="str">
            <v>โรงพยาบาลชุมชน</v>
          </cell>
          <cell r="G488" t="str">
            <v>รพช.</v>
          </cell>
          <cell r="H488">
            <v>46</v>
          </cell>
          <cell r="I488" t="str">
            <v>กาฬสินธุ์</v>
          </cell>
          <cell r="J488" t="str">
            <v>0</v>
          </cell>
          <cell r="K488" t="str">
            <v>S</v>
          </cell>
          <cell r="L488" t="str">
            <v>F3</v>
          </cell>
          <cell r="M488">
            <v>17</v>
          </cell>
          <cell r="N488" t="str">
            <v>F3 &gt;=25,000</v>
          </cell>
          <cell r="O488" t="str">
            <v>002801700</v>
          </cell>
          <cell r="P488" t="str">
            <v>รพช.F3 &gt;=25,000</v>
          </cell>
        </row>
        <row r="489">
          <cell r="A489" t="str">
            <v>28789</v>
          </cell>
          <cell r="B489" t="str">
            <v>โรงพยาบาลฆ้องชัย</v>
          </cell>
          <cell r="C489" t="str">
            <v>ฆ้องชัย,รพช.</v>
          </cell>
          <cell r="D489" t="str">
            <v>ฆ้องชัย</v>
          </cell>
          <cell r="E489">
            <v>7</v>
          </cell>
          <cell r="F489" t="str">
            <v>โรงพยาบาลชุมชน</v>
          </cell>
          <cell r="G489" t="str">
            <v>รพช.</v>
          </cell>
          <cell r="H489">
            <v>46</v>
          </cell>
          <cell r="I489" t="str">
            <v>กาฬสินธุ์</v>
          </cell>
          <cell r="J489" t="str">
            <v>0</v>
          </cell>
          <cell r="K489" t="str">
            <v>S</v>
          </cell>
          <cell r="L489" t="str">
            <v>F3</v>
          </cell>
          <cell r="M489">
            <v>17</v>
          </cell>
          <cell r="N489" t="str">
            <v>F3 &gt;=25,000</v>
          </cell>
          <cell r="O489" t="str">
            <v>002878900</v>
          </cell>
          <cell r="P489" t="str">
            <v>รพช.F3 &gt;=25,000</v>
          </cell>
        </row>
        <row r="490">
          <cell r="A490" t="str">
            <v>28790</v>
          </cell>
          <cell r="B490" t="str">
            <v>โรงพยาบาลดอนจาน</v>
          </cell>
          <cell r="C490" t="str">
            <v>ดอนจาน,รพช.</v>
          </cell>
          <cell r="D490" t="str">
            <v>ดอนจาน</v>
          </cell>
          <cell r="E490">
            <v>7</v>
          </cell>
          <cell r="F490" t="str">
            <v>โรงพยาบาลชุมชน</v>
          </cell>
          <cell r="G490" t="str">
            <v>รพช.</v>
          </cell>
          <cell r="H490">
            <v>46</v>
          </cell>
          <cell r="I490" t="str">
            <v>กาฬสินธุ์</v>
          </cell>
          <cell r="J490" t="str">
            <v>0</v>
          </cell>
          <cell r="K490" t="str">
            <v>S</v>
          </cell>
          <cell r="L490" t="str">
            <v>F3</v>
          </cell>
          <cell r="M490">
            <v>17</v>
          </cell>
          <cell r="N490" t="str">
            <v>F3 &gt;=25,000</v>
          </cell>
          <cell r="O490" t="str">
            <v>002879000</v>
          </cell>
          <cell r="P490" t="str">
            <v>รพช.F3 &gt;=25,000</v>
          </cell>
        </row>
        <row r="491">
          <cell r="A491" t="str">
            <v>28791</v>
          </cell>
          <cell r="B491" t="str">
            <v>โรงพยาบาลสามชัย</v>
          </cell>
          <cell r="C491" t="str">
            <v>สามชัย,รพช.</v>
          </cell>
          <cell r="D491" t="str">
            <v>สามชัย</v>
          </cell>
          <cell r="E491">
            <v>7</v>
          </cell>
          <cell r="F491" t="str">
            <v>โรงพยาบาลชุมชน</v>
          </cell>
          <cell r="G491" t="str">
            <v>รพช.</v>
          </cell>
          <cell r="H491">
            <v>46</v>
          </cell>
          <cell r="I491" t="str">
            <v>กาฬสินธุ์</v>
          </cell>
          <cell r="J491" t="str">
            <v>0</v>
          </cell>
          <cell r="K491" t="str">
            <v>S</v>
          </cell>
          <cell r="L491" t="str">
            <v>F3</v>
          </cell>
          <cell r="M491">
            <v>17</v>
          </cell>
          <cell r="N491" t="str">
            <v>F3 &gt;=25,000</v>
          </cell>
          <cell r="O491" t="str">
            <v>002879100</v>
          </cell>
          <cell r="P491" t="str">
            <v>รพช.F3 &gt;=25,000</v>
          </cell>
        </row>
        <row r="492">
          <cell r="A492" t="str">
            <v>11040</v>
          </cell>
          <cell r="B492" t="str">
            <v>โรงพยาบาลบึงกาฬ</v>
          </cell>
          <cell r="C492" t="str">
            <v>บึงกาฬ,รพท.</v>
          </cell>
          <cell r="D492" t="str">
            <v>บึงกาฬ</v>
          </cell>
          <cell r="E492">
            <v>8</v>
          </cell>
          <cell r="F492" t="str">
            <v>โรงพยาบาลทั่วไป</v>
          </cell>
          <cell r="G492" t="str">
            <v>รพท.</v>
          </cell>
          <cell r="H492">
            <v>38</v>
          </cell>
          <cell r="I492" t="str">
            <v>บึงกาฬ</v>
          </cell>
          <cell r="J492" t="str">
            <v>175</v>
          </cell>
          <cell r="K492" t="str">
            <v>S</v>
          </cell>
          <cell r="L492" t="str">
            <v>S</v>
          </cell>
          <cell r="M492">
            <v>5</v>
          </cell>
          <cell r="N492" t="str">
            <v>S &lt;=400</v>
          </cell>
          <cell r="O492" t="str">
            <v>001104000</v>
          </cell>
          <cell r="P492" t="str">
            <v>รพช./รพท.S &lt;=400</v>
          </cell>
        </row>
        <row r="493">
          <cell r="A493" t="str">
            <v>11041</v>
          </cell>
          <cell r="B493" t="str">
            <v>โรงพยาบาลพรเจริญ</v>
          </cell>
          <cell r="C493" t="str">
            <v>พรเจริญ,รพช.</v>
          </cell>
          <cell r="D493" t="str">
            <v>พรเจริญ</v>
          </cell>
          <cell r="E493">
            <v>8</v>
          </cell>
          <cell r="F493" t="str">
            <v>โรงพยาบาลชุมชน</v>
          </cell>
          <cell r="G493" t="str">
            <v>รพช.</v>
          </cell>
          <cell r="H493">
            <v>38</v>
          </cell>
          <cell r="I493" t="str">
            <v>บึงกาฬ</v>
          </cell>
          <cell r="J493" t="str">
            <v>46</v>
          </cell>
          <cell r="K493" t="str">
            <v>S</v>
          </cell>
          <cell r="L493" t="str">
            <v>F2</v>
          </cell>
          <cell r="M493">
            <v>15</v>
          </cell>
          <cell r="N493" t="str">
            <v>F2 30,000-=60,000</v>
          </cell>
          <cell r="O493" t="str">
            <v>001104100</v>
          </cell>
          <cell r="P493" t="str">
            <v>รพช.F2 30,000-=60,000</v>
          </cell>
        </row>
        <row r="494">
          <cell r="A494" t="str">
            <v>11043</v>
          </cell>
          <cell r="B494" t="str">
            <v>โรงพยาบาลโซ่พิสัย</v>
          </cell>
          <cell r="C494" t="str">
            <v>โซ่พิสัย,รพช.</v>
          </cell>
          <cell r="D494" t="str">
            <v>โซ่พิสัย</v>
          </cell>
          <cell r="E494">
            <v>8</v>
          </cell>
          <cell r="F494" t="str">
            <v>โรงพยาบาลชุมชน</v>
          </cell>
          <cell r="G494" t="str">
            <v>รพช.</v>
          </cell>
          <cell r="H494">
            <v>38</v>
          </cell>
          <cell r="I494" t="str">
            <v>บึงกาฬ</v>
          </cell>
          <cell r="J494" t="str">
            <v>59</v>
          </cell>
          <cell r="K494" t="str">
            <v>S</v>
          </cell>
          <cell r="L494" t="str">
            <v>F2</v>
          </cell>
          <cell r="M494">
            <v>14</v>
          </cell>
          <cell r="N494" t="str">
            <v>F2 60,000-90,000</v>
          </cell>
          <cell r="O494" t="str">
            <v>001104300</v>
          </cell>
          <cell r="P494" t="str">
            <v>รพช.F2 60,000-90,000</v>
          </cell>
        </row>
        <row r="495">
          <cell r="A495" t="str">
            <v>11046</v>
          </cell>
          <cell r="B495" t="str">
            <v>โรงพยาบาลเซกา</v>
          </cell>
          <cell r="C495" t="str">
            <v>เซกา,รพช.</v>
          </cell>
          <cell r="D495" t="str">
            <v>เซกา</v>
          </cell>
          <cell r="E495">
            <v>8</v>
          </cell>
          <cell r="F495" t="str">
            <v>โรงพยาบาลชุมชน</v>
          </cell>
          <cell r="G495" t="str">
            <v>รพช.</v>
          </cell>
          <cell r="H495">
            <v>38</v>
          </cell>
          <cell r="I495" t="str">
            <v>บึงกาฬ</v>
          </cell>
          <cell r="J495" t="str">
            <v>85</v>
          </cell>
          <cell r="K495" t="str">
            <v>S</v>
          </cell>
          <cell r="L495" t="str">
            <v>F1</v>
          </cell>
          <cell r="M495">
            <v>11</v>
          </cell>
          <cell r="N495" t="str">
            <v>F1 50,000-100,000</v>
          </cell>
          <cell r="O495" t="str">
            <v>001104600</v>
          </cell>
          <cell r="P495" t="str">
            <v>รพช.F1 50,000-100,000</v>
          </cell>
        </row>
        <row r="496">
          <cell r="A496" t="str">
            <v>11047</v>
          </cell>
          <cell r="B496" t="str">
            <v>โรงพยาบาลปากคาด</v>
          </cell>
          <cell r="C496" t="str">
            <v>ปากคาด,รพช.</v>
          </cell>
          <cell r="D496" t="str">
            <v>ปากคาด</v>
          </cell>
          <cell r="E496">
            <v>8</v>
          </cell>
          <cell r="F496" t="str">
            <v>โรงพยาบาลชุมชน</v>
          </cell>
          <cell r="G496" t="str">
            <v>รพช.</v>
          </cell>
          <cell r="H496">
            <v>38</v>
          </cell>
          <cell r="I496" t="str">
            <v>บึงกาฬ</v>
          </cell>
          <cell r="J496" t="str">
            <v>38</v>
          </cell>
          <cell r="K496" t="str">
            <v>S</v>
          </cell>
          <cell r="L496" t="str">
            <v>F2</v>
          </cell>
          <cell r="M496">
            <v>15</v>
          </cell>
          <cell r="N496" t="str">
            <v>F2 30,000-=60,000</v>
          </cell>
          <cell r="O496" t="str">
            <v>001104700</v>
          </cell>
          <cell r="P496" t="str">
            <v>รพช.F2 30,000-=60,000</v>
          </cell>
        </row>
        <row r="497">
          <cell r="A497" t="str">
            <v>11048</v>
          </cell>
          <cell r="B497" t="str">
            <v>โรงพยาบาลบึงโขงหลง</v>
          </cell>
          <cell r="C497" t="str">
            <v>บึงโขงหลง,รพช.</v>
          </cell>
          <cell r="D497" t="str">
            <v>บึงโขงหลง</v>
          </cell>
          <cell r="E497">
            <v>8</v>
          </cell>
          <cell r="F497" t="str">
            <v>โรงพยาบาลชุมชน</v>
          </cell>
          <cell r="G497" t="str">
            <v>รพช.</v>
          </cell>
          <cell r="H497">
            <v>38</v>
          </cell>
          <cell r="I497" t="str">
            <v>บึงกาฬ</v>
          </cell>
          <cell r="J497" t="str">
            <v>50</v>
          </cell>
          <cell r="K497" t="str">
            <v>S</v>
          </cell>
          <cell r="L497" t="str">
            <v>F2</v>
          </cell>
          <cell r="M497">
            <v>15</v>
          </cell>
          <cell r="N497" t="str">
            <v>F2 30,000-=60,000</v>
          </cell>
          <cell r="O497" t="str">
            <v>001104800</v>
          </cell>
          <cell r="P497" t="str">
            <v>รพช.F2 30,000-=60,000</v>
          </cell>
        </row>
        <row r="498">
          <cell r="A498" t="str">
            <v>11049</v>
          </cell>
          <cell r="B498" t="str">
            <v>โรงพยาบาลศรีวิไล</v>
          </cell>
          <cell r="C498" t="str">
            <v>ศรีวิไล,รพช.</v>
          </cell>
          <cell r="D498" t="str">
            <v>ศรีวิไล</v>
          </cell>
          <cell r="E498">
            <v>8</v>
          </cell>
          <cell r="F498" t="str">
            <v>โรงพยาบาลชุมชน</v>
          </cell>
          <cell r="G498" t="str">
            <v>รพช.</v>
          </cell>
          <cell r="H498">
            <v>38</v>
          </cell>
          <cell r="I498" t="str">
            <v>บึงกาฬ</v>
          </cell>
          <cell r="J498" t="str">
            <v>38</v>
          </cell>
          <cell r="K498" t="str">
            <v>S</v>
          </cell>
          <cell r="L498" t="str">
            <v>F2</v>
          </cell>
          <cell r="M498">
            <v>15</v>
          </cell>
          <cell r="N498" t="str">
            <v>F2 30,000-=60,000</v>
          </cell>
          <cell r="O498" t="str">
            <v>001104900</v>
          </cell>
          <cell r="P498" t="str">
            <v>รพช.F2 30,000-=60,000</v>
          </cell>
        </row>
        <row r="499">
          <cell r="A499" t="str">
            <v>11050</v>
          </cell>
          <cell r="B499" t="str">
            <v>โรงพยาบาลบุ่งคล้า</v>
          </cell>
          <cell r="C499" t="str">
            <v>บุ่งคล้า,รพช.</v>
          </cell>
          <cell r="D499" t="str">
            <v>บุ่งคล้า</v>
          </cell>
          <cell r="E499">
            <v>8</v>
          </cell>
          <cell r="F499" t="str">
            <v>โรงพยาบาลชุมชน</v>
          </cell>
          <cell r="G499" t="str">
            <v>รพช.</v>
          </cell>
          <cell r="H499">
            <v>38</v>
          </cell>
          <cell r="I499" t="str">
            <v>บึงกาฬ</v>
          </cell>
          <cell r="J499" t="str">
            <v>16</v>
          </cell>
          <cell r="K499" t="str">
            <v>S</v>
          </cell>
          <cell r="L499" t="str">
            <v>F3</v>
          </cell>
          <cell r="M499">
            <v>19</v>
          </cell>
          <cell r="N499" t="str">
            <v>F3 &lt;=15,000</v>
          </cell>
          <cell r="O499" t="str">
            <v>001105000</v>
          </cell>
          <cell r="P499" t="str">
            <v>รพช.F3 &lt;=15,000</v>
          </cell>
        </row>
        <row r="500">
          <cell r="A500" t="str">
            <v>10704</v>
          </cell>
          <cell r="B500" t="str">
            <v>โรงพยาบาลหนองบัวลำภู</v>
          </cell>
          <cell r="C500" t="str">
            <v>หนองบัวลำภู,รพท.</v>
          </cell>
          <cell r="D500" t="str">
            <v>หนองบัวลำภู</v>
          </cell>
          <cell r="E500">
            <v>8</v>
          </cell>
          <cell r="F500" t="str">
            <v>โรงพยาบาลทั่วไป</v>
          </cell>
          <cell r="G500" t="str">
            <v>รพท.</v>
          </cell>
          <cell r="H500">
            <v>39</v>
          </cell>
          <cell r="I500" t="str">
            <v>หนองบัวลำภู</v>
          </cell>
          <cell r="J500" t="str">
            <v>313</v>
          </cell>
          <cell r="K500" t="str">
            <v/>
          </cell>
          <cell r="L500" t="str">
            <v>S</v>
          </cell>
          <cell r="M500">
            <v>5</v>
          </cell>
          <cell r="N500" t="str">
            <v>S &lt;=400</v>
          </cell>
          <cell r="O500" t="str">
            <v>001070400</v>
          </cell>
          <cell r="P500" t="str">
            <v>รพช./รพท.S &lt;=400</v>
          </cell>
        </row>
        <row r="501">
          <cell r="A501" t="str">
            <v>10991</v>
          </cell>
          <cell r="B501" t="str">
            <v>โรงพยาบาลนากลาง</v>
          </cell>
          <cell r="C501" t="str">
            <v>นากลาง,รพช.</v>
          </cell>
          <cell r="D501" t="str">
            <v>นากลาง</v>
          </cell>
          <cell r="E501">
            <v>8</v>
          </cell>
          <cell r="F501" t="str">
            <v>โรงพยาบาลชุมชน</v>
          </cell>
          <cell r="G501" t="str">
            <v>รพช.</v>
          </cell>
          <cell r="H501">
            <v>39</v>
          </cell>
          <cell r="I501" t="str">
            <v>หนองบัวลำภู</v>
          </cell>
          <cell r="J501" t="str">
            <v>75</v>
          </cell>
          <cell r="K501" t="str">
            <v/>
          </cell>
          <cell r="L501" t="str">
            <v>F2</v>
          </cell>
          <cell r="M501">
            <v>13</v>
          </cell>
          <cell r="N501" t="str">
            <v>F2 &gt;=90,000</v>
          </cell>
          <cell r="O501" t="str">
            <v>001099100</v>
          </cell>
          <cell r="P501" t="str">
            <v>รพช.F2 &gt;=90,000</v>
          </cell>
        </row>
        <row r="502">
          <cell r="A502" t="str">
            <v>10992</v>
          </cell>
          <cell r="B502" t="str">
            <v>โรงพยาบาลโนนสัง</v>
          </cell>
          <cell r="C502" t="str">
            <v>โนนสัง,รพช.</v>
          </cell>
          <cell r="D502" t="str">
            <v>โนนสัง</v>
          </cell>
          <cell r="E502">
            <v>8</v>
          </cell>
          <cell r="F502" t="str">
            <v>โรงพยาบาลชุมชน</v>
          </cell>
          <cell r="G502" t="str">
            <v>รพช.</v>
          </cell>
          <cell r="H502">
            <v>39</v>
          </cell>
          <cell r="I502" t="str">
            <v>หนองบัวลำภู</v>
          </cell>
          <cell r="J502" t="str">
            <v>35</v>
          </cell>
          <cell r="K502" t="str">
            <v/>
          </cell>
          <cell r="L502" t="str">
            <v>F2</v>
          </cell>
          <cell r="M502">
            <v>14</v>
          </cell>
          <cell r="N502" t="str">
            <v>F2 60,000-90,000</v>
          </cell>
          <cell r="O502" t="str">
            <v>001099200</v>
          </cell>
          <cell r="P502" t="str">
            <v>รพช.F2 60,000-90,000</v>
          </cell>
        </row>
        <row r="503">
          <cell r="A503" t="str">
            <v>10993</v>
          </cell>
          <cell r="B503" t="str">
            <v>โรงพยาบาลศรีบุญเรือง</v>
          </cell>
          <cell r="C503" t="str">
            <v>ศรีบุญเรือง,รพช.</v>
          </cell>
          <cell r="D503" t="str">
            <v>ศรีบุญเรือง</v>
          </cell>
          <cell r="E503">
            <v>8</v>
          </cell>
          <cell r="F503" t="str">
            <v>โรงพยาบาลชุมชน</v>
          </cell>
          <cell r="G503" t="str">
            <v>รพช.</v>
          </cell>
          <cell r="H503">
            <v>39</v>
          </cell>
          <cell r="I503" t="str">
            <v>หนองบัวลำภู</v>
          </cell>
          <cell r="J503" t="str">
            <v>94</v>
          </cell>
          <cell r="K503" t="str">
            <v/>
          </cell>
          <cell r="L503" t="str">
            <v>F1</v>
          </cell>
          <cell r="M503">
            <v>10</v>
          </cell>
          <cell r="N503" t="str">
            <v>F1 &gt;=100,000</v>
          </cell>
          <cell r="O503" t="str">
            <v>001099300</v>
          </cell>
          <cell r="P503" t="str">
            <v>รพช.F1 &gt;=100,000</v>
          </cell>
        </row>
        <row r="504">
          <cell r="A504" t="str">
            <v>10994</v>
          </cell>
          <cell r="B504" t="str">
            <v>โรงพยาบาลสุวรรณคูหา</v>
          </cell>
          <cell r="C504" t="str">
            <v>สุวรรณคูหา,รพช.</v>
          </cell>
          <cell r="D504" t="str">
            <v>สุวรรณคูหา</v>
          </cell>
          <cell r="E504">
            <v>8</v>
          </cell>
          <cell r="F504" t="str">
            <v>โรงพยาบาลชุมชน</v>
          </cell>
          <cell r="G504" t="str">
            <v>รพช.</v>
          </cell>
          <cell r="H504">
            <v>39</v>
          </cell>
          <cell r="I504" t="str">
            <v>หนองบัวลำภู</v>
          </cell>
          <cell r="J504" t="str">
            <v>51</v>
          </cell>
          <cell r="K504" t="str">
            <v/>
          </cell>
          <cell r="L504" t="str">
            <v>F2</v>
          </cell>
          <cell r="M504">
            <v>14</v>
          </cell>
          <cell r="N504" t="str">
            <v>F2 60,000-90,000</v>
          </cell>
          <cell r="O504" t="str">
            <v>001099400</v>
          </cell>
          <cell r="P504" t="str">
            <v>รพช.F2 60,000-90,000</v>
          </cell>
        </row>
        <row r="505">
          <cell r="A505" t="str">
            <v>23367</v>
          </cell>
          <cell r="B505" t="str">
            <v>โรงพยาบาลนาวัง เฉลิมพระเกียรติ 80 พรรษา</v>
          </cell>
          <cell r="C505" t="str">
            <v>นาวัง เฉลิมพระเกียรติ 80 พรรษา,รพช.</v>
          </cell>
          <cell r="D505" t="str">
            <v>นาวัง เฉลิมพระเกียรติ 80 พรรษา</v>
          </cell>
          <cell r="E505">
            <v>8</v>
          </cell>
          <cell r="F505" t="str">
            <v>โรงพยาบาลชุมชน</v>
          </cell>
          <cell r="G505" t="str">
            <v>รพช.</v>
          </cell>
          <cell r="H505">
            <v>39</v>
          </cell>
          <cell r="I505" t="str">
            <v>หนองบัวลำภู</v>
          </cell>
          <cell r="J505" t="str">
            <v>40</v>
          </cell>
          <cell r="K505" t="str">
            <v/>
          </cell>
          <cell r="L505" t="str">
            <v>F2</v>
          </cell>
          <cell r="M505">
            <v>15</v>
          </cell>
          <cell r="N505" t="str">
            <v>F2 30,000-=60,000</v>
          </cell>
          <cell r="O505" t="str">
            <v>002336700</v>
          </cell>
          <cell r="P505" t="str">
            <v>รพช.F2 30,000-=60,000</v>
          </cell>
        </row>
        <row r="506">
          <cell r="A506" t="str">
            <v>10671</v>
          </cell>
          <cell r="B506" t="str">
            <v>โรงพยาบาลอุดรธานี</v>
          </cell>
          <cell r="C506" t="str">
            <v>อุดรธานี,รพศ.</v>
          </cell>
          <cell r="D506" t="str">
            <v>อุดรธานี</v>
          </cell>
          <cell r="E506">
            <v>8</v>
          </cell>
          <cell r="F506" t="str">
            <v>โรงพยาบาลศูนย์</v>
          </cell>
          <cell r="G506" t="str">
            <v>รพศ.</v>
          </cell>
          <cell r="H506">
            <v>41</v>
          </cell>
          <cell r="I506" t="str">
            <v>อุดรธานี</v>
          </cell>
          <cell r="J506" t="str">
            <v>924</v>
          </cell>
          <cell r="K506" t="str">
            <v/>
          </cell>
          <cell r="L506" t="str">
            <v>A</v>
          </cell>
          <cell r="M506">
            <v>2</v>
          </cell>
          <cell r="N506" t="str">
            <v>A &gt;700 to &lt;1000</v>
          </cell>
          <cell r="O506" t="str">
            <v>001067100</v>
          </cell>
          <cell r="P506" t="str">
            <v>รพท./รพศ.A &gt;700 to &lt;1000</v>
          </cell>
        </row>
        <row r="507">
          <cell r="A507" t="str">
            <v>11013</v>
          </cell>
          <cell r="B507" t="str">
            <v>โรงพยาบาลกุดจับ</v>
          </cell>
          <cell r="C507" t="str">
            <v>กุดจับ,รพช.</v>
          </cell>
          <cell r="D507" t="str">
            <v>กุดจับ</v>
          </cell>
          <cell r="E507">
            <v>8</v>
          </cell>
          <cell r="F507" t="str">
            <v>โรงพยาบาลชุมชน</v>
          </cell>
          <cell r="G507" t="str">
            <v>รพช.</v>
          </cell>
          <cell r="H507">
            <v>41</v>
          </cell>
          <cell r="I507" t="str">
            <v>อุดรธานี</v>
          </cell>
          <cell r="J507" t="str">
            <v>35</v>
          </cell>
          <cell r="K507" t="str">
            <v/>
          </cell>
          <cell r="L507" t="str">
            <v>F2</v>
          </cell>
          <cell r="M507">
            <v>14</v>
          </cell>
          <cell r="N507" t="str">
            <v>F2 60,000-90,000</v>
          </cell>
          <cell r="O507" t="str">
            <v>001101300</v>
          </cell>
          <cell r="P507" t="str">
            <v>รพช.F2 60,000-90,000</v>
          </cell>
        </row>
        <row r="508">
          <cell r="A508" t="str">
            <v>11014</v>
          </cell>
          <cell r="B508" t="str">
            <v>โรงพยาบาลหนองวัวซอ</v>
          </cell>
          <cell r="C508" t="str">
            <v>หนองวัวซอ,รพช.</v>
          </cell>
          <cell r="D508" t="str">
            <v>หนองวัวซอ</v>
          </cell>
          <cell r="E508">
            <v>8</v>
          </cell>
          <cell r="F508" t="str">
            <v>โรงพยาบาลชุมชน</v>
          </cell>
          <cell r="G508" t="str">
            <v>รพช.</v>
          </cell>
          <cell r="H508">
            <v>41</v>
          </cell>
          <cell r="I508" t="str">
            <v>อุดรธานี</v>
          </cell>
          <cell r="J508" t="str">
            <v>42</v>
          </cell>
          <cell r="K508" t="str">
            <v/>
          </cell>
          <cell r="L508" t="str">
            <v>F2</v>
          </cell>
          <cell r="M508">
            <v>14</v>
          </cell>
          <cell r="N508" t="str">
            <v>F2 60,000-90,000</v>
          </cell>
          <cell r="O508" t="str">
            <v>001101400</v>
          </cell>
          <cell r="P508" t="str">
            <v>รพช.F2 60,000-90,000</v>
          </cell>
        </row>
        <row r="509">
          <cell r="A509" t="str">
            <v>11015</v>
          </cell>
          <cell r="B509" t="str">
            <v>โรงพยาบาลกุมภวาปี</v>
          </cell>
          <cell r="C509" t="str">
            <v>กุมภวาปี,รพท.</v>
          </cell>
          <cell r="D509" t="str">
            <v>กุมภวาปี</v>
          </cell>
          <cell r="E509">
            <v>8</v>
          </cell>
          <cell r="F509" t="str">
            <v>โรงพยาบาลทั่วไป</v>
          </cell>
          <cell r="G509" t="str">
            <v>รพท.</v>
          </cell>
          <cell r="H509">
            <v>41</v>
          </cell>
          <cell r="I509" t="str">
            <v>อุดรธานี</v>
          </cell>
          <cell r="J509" t="str">
            <v>154</v>
          </cell>
          <cell r="K509" t="str">
            <v/>
          </cell>
          <cell r="L509" t="str">
            <v>M1</v>
          </cell>
          <cell r="M509">
            <v>7</v>
          </cell>
          <cell r="N509" t="str">
            <v>M1 &lt;=200</v>
          </cell>
          <cell r="O509" t="str">
            <v>001101500</v>
          </cell>
          <cell r="P509" t="str">
            <v>รพช./รพท.M1 &lt;=200</v>
          </cell>
        </row>
        <row r="510">
          <cell r="A510" t="str">
            <v>11016</v>
          </cell>
          <cell r="B510" t="str">
            <v>โรงพยาบาลห้วยเกิ้ง</v>
          </cell>
          <cell r="C510" t="str">
            <v>ห้วยเกิ้ง,รพช.</v>
          </cell>
          <cell r="D510" t="str">
            <v>ห้วยเกิ้ง</v>
          </cell>
          <cell r="E510">
            <v>8</v>
          </cell>
          <cell r="F510" t="str">
            <v>โรงพยาบาลชุมชน</v>
          </cell>
          <cell r="G510" t="str">
            <v>รพช.</v>
          </cell>
          <cell r="H510">
            <v>41</v>
          </cell>
          <cell r="I510" t="str">
            <v>อุดรธานี</v>
          </cell>
          <cell r="J510" t="str">
            <v>10</v>
          </cell>
          <cell r="K510" t="str">
            <v/>
          </cell>
          <cell r="L510" t="str">
            <v>F3</v>
          </cell>
          <cell r="M510">
            <v>17</v>
          </cell>
          <cell r="N510" t="str">
            <v>F3 &gt;=25,000</v>
          </cell>
          <cell r="O510" t="str">
            <v>001101600</v>
          </cell>
          <cell r="P510" t="str">
            <v>รพช.F3 &gt;=25,000</v>
          </cell>
        </row>
        <row r="511">
          <cell r="A511" t="str">
            <v>11017</v>
          </cell>
          <cell r="B511" t="str">
            <v>โรงพยาบาลโนนสะอาด</v>
          </cell>
          <cell r="C511" t="str">
            <v>โนนสะอาด,รพช.</v>
          </cell>
          <cell r="D511" t="str">
            <v>โนนสะอาด</v>
          </cell>
          <cell r="E511">
            <v>8</v>
          </cell>
          <cell r="F511" t="str">
            <v>โรงพยาบาลชุมชน</v>
          </cell>
          <cell r="G511" t="str">
            <v>รพช.</v>
          </cell>
          <cell r="H511">
            <v>41</v>
          </cell>
          <cell r="I511" t="str">
            <v>อุดรธานี</v>
          </cell>
          <cell r="J511" t="str">
            <v>36</v>
          </cell>
          <cell r="K511" t="str">
            <v/>
          </cell>
          <cell r="L511" t="str">
            <v>F2</v>
          </cell>
          <cell r="M511">
            <v>15</v>
          </cell>
          <cell r="N511" t="str">
            <v>F2 30,000-=60,000</v>
          </cell>
          <cell r="O511" t="str">
            <v>001101700</v>
          </cell>
          <cell r="P511" t="str">
            <v>รพช.F2 30,000-=60,000</v>
          </cell>
        </row>
        <row r="512">
          <cell r="A512" t="str">
            <v>11018</v>
          </cell>
          <cell r="B512" t="str">
            <v>โรงพยาบาลหนองหาน</v>
          </cell>
          <cell r="C512" t="str">
            <v>หนองหาน,รพช.</v>
          </cell>
          <cell r="D512" t="str">
            <v>หนองหาน</v>
          </cell>
          <cell r="E512">
            <v>8</v>
          </cell>
          <cell r="F512" t="str">
            <v>โรงพยาบาลชุมชน</v>
          </cell>
          <cell r="G512" t="str">
            <v>รพช.</v>
          </cell>
          <cell r="H512">
            <v>41</v>
          </cell>
          <cell r="I512" t="str">
            <v>อุดรธานี</v>
          </cell>
          <cell r="J512" t="str">
            <v>94</v>
          </cell>
          <cell r="K512" t="str">
            <v/>
          </cell>
          <cell r="L512" t="str">
            <v>M2</v>
          </cell>
          <cell r="M512">
            <v>9</v>
          </cell>
          <cell r="N512" t="str">
            <v>M2 &lt;=100</v>
          </cell>
          <cell r="O512" t="str">
            <v>001101800</v>
          </cell>
          <cell r="P512" t="str">
            <v>รพช.M2 &lt;=100</v>
          </cell>
        </row>
        <row r="513">
          <cell r="A513" t="str">
            <v>11019</v>
          </cell>
          <cell r="B513" t="str">
            <v>โรงพยาบาลทุ่งฝน</v>
          </cell>
          <cell r="C513" t="str">
            <v>ทุ่งฝน,รพช.</v>
          </cell>
          <cell r="D513" t="str">
            <v>ทุ่งฝน</v>
          </cell>
          <cell r="E513">
            <v>8</v>
          </cell>
          <cell r="F513" t="str">
            <v>โรงพยาบาลชุมชน</v>
          </cell>
          <cell r="G513" t="str">
            <v>รพช.</v>
          </cell>
          <cell r="H513">
            <v>41</v>
          </cell>
          <cell r="I513" t="str">
            <v>อุดรธานี</v>
          </cell>
          <cell r="J513" t="str">
            <v>30</v>
          </cell>
          <cell r="K513" t="str">
            <v/>
          </cell>
          <cell r="L513" t="str">
            <v>F2</v>
          </cell>
          <cell r="M513">
            <v>15</v>
          </cell>
          <cell r="N513" t="str">
            <v>F2 30,000-=60,000</v>
          </cell>
          <cell r="O513" t="str">
            <v>001101900</v>
          </cell>
          <cell r="P513" t="str">
            <v>รพช.F2 30,000-=60,000</v>
          </cell>
        </row>
        <row r="514">
          <cell r="A514" t="str">
            <v>11020</v>
          </cell>
          <cell r="B514" t="str">
            <v>โรงพยาบาลไชยวาน</v>
          </cell>
          <cell r="C514" t="str">
            <v>ไชยวาน,รพช.</v>
          </cell>
          <cell r="D514" t="str">
            <v>ไชยวาน</v>
          </cell>
          <cell r="E514">
            <v>8</v>
          </cell>
          <cell r="F514" t="str">
            <v>โรงพยาบาลชุมชน</v>
          </cell>
          <cell r="G514" t="str">
            <v>รพช.</v>
          </cell>
          <cell r="H514">
            <v>41</v>
          </cell>
          <cell r="I514" t="str">
            <v>อุดรธานี</v>
          </cell>
          <cell r="J514" t="str">
            <v>30</v>
          </cell>
          <cell r="K514" t="str">
            <v/>
          </cell>
          <cell r="L514" t="str">
            <v>F2</v>
          </cell>
          <cell r="M514">
            <v>15</v>
          </cell>
          <cell r="N514" t="str">
            <v>F2 30,000-=60,000</v>
          </cell>
          <cell r="O514" t="str">
            <v>001102000</v>
          </cell>
          <cell r="P514" t="str">
            <v>รพช.F2 30,000-=60,000</v>
          </cell>
        </row>
        <row r="515">
          <cell r="A515" t="str">
            <v>11021</v>
          </cell>
          <cell r="B515" t="str">
            <v>โรงพยาบาลศรีธาตุ</v>
          </cell>
          <cell r="C515" t="str">
            <v>ศรีธาตุ,รพช.</v>
          </cell>
          <cell r="D515" t="str">
            <v>ศรีธาตุ</v>
          </cell>
          <cell r="E515">
            <v>8</v>
          </cell>
          <cell r="F515" t="str">
            <v>โรงพยาบาลชุมชน</v>
          </cell>
          <cell r="G515" t="str">
            <v>รพช.</v>
          </cell>
          <cell r="H515">
            <v>41</v>
          </cell>
          <cell r="I515" t="str">
            <v>อุดรธานี</v>
          </cell>
          <cell r="J515" t="str">
            <v>30</v>
          </cell>
          <cell r="K515" t="str">
            <v/>
          </cell>
          <cell r="L515" t="str">
            <v>F2</v>
          </cell>
          <cell r="M515">
            <v>15</v>
          </cell>
          <cell r="N515" t="str">
            <v>F2 30,000-=60,000</v>
          </cell>
          <cell r="O515" t="str">
            <v>001102100</v>
          </cell>
          <cell r="P515" t="str">
            <v>รพช.F2 30,000-=60,000</v>
          </cell>
        </row>
        <row r="516">
          <cell r="A516" t="str">
            <v>11022</v>
          </cell>
          <cell r="B516" t="str">
            <v>โรงพยาบาลวังสามหมอ</v>
          </cell>
          <cell r="C516" t="str">
            <v>วังสามหมอ,รพช.</v>
          </cell>
          <cell r="D516" t="str">
            <v>วังสามหมอ</v>
          </cell>
          <cell r="E516">
            <v>8</v>
          </cell>
          <cell r="F516" t="str">
            <v>โรงพยาบาลชุมชน</v>
          </cell>
          <cell r="G516" t="str">
            <v>รพช.</v>
          </cell>
          <cell r="H516">
            <v>41</v>
          </cell>
          <cell r="I516" t="str">
            <v>อุดรธานี</v>
          </cell>
          <cell r="J516" t="str">
            <v>55</v>
          </cell>
          <cell r="K516" t="str">
            <v/>
          </cell>
          <cell r="L516" t="str">
            <v>F2</v>
          </cell>
          <cell r="M516">
            <v>15</v>
          </cell>
          <cell r="N516" t="str">
            <v>F2 30,000-=60,000</v>
          </cell>
          <cell r="O516" t="str">
            <v>001102200</v>
          </cell>
          <cell r="P516" t="str">
            <v>รพช.F2 30,000-=60,000</v>
          </cell>
        </row>
        <row r="517">
          <cell r="A517" t="str">
            <v>11023</v>
          </cell>
          <cell r="B517" t="str">
            <v>โรงพยาบาลบ้านผือ</v>
          </cell>
          <cell r="C517" t="str">
            <v>บ้านผือ,รพช.</v>
          </cell>
          <cell r="D517" t="str">
            <v>บ้านผือ</v>
          </cell>
          <cell r="E517">
            <v>8</v>
          </cell>
          <cell r="F517" t="str">
            <v>โรงพยาบาลชุมชน</v>
          </cell>
          <cell r="G517" t="str">
            <v>รพช.</v>
          </cell>
          <cell r="H517">
            <v>41</v>
          </cell>
          <cell r="I517" t="str">
            <v>อุดรธานี</v>
          </cell>
          <cell r="J517" t="str">
            <v>99</v>
          </cell>
          <cell r="K517" t="str">
            <v/>
          </cell>
          <cell r="L517" t="str">
            <v>M2</v>
          </cell>
          <cell r="M517">
            <v>9</v>
          </cell>
          <cell r="N517" t="str">
            <v>M2 &lt;=100</v>
          </cell>
          <cell r="O517" t="str">
            <v>001102300</v>
          </cell>
          <cell r="P517" t="str">
            <v>รพช.M2 &lt;=100</v>
          </cell>
        </row>
        <row r="518">
          <cell r="A518" t="str">
            <v>11024</v>
          </cell>
          <cell r="B518" t="str">
            <v>โรงพยาบาลน้ำโสม</v>
          </cell>
          <cell r="C518" t="str">
            <v>น้ำโสม,รพช.</v>
          </cell>
          <cell r="D518" t="str">
            <v>น้ำโสม</v>
          </cell>
          <cell r="E518">
            <v>8</v>
          </cell>
          <cell r="F518" t="str">
            <v>โรงพยาบาลชุมชน</v>
          </cell>
          <cell r="G518" t="str">
            <v>รพช.</v>
          </cell>
          <cell r="H518">
            <v>41</v>
          </cell>
          <cell r="I518" t="str">
            <v>อุดรธานี</v>
          </cell>
          <cell r="J518" t="str">
            <v>70</v>
          </cell>
          <cell r="K518" t="str">
            <v/>
          </cell>
          <cell r="L518" t="str">
            <v>F2</v>
          </cell>
          <cell r="M518">
            <v>15</v>
          </cell>
          <cell r="N518" t="str">
            <v>F2 30,000-=60,000</v>
          </cell>
          <cell r="O518" t="str">
            <v>001102400</v>
          </cell>
          <cell r="P518" t="str">
            <v>รพช.F2 30,000-=60,000</v>
          </cell>
        </row>
        <row r="519">
          <cell r="A519" t="str">
            <v>11025</v>
          </cell>
          <cell r="B519" t="str">
            <v>โรงพยาบาลเพ็ญ</v>
          </cell>
          <cell r="C519" t="str">
            <v>เพ็ญ,รพช.</v>
          </cell>
          <cell r="D519" t="str">
            <v>เพ็ญ</v>
          </cell>
          <cell r="E519">
            <v>8</v>
          </cell>
          <cell r="F519" t="str">
            <v>โรงพยาบาลชุมชน</v>
          </cell>
          <cell r="G519" t="str">
            <v>รพช.</v>
          </cell>
          <cell r="H519">
            <v>41</v>
          </cell>
          <cell r="I519" t="str">
            <v>อุดรธานี</v>
          </cell>
          <cell r="J519" t="str">
            <v>117</v>
          </cell>
          <cell r="K519" t="str">
            <v/>
          </cell>
          <cell r="L519" t="str">
            <v>F1</v>
          </cell>
          <cell r="M519">
            <v>10</v>
          </cell>
          <cell r="N519" t="str">
            <v>F1 &gt;=100,000</v>
          </cell>
          <cell r="O519" t="str">
            <v>001102500</v>
          </cell>
          <cell r="P519" t="str">
            <v>รพช.F1 &gt;=100,000</v>
          </cell>
        </row>
        <row r="520">
          <cell r="A520" t="str">
            <v>11026</v>
          </cell>
          <cell r="B520" t="str">
            <v>โรงพยาบาลสร้างคอม</v>
          </cell>
          <cell r="C520" t="str">
            <v>สร้างคอม,รพช.</v>
          </cell>
          <cell r="D520" t="str">
            <v>สร้างคอม</v>
          </cell>
          <cell r="E520">
            <v>8</v>
          </cell>
          <cell r="F520" t="str">
            <v>โรงพยาบาลชุมชน</v>
          </cell>
          <cell r="G520" t="str">
            <v>รพช.</v>
          </cell>
          <cell r="H520">
            <v>41</v>
          </cell>
          <cell r="I520" t="str">
            <v>อุดรธานี</v>
          </cell>
          <cell r="J520" t="str">
            <v>30</v>
          </cell>
          <cell r="K520" t="str">
            <v/>
          </cell>
          <cell r="L520" t="str">
            <v>F2</v>
          </cell>
          <cell r="M520">
            <v>16</v>
          </cell>
          <cell r="N520" t="str">
            <v>F2 &lt;=30,000</v>
          </cell>
          <cell r="O520" t="str">
            <v>001102600</v>
          </cell>
          <cell r="P520" t="str">
            <v>รพช.F2 &lt;=30,000</v>
          </cell>
        </row>
        <row r="521">
          <cell r="A521" t="str">
            <v>11027</v>
          </cell>
          <cell r="B521" t="str">
            <v>โรงพยาบาลหนองแสง</v>
          </cell>
          <cell r="C521" t="str">
            <v>หนองแสง,รพช.</v>
          </cell>
          <cell r="D521" t="str">
            <v>หนองแสง</v>
          </cell>
          <cell r="E521">
            <v>8</v>
          </cell>
          <cell r="F521" t="str">
            <v>โรงพยาบาลชุมชน</v>
          </cell>
          <cell r="G521" t="str">
            <v>รพช.</v>
          </cell>
          <cell r="H521">
            <v>41</v>
          </cell>
          <cell r="I521" t="str">
            <v>อุดรธานี</v>
          </cell>
          <cell r="J521" t="str">
            <v>34</v>
          </cell>
          <cell r="K521" t="str">
            <v/>
          </cell>
          <cell r="L521" t="str">
            <v>F2</v>
          </cell>
          <cell r="M521">
            <v>16</v>
          </cell>
          <cell r="N521" t="str">
            <v>F2 &lt;=30,000</v>
          </cell>
          <cell r="O521" t="str">
            <v>001102700</v>
          </cell>
          <cell r="P521" t="str">
            <v>รพช.F2 &lt;=30,000</v>
          </cell>
        </row>
        <row r="522">
          <cell r="A522" t="str">
            <v>11028</v>
          </cell>
          <cell r="B522" t="str">
            <v>โรงพยาบาลนายูง</v>
          </cell>
          <cell r="C522" t="str">
            <v>นายูง,รพช.</v>
          </cell>
          <cell r="D522" t="str">
            <v>นายูง</v>
          </cell>
          <cell r="E522">
            <v>8</v>
          </cell>
          <cell r="F522" t="str">
            <v>โรงพยาบาลชุมชน</v>
          </cell>
          <cell r="G522" t="str">
            <v>รพช.</v>
          </cell>
          <cell r="H522">
            <v>41</v>
          </cell>
          <cell r="I522" t="str">
            <v>อุดรธานี</v>
          </cell>
          <cell r="J522" t="str">
            <v>30</v>
          </cell>
          <cell r="K522" t="str">
            <v/>
          </cell>
          <cell r="L522" t="str">
            <v>F2</v>
          </cell>
          <cell r="M522">
            <v>16</v>
          </cell>
          <cell r="N522" t="str">
            <v>F2 &lt;=30,000</v>
          </cell>
          <cell r="O522" t="str">
            <v>001102800</v>
          </cell>
          <cell r="P522" t="str">
            <v>รพช.F2 &lt;=30,000</v>
          </cell>
        </row>
        <row r="523">
          <cell r="A523" t="str">
            <v>11029</v>
          </cell>
          <cell r="B523" t="str">
            <v>โรงพยาบาลพิบูลย์รักษ์</v>
          </cell>
          <cell r="C523" t="str">
            <v>พิบูลย์รักษ์,รพช.</v>
          </cell>
          <cell r="D523" t="str">
            <v>พิบูลย์รักษ์</v>
          </cell>
          <cell r="E523">
            <v>8</v>
          </cell>
          <cell r="F523" t="str">
            <v>โรงพยาบาลชุมชน</v>
          </cell>
          <cell r="G523" t="str">
            <v>รพช.</v>
          </cell>
          <cell r="H523">
            <v>41</v>
          </cell>
          <cell r="I523" t="str">
            <v>อุดรธานี</v>
          </cell>
          <cell r="J523" t="str">
            <v>30</v>
          </cell>
          <cell r="K523" t="str">
            <v/>
          </cell>
          <cell r="L523" t="str">
            <v>F2</v>
          </cell>
          <cell r="M523">
            <v>16</v>
          </cell>
          <cell r="N523" t="str">
            <v>F2 &lt;=30,000</v>
          </cell>
          <cell r="O523" t="str">
            <v>001102900</v>
          </cell>
          <cell r="P523" t="str">
            <v>รพช.F2 &lt;=30,000</v>
          </cell>
        </row>
        <row r="524">
          <cell r="A524" t="str">
            <v>11446</v>
          </cell>
          <cell r="B524" t="str">
            <v>โรงพยาบาลสมเด็จพระยุพราชบ้านดุง</v>
          </cell>
          <cell r="C524" t="str">
            <v>สมเด็จพระยุพราชบ้านดุง,รพช.</v>
          </cell>
          <cell r="D524" t="str">
            <v>สมเด็จพระยุพราชบ้านดุง</v>
          </cell>
          <cell r="E524">
            <v>8</v>
          </cell>
          <cell r="F524" t="str">
            <v>โรงพยาบาลชุมชน</v>
          </cell>
          <cell r="G524" t="str">
            <v>รพช.</v>
          </cell>
          <cell r="H524">
            <v>41</v>
          </cell>
          <cell r="I524" t="str">
            <v>อุดรธานี</v>
          </cell>
          <cell r="J524" t="str">
            <v>114</v>
          </cell>
          <cell r="K524" t="str">
            <v/>
          </cell>
          <cell r="L524" t="str">
            <v>F1</v>
          </cell>
          <cell r="M524">
            <v>10</v>
          </cell>
          <cell r="N524" t="str">
            <v>F1 &gt;=100,000</v>
          </cell>
          <cell r="O524" t="str">
            <v>001144600</v>
          </cell>
          <cell r="P524" t="str">
            <v>รพช.F1 &gt;=100,000</v>
          </cell>
        </row>
        <row r="525">
          <cell r="A525" t="str">
            <v>25058</v>
          </cell>
          <cell r="B525" t="str">
            <v>โรงพยาบาลกู่แก้ว</v>
          </cell>
          <cell r="C525" t="str">
            <v>กู่แก้ว,รพช.</v>
          </cell>
          <cell r="D525" t="str">
            <v>กู่แก้ว</v>
          </cell>
          <cell r="E525">
            <v>8</v>
          </cell>
          <cell r="F525" t="str">
            <v>โรงพยาบาลชุมชน</v>
          </cell>
          <cell r="G525" t="str">
            <v>รพช.</v>
          </cell>
          <cell r="H525">
            <v>41</v>
          </cell>
          <cell r="I525" t="str">
            <v>อุดรธานี</v>
          </cell>
          <cell r="J525" t="str">
            <v>10</v>
          </cell>
          <cell r="K525" t="str">
            <v>S</v>
          </cell>
          <cell r="L525" t="str">
            <v>F3</v>
          </cell>
          <cell r="M525">
            <v>18</v>
          </cell>
          <cell r="N525" t="str">
            <v>F3 15,000-25,000</v>
          </cell>
          <cell r="O525" t="str">
            <v>002505800</v>
          </cell>
          <cell r="P525" t="str">
            <v>รพช.F3 15,000-25,000</v>
          </cell>
        </row>
        <row r="526">
          <cell r="A526" t="str">
            <v>25059</v>
          </cell>
          <cell r="B526" t="str">
            <v>โรงพยาบาลประจักษ์ศิลปาคม</v>
          </cell>
          <cell r="C526" t="str">
            <v>ประจักษ์ศิลปาคม,รพช.</v>
          </cell>
          <cell r="D526" t="str">
            <v>ประจักษ์ศิลปาคม</v>
          </cell>
          <cell r="E526">
            <v>8</v>
          </cell>
          <cell r="F526" t="str">
            <v>โรงพยาบาลชุมชน</v>
          </cell>
          <cell r="G526" t="str">
            <v>รพช.</v>
          </cell>
          <cell r="H526">
            <v>41</v>
          </cell>
          <cell r="I526" t="str">
            <v>อุดรธานี</v>
          </cell>
          <cell r="J526" t="str">
            <v>0</v>
          </cell>
          <cell r="K526" t="str">
            <v>S</v>
          </cell>
          <cell r="L526" t="str">
            <v>F3</v>
          </cell>
          <cell r="M526">
            <v>17</v>
          </cell>
          <cell r="N526" t="str">
            <v>F3 &gt;=25,000</v>
          </cell>
          <cell r="O526" t="str">
            <v>002505900</v>
          </cell>
          <cell r="P526" t="str">
            <v>รพช.F3 &gt;=25,000</v>
          </cell>
        </row>
        <row r="527">
          <cell r="A527" t="str">
            <v>10705</v>
          </cell>
          <cell r="B527" t="str">
            <v>โรงพยาบาลเลย</v>
          </cell>
          <cell r="C527" t="str">
            <v>เลย,รพท.</v>
          </cell>
          <cell r="D527" t="str">
            <v>เลย</v>
          </cell>
          <cell r="E527">
            <v>8</v>
          </cell>
          <cell r="F527" t="str">
            <v>โรงพยาบาลทั่วไป</v>
          </cell>
          <cell r="G527" t="str">
            <v>รพท.</v>
          </cell>
          <cell r="H527">
            <v>42</v>
          </cell>
          <cell r="I527" t="str">
            <v>เลย</v>
          </cell>
          <cell r="J527" t="str">
            <v>423</v>
          </cell>
          <cell r="K527" t="str">
            <v>S</v>
          </cell>
          <cell r="L527" t="str">
            <v>S</v>
          </cell>
          <cell r="M527">
            <v>4</v>
          </cell>
          <cell r="N527" t="str">
            <v>S &gt;400</v>
          </cell>
          <cell r="O527" t="str">
            <v>001070500</v>
          </cell>
          <cell r="P527" t="str">
            <v>รพท.S &gt;400</v>
          </cell>
        </row>
        <row r="528">
          <cell r="A528" t="str">
            <v>11030</v>
          </cell>
          <cell r="B528" t="str">
            <v>โรงพยาบาลนาด้วง</v>
          </cell>
          <cell r="C528" t="str">
            <v>นาด้วง,รพช.</v>
          </cell>
          <cell r="D528" t="str">
            <v>นาด้วง</v>
          </cell>
          <cell r="E528">
            <v>8</v>
          </cell>
          <cell r="F528" t="str">
            <v>โรงพยาบาลชุมชน</v>
          </cell>
          <cell r="G528" t="str">
            <v>รพช.</v>
          </cell>
          <cell r="H528">
            <v>42</v>
          </cell>
          <cell r="I528" t="str">
            <v>เลย</v>
          </cell>
          <cell r="J528" t="str">
            <v>31</v>
          </cell>
          <cell r="K528" t="str">
            <v>S</v>
          </cell>
          <cell r="L528" t="str">
            <v>F2</v>
          </cell>
          <cell r="M528">
            <v>16</v>
          </cell>
          <cell r="N528" t="str">
            <v>F2 &lt;=30,000</v>
          </cell>
          <cell r="O528" t="str">
            <v>001103000</v>
          </cell>
          <cell r="P528" t="str">
            <v>รพช.F2 &lt;=30,000</v>
          </cell>
        </row>
        <row r="529">
          <cell r="A529" t="str">
            <v>11031</v>
          </cell>
          <cell r="B529" t="str">
            <v>โรงพยาบาลเชียงคาน</v>
          </cell>
          <cell r="C529" t="str">
            <v>เชียงคาน,รพช.</v>
          </cell>
          <cell r="D529" t="str">
            <v>เชียงคาน</v>
          </cell>
          <cell r="E529">
            <v>8</v>
          </cell>
          <cell r="F529" t="str">
            <v>โรงพยาบาลชุมชน</v>
          </cell>
          <cell r="G529" t="str">
            <v>รพช.</v>
          </cell>
          <cell r="H529">
            <v>42</v>
          </cell>
          <cell r="I529" t="str">
            <v>เลย</v>
          </cell>
          <cell r="J529" t="str">
            <v>60</v>
          </cell>
          <cell r="K529" t="str">
            <v>S</v>
          </cell>
          <cell r="L529" t="str">
            <v>F2</v>
          </cell>
          <cell r="M529">
            <v>14</v>
          </cell>
          <cell r="N529" t="str">
            <v>F2 60,000-90,000</v>
          </cell>
          <cell r="O529" t="str">
            <v>001103100</v>
          </cell>
          <cell r="P529" t="str">
            <v>รพช.F2 60,000-90,000</v>
          </cell>
        </row>
        <row r="530">
          <cell r="A530" t="str">
            <v>11032</v>
          </cell>
          <cell r="B530" t="str">
            <v>โรงพยาบาลปากชม</v>
          </cell>
          <cell r="C530" t="str">
            <v>ปากชม,รพช.</v>
          </cell>
          <cell r="D530" t="str">
            <v>ปากชม</v>
          </cell>
          <cell r="E530">
            <v>8</v>
          </cell>
          <cell r="F530" t="str">
            <v>โรงพยาบาลชุมชน</v>
          </cell>
          <cell r="G530" t="str">
            <v>รพช.</v>
          </cell>
          <cell r="H530">
            <v>42</v>
          </cell>
          <cell r="I530" t="str">
            <v>เลย</v>
          </cell>
          <cell r="J530" t="str">
            <v>41</v>
          </cell>
          <cell r="K530" t="str">
            <v>S</v>
          </cell>
          <cell r="L530" t="str">
            <v>F2</v>
          </cell>
          <cell r="M530">
            <v>15</v>
          </cell>
          <cell r="N530" t="str">
            <v>F2 30,000-=60,000</v>
          </cell>
          <cell r="O530" t="str">
            <v>001103200</v>
          </cell>
          <cell r="P530" t="str">
            <v>รพช.F2 30,000-=60,000</v>
          </cell>
        </row>
        <row r="531">
          <cell r="A531" t="str">
            <v>11033</v>
          </cell>
          <cell r="B531" t="str">
            <v>โรงพยาบาลนาแห้ว</v>
          </cell>
          <cell r="C531" t="str">
            <v>นาแห้ว,รพช.</v>
          </cell>
          <cell r="D531" t="str">
            <v>นาแห้ว</v>
          </cell>
          <cell r="E531">
            <v>8</v>
          </cell>
          <cell r="F531" t="str">
            <v>โรงพยาบาลชุมชน</v>
          </cell>
          <cell r="G531" t="str">
            <v>รพช.</v>
          </cell>
          <cell r="H531">
            <v>42</v>
          </cell>
          <cell r="I531" t="str">
            <v>เลย</v>
          </cell>
          <cell r="J531" t="str">
            <v>26</v>
          </cell>
          <cell r="K531" t="str">
            <v>S</v>
          </cell>
          <cell r="L531" t="str">
            <v>F3</v>
          </cell>
          <cell r="M531">
            <v>19</v>
          </cell>
          <cell r="N531" t="str">
            <v>F3 &lt;=15,000</v>
          </cell>
          <cell r="O531" t="str">
            <v>001103300</v>
          </cell>
          <cell r="P531" t="str">
            <v>รพช.F3 &lt;=15,000</v>
          </cell>
        </row>
        <row r="532">
          <cell r="A532" t="str">
            <v>11034</v>
          </cell>
          <cell r="B532" t="str">
            <v>โรงพยาบาลภูเรือ</v>
          </cell>
          <cell r="C532" t="str">
            <v>ภูเรือ,รพช.</v>
          </cell>
          <cell r="D532" t="str">
            <v>ภูเรือ</v>
          </cell>
          <cell r="E532">
            <v>8</v>
          </cell>
          <cell r="F532" t="str">
            <v>โรงพยาบาลชุมชน</v>
          </cell>
          <cell r="G532" t="str">
            <v>รพช.</v>
          </cell>
          <cell r="H532">
            <v>42</v>
          </cell>
          <cell r="I532" t="str">
            <v>เลย</v>
          </cell>
          <cell r="J532" t="str">
            <v>34</v>
          </cell>
          <cell r="K532" t="str">
            <v>S</v>
          </cell>
          <cell r="L532" t="str">
            <v>F2</v>
          </cell>
          <cell r="M532">
            <v>16</v>
          </cell>
          <cell r="N532" t="str">
            <v>F2 &lt;=30,000</v>
          </cell>
          <cell r="O532" t="str">
            <v>001103400</v>
          </cell>
          <cell r="P532" t="str">
            <v>รพช.F2 &lt;=30,000</v>
          </cell>
        </row>
        <row r="533">
          <cell r="A533" t="str">
            <v>11035</v>
          </cell>
          <cell r="B533" t="str">
            <v>โรงพยาบาลท่าลี่</v>
          </cell>
          <cell r="C533" t="str">
            <v>ท่าลี่,รพช.</v>
          </cell>
          <cell r="D533" t="str">
            <v>ท่าลี่</v>
          </cell>
          <cell r="E533">
            <v>8</v>
          </cell>
          <cell r="F533" t="str">
            <v>โรงพยาบาลชุมชน</v>
          </cell>
          <cell r="G533" t="str">
            <v>รพช.</v>
          </cell>
          <cell r="H533">
            <v>42</v>
          </cell>
          <cell r="I533" t="str">
            <v>เลย</v>
          </cell>
          <cell r="J533" t="str">
            <v>64</v>
          </cell>
          <cell r="K533" t="str">
            <v>S</v>
          </cell>
          <cell r="L533" t="str">
            <v>F2</v>
          </cell>
          <cell r="M533">
            <v>16</v>
          </cell>
          <cell r="N533" t="str">
            <v>F2 &lt;=30,000</v>
          </cell>
          <cell r="O533" t="str">
            <v>001103500</v>
          </cell>
          <cell r="P533" t="str">
            <v>รพช.F2 &lt;=30,000</v>
          </cell>
        </row>
        <row r="534">
          <cell r="A534" t="str">
            <v>11036</v>
          </cell>
          <cell r="B534" t="str">
            <v>โรงพยาบาลวังสะพุง</v>
          </cell>
          <cell r="C534" t="str">
            <v>วังสะพุง,รพช.</v>
          </cell>
          <cell r="D534" t="str">
            <v>วังสะพุง</v>
          </cell>
          <cell r="E534">
            <v>8</v>
          </cell>
          <cell r="F534" t="str">
            <v>โรงพยาบาลชุมชน</v>
          </cell>
          <cell r="G534" t="str">
            <v>รพช.</v>
          </cell>
          <cell r="H534">
            <v>42</v>
          </cell>
          <cell r="I534" t="str">
            <v>เลย</v>
          </cell>
          <cell r="J534" t="str">
            <v>113</v>
          </cell>
          <cell r="K534" t="str">
            <v>S</v>
          </cell>
          <cell r="L534" t="str">
            <v>F2</v>
          </cell>
          <cell r="M534">
            <v>13</v>
          </cell>
          <cell r="N534" t="str">
            <v>F2 &gt;=90,000</v>
          </cell>
          <cell r="O534" t="str">
            <v>001103600</v>
          </cell>
          <cell r="P534" t="str">
            <v>รพช.F2 &gt;=90,000</v>
          </cell>
        </row>
        <row r="535">
          <cell r="A535" t="str">
            <v>11037</v>
          </cell>
          <cell r="B535" t="str">
            <v>โรงพยาบาลภูกระดึง</v>
          </cell>
          <cell r="C535" t="str">
            <v>ภูกระดึง,รพช.</v>
          </cell>
          <cell r="D535" t="str">
            <v>ภูกระดึง</v>
          </cell>
          <cell r="E535">
            <v>8</v>
          </cell>
          <cell r="F535" t="str">
            <v>โรงพยาบาลชุมชน</v>
          </cell>
          <cell r="G535" t="str">
            <v>รพช.</v>
          </cell>
          <cell r="H535">
            <v>42</v>
          </cell>
          <cell r="I535" t="str">
            <v>เลย</v>
          </cell>
          <cell r="J535" t="str">
            <v>51</v>
          </cell>
          <cell r="K535" t="str">
            <v>S</v>
          </cell>
          <cell r="L535" t="str">
            <v>F2</v>
          </cell>
          <cell r="M535">
            <v>15</v>
          </cell>
          <cell r="N535" t="str">
            <v>F2 30,000-=60,000</v>
          </cell>
          <cell r="O535" t="str">
            <v>001103700</v>
          </cell>
          <cell r="P535" t="str">
            <v>รพช.F2 30,000-=60,000</v>
          </cell>
        </row>
        <row r="536">
          <cell r="A536" t="str">
            <v>11038</v>
          </cell>
          <cell r="B536" t="str">
            <v>โรงพยาบาลภูหลวง</v>
          </cell>
          <cell r="C536" t="str">
            <v>ภูหลวง,รพช.</v>
          </cell>
          <cell r="D536" t="str">
            <v>ภูหลวง</v>
          </cell>
          <cell r="E536">
            <v>8</v>
          </cell>
          <cell r="F536" t="str">
            <v>โรงพยาบาลชุมชน</v>
          </cell>
          <cell r="G536" t="str">
            <v>รพช.</v>
          </cell>
          <cell r="H536">
            <v>42</v>
          </cell>
          <cell r="I536" t="str">
            <v>เลย</v>
          </cell>
          <cell r="J536" t="str">
            <v>30</v>
          </cell>
          <cell r="K536" t="str">
            <v>S</v>
          </cell>
          <cell r="L536" t="str">
            <v>F2</v>
          </cell>
          <cell r="M536">
            <v>16</v>
          </cell>
          <cell r="N536" t="str">
            <v>F2 &lt;=30,000</v>
          </cell>
          <cell r="O536" t="str">
            <v>001103800</v>
          </cell>
          <cell r="P536" t="str">
            <v>รพช.F2 &lt;=30,000</v>
          </cell>
        </row>
        <row r="537">
          <cell r="A537" t="str">
            <v>11039</v>
          </cell>
          <cell r="B537" t="str">
            <v>โรงพยาบาลผาขาว</v>
          </cell>
          <cell r="C537" t="str">
            <v>ผาขาว,รพช.</v>
          </cell>
          <cell r="D537" t="str">
            <v>ผาขาว</v>
          </cell>
          <cell r="E537">
            <v>8</v>
          </cell>
          <cell r="F537" t="str">
            <v>โรงพยาบาลชุมชน</v>
          </cell>
          <cell r="G537" t="str">
            <v>รพช.</v>
          </cell>
          <cell r="H537">
            <v>42</v>
          </cell>
          <cell r="I537" t="str">
            <v>เลย</v>
          </cell>
          <cell r="J537" t="str">
            <v>44</v>
          </cell>
          <cell r="K537" t="str">
            <v/>
          </cell>
          <cell r="L537" t="str">
            <v>F2</v>
          </cell>
          <cell r="M537">
            <v>15</v>
          </cell>
          <cell r="N537" t="str">
            <v>F2 30,000-=60,000</v>
          </cell>
          <cell r="O537" t="str">
            <v>001103900</v>
          </cell>
          <cell r="P537" t="str">
            <v>รพช.F2 30,000-=60,000</v>
          </cell>
        </row>
        <row r="538">
          <cell r="A538" t="str">
            <v>11447</v>
          </cell>
          <cell r="B538" t="str">
            <v>โรงพยาบาลสมเด็จพระยุพราชด่านซ้าย</v>
          </cell>
          <cell r="C538" t="str">
            <v>สมเด็จพระยุพราชด่านซ้าย,รพช.</v>
          </cell>
          <cell r="D538" t="str">
            <v>สมเด็จพระยุพราชด่านซ้าย</v>
          </cell>
          <cell r="E538">
            <v>8</v>
          </cell>
          <cell r="F538" t="str">
            <v>โรงพยาบาลชุมชน</v>
          </cell>
          <cell r="G538" t="str">
            <v>รพช.</v>
          </cell>
          <cell r="H538">
            <v>42</v>
          </cell>
          <cell r="I538" t="str">
            <v>เลย</v>
          </cell>
          <cell r="J538" t="str">
            <v>60</v>
          </cell>
          <cell r="K538" t="str">
            <v>S</v>
          </cell>
          <cell r="L538" t="str">
            <v>M2</v>
          </cell>
          <cell r="M538">
            <v>9</v>
          </cell>
          <cell r="N538" t="str">
            <v>M2 &lt;=100</v>
          </cell>
          <cell r="O538" t="str">
            <v>001144700</v>
          </cell>
          <cell r="P538" t="str">
            <v>รพช.M2 &lt;=100</v>
          </cell>
        </row>
        <row r="539">
          <cell r="A539" t="str">
            <v>14133</v>
          </cell>
          <cell r="B539" t="str">
            <v>โรงพยาบาลเอราวัณ</v>
          </cell>
          <cell r="C539" t="str">
            <v>เอราวัณ,รพช.</v>
          </cell>
          <cell r="D539" t="str">
            <v>เอราวัณ</v>
          </cell>
          <cell r="E539">
            <v>8</v>
          </cell>
          <cell r="F539" t="str">
            <v>โรงพยาบาลชุมชน</v>
          </cell>
          <cell r="G539" t="str">
            <v>รพช.</v>
          </cell>
          <cell r="H539">
            <v>42</v>
          </cell>
          <cell r="I539" t="str">
            <v>เลย</v>
          </cell>
          <cell r="J539" t="str">
            <v>36</v>
          </cell>
          <cell r="K539" t="str">
            <v>S</v>
          </cell>
          <cell r="L539" t="str">
            <v>F2</v>
          </cell>
          <cell r="M539">
            <v>15</v>
          </cell>
          <cell r="N539" t="str">
            <v>F2 30,000-=60,000</v>
          </cell>
          <cell r="O539" t="str">
            <v>001413300</v>
          </cell>
          <cell r="P539" t="str">
            <v>รพช.F2 30,000-=60,000</v>
          </cell>
        </row>
        <row r="540">
          <cell r="A540" t="str">
            <v>28861</v>
          </cell>
          <cell r="B540" t="str">
            <v>โรงพยาบาลหนองหิน</v>
          </cell>
          <cell r="C540" t="str">
            <v>หนองหิน,รพช.</v>
          </cell>
          <cell r="D540" t="str">
            <v>หนองหิน</v>
          </cell>
          <cell r="E540">
            <v>8</v>
          </cell>
          <cell r="F540" t="str">
            <v>โรงพยาบาลชุมชน</v>
          </cell>
          <cell r="G540" t="str">
            <v>รพช.</v>
          </cell>
          <cell r="H540">
            <v>42</v>
          </cell>
          <cell r="I540" t="str">
            <v>เลย</v>
          </cell>
          <cell r="J540" t="str">
            <v>20</v>
          </cell>
          <cell r="K540" t="str">
            <v>S</v>
          </cell>
          <cell r="L540" t="str">
            <v>F3</v>
          </cell>
          <cell r="M540">
            <v>18</v>
          </cell>
          <cell r="N540" t="str">
            <v>F3 15,000-25,000</v>
          </cell>
          <cell r="O540" t="str">
            <v>002886100</v>
          </cell>
          <cell r="P540" t="str">
            <v>รพช.F3 15,000-25,000</v>
          </cell>
        </row>
        <row r="541">
          <cell r="A541" t="str">
            <v>10706</v>
          </cell>
          <cell r="B541" t="str">
            <v>โรงพยาบาลหนองคาย</v>
          </cell>
          <cell r="C541" t="str">
            <v>หนองคาย,รพท.</v>
          </cell>
          <cell r="D541" t="str">
            <v>หนองคาย</v>
          </cell>
          <cell r="E541">
            <v>8</v>
          </cell>
          <cell r="F541" t="str">
            <v>โรงพยาบาลทั่วไป</v>
          </cell>
          <cell r="G541" t="str">
            <v>รพท.</v>
          </cell>
          <cell r="H541">
            <v>43</v>
          </cell>
          <cell r="I541" t="str">
            <v>หนองคาย</v>
          </cell>
          <cell r="J541" t="str">
            <v>346</v>
          </cell>
          <cell r="K541" t="str">
            <v>S</v>
          </cell>
          <cell r="L541" t="str">
            <v>S</v>
          </cell>
          <cell r="M541">
            <v>5</v>
          </cell>
          <cell r="N541" t="str">
            <v>S &lt;=400</v>
          </cell>
          <cell r="O541" t="str">
            <v>001070600</v>
          </cell>
          <cell r="P541" t="str">
            <v>รพช./รพท.S &lt;=400</v>
          </cell>
        </row>
        <row r="542">
          <cell r="A542" t="str">
            <v>11042</v>
          </cell>
          <cell r="B542" t="str">
            <v>โรงพยาบาลโพนพิสัย</v>
          </cell>
          <cell r="C542" t="str">
            <v>โพนพิสัย,รพช.</v>
          </cell>
          <cell r="D542" t="str">
            <v>โพนพิสัย</v>
          </cell>
          <cell r="E542">
            <v>8</v>
          </cell>
          <cell r="F542" t="str">
            <v>โรงพยาบาลชุมชน</v>
          </cell>
          <cell r="G542" t="str">
            <v>รพช.</v>
          </cell>
          <cell r="H542">
            <v>43</v>
          </cell>
          <cell r="I542" t="str">
            <v>หนองคาย</v>
          </cell>
          <cell r="J542" t="str">
            <v>76</v>
          </cell>
          <cell r="K542" t="str">
            <v>S</v>
          </cell>
          <cell r="L542" t="str">
            <v>F1</v>
          </cell>
          <cell r="M542">
            <v>11</v>
          </cell>
          <cell r="N542" t="str">
            <v>F1 50,000-100,000</v>
          </cell>
          <cell r="O542" t="str">
            <v>001104200</v>
          </cell>
          <cell r="P542" t="str">
            <v>รพช.F1 50,000-100,000</v>
          </cell>
        </row>
        <row r="543">
          <cell r="A543" t="str">
            <v>11044</v>
          </cell>
          <cell r="B543" t="str">
            <v>โรงพยาบาลศรีเชียงใหม่</v>
          </cell>
          <cell r="C543" t="str">
            <v>ศรีเชียงใหม่,รพช.</v>
          </cell>
          <cell r="D543" t="str">
            <v>ศรีเชียงใหม่</v>
          </cell>
          <cell r="E543">
            <v>8</v>
          </cell>
          <cell r="F543" t="str">
            <v>โรงพยาบาลชุมชน</v>
          </cell>
          <cell r="G543" t="str">
            <v>รพช.</v>
          </cell>
          <cell r="H543">
            <v>43</v>
          </cell>
          <cell r="I543" t="str">
            <v>หนองคาย</v>
          </cell>
          <cell r="J543" t="str">
            <v>30</v>
          </cell>
          <cell r="K543" t="str">
            <v>S</v>
          </cell>
          <cell r="L543" t="str">
            <v>F2</v>
          </cell>
          <cell r="M543">
            <v>15</v>
          </cell>
          <cell r="N543" t="str">
            <v>F2 30,000-=60,000</v>
          </cell>
          <cell r="O543" t="str">
            <v>001104400</v>
          </cell>
          <cell r="P543" t="str">
            <v>รพช.F2 30,000-=60,000</v>
          </cell>
        </row>
        <row r="544">
          <cell r="A544" t="str">
            <v>11045</v>
          </cell>
          <cell r="B544" t="str">
            <v>โรงพยาบาลสังคม</v>
          </cell>
          <cell r="C544" t="str">
            <v>สังคม,รพช.</v>
          </cell>
          <cell r="D544" t="str">
            <v>สังคม</v>
          </cell>
          <cell r="E544">
            <v>8</v>
          </cell>
          <cell r="F544" t="str">
            <v>โรงพยาบาลชุมชน</v>
          </cell>
          <cell r="G544" t="str">
            <v>รพช.</v>
          </cell>
          <cell r="H544">
            <v>43</v>
          </cell>
          <cell r="I544" t="str">
            <v>หนองคาย</v>
          </cell>
          <cell r="J544" t="str">
            <v>36</v>
          </cell>
          <cell r="K544" t="str">
            <v>S</v>
          </cell>
          <cell r="L544" t="str">
            <v>F2</v>
          </cell>
          <cell r="M544">
            <v>16</v>
          </cell>
          <cell r="N544" t="str">
            <v>F2 &lt;=30,000</v>
          </cell>
          <cell r="O544" t="str">
            <v>001104500</v>
          </cell>
          <cell r="P544" t="str">
            <v>รพช.F2 &lt;=30,000</v>
          </cell>
        </row>
        <row r="545">
          <cell r="A545" t="str">
            <v>11448</v>
          </cell>
          <cell r="B545" t="str">
            <v>โรงพยาบาลสมเด็จพระยุพราชท่าบ่อ</v>
          </cell>
          <cell r="C545" t="str">
            <v>สมเด็จพระยุพราชท่าบ่อ,รพช.</v>
          </cell>
          <cell r="D545" t="str">
            <v>สมเด็จพระยุพราชท่าบ่อ</v>
          </cell>
          <cell r="E545">
            <v>8</v>
          </cell>
          <cell r="F545" t="str">
            <v>โรงพยาบาลชุมชน</v>
          </cell>
          <cell r="G545" t="str">
            <v>รพช.</v>
          </cell>
          <cell r="H545">
            <v>43</v>
          </cell>
          <cell r="I545" t="str">
            <v>หนองคาย</v>
          </cell>
          <cell r="J545" t="str">
            <v>200</v>
          </cell>
          <cell r="K545" t="str">
            <v>S</v>
          </cell>
          <cell r="L545" t="str">
            <v>M2</v>
          </cell>
          <cell r="M545">
            <v>8</v>
          </cell>
          <cell r="N545" t="str">
            <v>M2 &gt;100</v>
          </cell>
          <cell r="O545" t="str">
            <v>001144800</v>
          </cell>
          <cell r="P545" t="str">
            <v>รพช.M2 &gt;100</v>
          </cell>
        </row>
        <row r="546">
          <cell r="A546" t="str">
            <v>21356</v>
          </cell>
          <cell r="B546" t="str">
            <v>โรงพยาบาลสระใคร</v>
          </cell>
          <cell r="C546" t="str">
            <v>สระใคร,รพช.</v>
          </cell>
          <cell r="D546" t="str">
            <v>สระใคร</v>
          </cell>
          <cell r="E546">
            <v>8</v>
          </cell>
          <cell r="F546" t="str">
            <v>โรงพยาบาลชุมชน</v>
          </cell>
          <cell r="G546" t="str">
            <v>รพช.</v>
          </cell>
          <cell r="H546">
            <v>43</v>
          </cell>
          <cell r="I546" t="str">
            <v>หนองคาย</v>
          </cell>
          <cell r="J546" t="str">
            <v>30</v>
          </cell>
          <cell r="K546" t="str">
            <v>S</v>
          </cell>
          <cell r="L546" t="str">
            <v>F3</v>
          </cell>
          <cell r="M546">
            <v>17</v>
          </cell>
          <cell r="N546" t="str">
            <v>F3 &gt;=25,000</v>
          </cell>
          <cell r="O546" t="str">
            <v>002135600</v>
          </cell>
          <cell r="P546" t="str">
            <v>รพช.F3 &gt;=25,000</v>
          </cell>
        </row>
        <row r="547">
          <cell r="A547" t="str">
            <v>28778</v>
          </cell>
          <cell r="B547" t="str">
            <v>โรงพยาบาลโพธิ์ตาก</v>
          </cell>
          <cell r="C547" t="str">
            <v>โพธิ์ตาก,รพช.</v>
          </cell>
          <cell r="D547" t="str">
            <v>โพธิ์ตาก</v>
          </cell>
          <cell r="E547">
            <v>8</v>
          </cell>
          <cell r="F547" t="str">
            <v>โรงพยาบาลชุมชน</v>
          </cell>
          <cell r="G547" t="str">
            <v>รพช.</v>
          </cell>
          <cell r="H547">
            <v>43</v>
          </cell>
          <cell r="I547" t="str">
            <v>หนองคาย</v>
          </cell>
          <cell r="J547" t="str">
            <v>0</v>
          </cell>
          <cell r="K547" t="str">
            <v>S</v>
          </cell>
          <cell r="L547" t="str">
            <v>F3</v>
          </cell>
          <cell r="M547">
            <v>18</v>
          </cell>
          <cell r="N547" t="str">
            <v>F3 15,000-25,000</v>
          </cell>
          <cell r="O547" t="str">
            <v>002877800</v>
          </cell>
          <cell r="P547" t="str">
            <v>รพช.F3 15,000-25,000</v>
          </cell>
        </row>
        <row r="548">
          <cell r="A548" t="str">
            <v>28811</v>
          </cell>
          <cell r="B548" t="str">
            <v>โรงพยาบาลเฝ้าไร่</v>
          </cell>
          <cell r="C548" t="str">
            <v>เฝ้าไร่,รพช.</v>
          </cell>
          <cell r="D548" t="str">
            <v>เฝ้าไร่</v>
          </cell>
          <cell r="E548">
            <v>8</v>
          </cell>
          <cell r="F548" t="str">
            <v>โรงพยาบาลชุมชน</v>
          </cell>
          <cell r="G548" t="str">
            <v>รพช.</v>
          </cell>
          <cell r="H548">
            <v>43</v>
          </cell>
          <cell r="I548" t="str">
            <v>หนองคาย</v>
          </cell>
          <cell r="J548" t="str">
            <v>0</v>
          </cell>
          <cell r="K548" t="str">
            <v>S</v>
          </cell>
          <cell r="L548" t="str">
            <v>F3</v>
          </cell>
          <cell r="M548">
            <v>17</v>
          </cell>
          <cell r="N548" t="str">
            <v>F3 &gt;=25,000</v>
          </cell>
          <cell r="O548" t="str">
            <v>002881100</v>
          </cell>
          <cell r="P548" t="str">
            <v>รพช.F3 &gt;=25,000</v>
          </cell>
        </row>
        <row r="549">
          <cell r="A549" t="str">
            <v>28815</v>
          </cell>
          <cell r="B549" t="str">
            <v>โรงพยาบาลรัตนวาปี</v>
          </cell>
          <cell r="C549" t="str">
            <v>รัตนวาปี,รพช.</v>
          </cell>
          <cell r="D549" t="str">
            <v>รัตนวาปี</v>
          </cell>
          <cell r="E549">
            <v>8</v>
          </cell>
          <cell r="F549" t="str">
            <v>โรงพยาบาลชุมชน</v>
          </cell>
          <cell r="G549" t="str">
            <v>รพช.</v>
          </cell>
          <cell r="H549">
            <v>43</v>
          </cell>
          <cell r="I549" t="str">
            <v>หนองคาย</v>
          </cell>
          <cell r="J549" t="str">
            <v>0</v>
          </cell>
          <cell r="K549" t="str">
            <v>S</v>
          </cell>
          <cell r="L549" t="str">
            <v>F3</v>
          </cell>
          <cell r="M549">
            <v>17</v>
          </cell>
          <cell r="N549" t="str">
            <v>F3 &gt;=25,000</v>
          </cell>
          <cell r="O549" t="str">
            <v>002881500</v>
          </cell>
          <cell r="P549" t="str">
            <v>รพช.F3 &gt;=25,000</v>
          </cell>
        </row>
        <row r="550">
          <cell r="A550" t="str">
            <v>10710</v>
          </cell>
          <cell r="B550" t="str">
            <v>โรงพยาบาลสกลนคร</v>
          </cell>
          <cell r="C550" t="str">
            <v>สกลนคร,รพศ.</v>
          </cell>
          <cell r="D550" t="str">
            <v>สกลนคร</v>
          </cell>
          <cell r="E550">
            <v>8</v>
          </cell>
          <cell r="F550" t="str">
            <v>โรงพยาบาลศูนย์</v>
          </cell>
          <cell r="G550" t="str">
            <v>รพศ.</v>
          </cell>
          <cell r="H550">
            <v>47</v>
          </cell>
          <cell r="I550" t="str">
            <v>สกลนคร</v>
          </cell>
          <cell r="J550" t="str">
            <v>653</v>
          </cell>
          <cell r="K550" t="str">
            <v>S</v>
          </cell>
          <cell r="L550" t="str">
            <v>A</v>
          </cell>
          <cell r="M550">
            <v>3</v>
          </cell>
          <cell r="N550" t="str">
            <v>A &lt;=700</v>
          </cell>
          <cell r="O550" t="str">
            <v>001071000</v>
          </cell>
          <cell r="P550" t="str">
            <v>รพท./รพศ.A &lt;=700</v>
          </cell>
        </row>
        <row r="551">
          <cell r="A551" t="str">
            <v>11089</v>
          </cell>
          <cell r="B551" t="str">
            <v>โรงพยาบาลกุสุมาลย์</v>
          </cell>
          <cell r="C551" t="str">
            <v>กุสุมาลย์,รพช.</v>
          </cell>
          <cell r="D551" t="str">
            <v>กุสุมาลย์</v>
          </cell>
          <cell r="E551">
            <v>8</v>
          </cell>
          <cell r="F551" t="str">
            <v>โรงพยาบาลชุมชน</v>
          </cell>
          <cell r="G551" t="str">
            <v>รพช.</v>
          </cell>
          <cell r="H551">
            <v>47</v>
          </cell>
          <cell r="I551" t="str">
            <v>สกลนคร</v>
          </cell>
          <cell r="J551" t="str">
            <v>35</v>
          </cell>
          <cell r="K551" t="str">
            <v>S</v>
          </cell>
          <cell r="L551" t="str">
            <v>F2</v>
          </cell>
          <cell r="M551">
            <v>15</v>
          </cell>
          <cell r="N551" t="str">
            <v>F2 30,000-=60,000</v>
          </cell>
          <cell r="O551" t="str">
            <v>001108900</v>
          </cell>
          <cell r="P551" t="str">
            <v>รพช.F2 30,000-=60,000</v>
          </cell>
        </row>
        <row r="552">
          <cell r="A552" t="str">
            <v>11090</v>
          </cell>
          <cell r="B552" t="str">
            <v>โรงพยาบาลกุดบาก</v>
          </cell>
          <cell r="C552" t="str">
            <v>กุดบาก,รพช.</v>
          </cell>
          <cell r="D552" t="str">
            <v>กุดบาก</v>
          </cell>
          <cell r="E552">
            <v>8</v>
          </cell>
          <cell r="F552" t="str">
            <v>โรงพยาบาลชุมชน</v>
          </cell>
          <cell r="G552" t="str">
            <v>รพช.</v>
          </cell>
          <cell r="H552">
            <v>47</v>
          </cell>
          <cell r="I552" t="str">
            <v>สกลนคร</v>
          </cell>
          <cell r="J552" t="str">
            <v>30</v>
          </cell>
          <cell r="K552" t="str">
            <v>S</v>
          </cell>
          <cell r="L552" t="str">
            <v>F2</v>
          </cell>
          <cell r="M552">
            <v>15</v>
          </cell>
          <cell r="N552" t="str">
            <v>F2 30,000-=60,000</v>
          </cell>
          <cell r="O552" t="str">
            <v>001109000</v>
          </cell>
          <cell r="P552" t="str">
            <v>รพช.F2 30,000-=60,000</v>
          </cell>
        </row>
        <row r="553">
          <cell r="A553" t="str">
            <v>11091</v>
          </cell>
          <cell r="B553" t="str">
            <v>โรงพยาบาลพระอาจารย์ฝั้นอาจาโร</v>
          </cell>
          <cell r="C553" t="str">
            <v>พระอาจารย์ฝั้นอาจาโร,รพช.</v>
          </cell>
          <cell r="D553" t="str">
            <v>พระอาจารย์ฝั้นอาจาโร</v>
          </cell>
          <cell r="E553">
            <v>8</v>
          </cell>
          <cell r="F553" t="str">
            <v>โรงพยาบาลชุมชน</v>
          </cell>
          <cell r="G553" t="str">
            <v>รพช.</v>
          </cell>
          <cell r="H553">
            <v>47</v>
          </cell>
          <cell r="I553" t="str">
            <v>สกลนคร</v>
          </cell>
          <cell r="J553" t="str">
            <v>120</v>
          </cell>
          <cell r="K553" t="str">
            <v>S</v>
          </cell>
          <cell r="L553" t="str">
            <v>F2</v>
          </cell>
          <cell r="M553">
            <v>14</v>
          </cell>
          <cell r="N553" t="str">
            <v>F2 60,000-90,000</v>
          </cell>
          <cell r="O553" t="str">
            <v>001109100</v>
          </cell>
          <cell r="P553" t="str">
            <v>รพช.F2 60,000-90,000</v>
          </cell>
        </row>
        <row r="554">
          <cell r="A554" t="str">
            <v>11092</v>
          </cell>
          <cell r="B554" t="str">
            <v>โรงพยาบาลพังโคน</v>
          </cell>
          <cell r="C554" t="str">
            <v>พังโคน,รพช.</v>
          </cell>
          <cell r="D554" t="str">
            <v>พังโคน</v>
          </cell>
          <cell r="E554">
            <v>8</v>
          </cell>
          <cell r="F554" t="str">
            <v>โรงพยาบาลชุมชน</v>
          </cell>
          <cell r="G554" t="str">
            <v>รพช.</v>
          </cell>
          <cell r="H554">
            <v>47</v>
          </cell>
          <cell r="I554" t="str">
            <v>สกลนคร</v>
          </cell>
          <cell r="J554" t="str">
            <v>83</v>
          </cell>
          <cell r="K554" t="str">
            <v>S</v>
          </cell>
          <cell r="L554" t="str">
            <v>F1</v>
          </cell>
          <cell r="M554">
            <v>11</v>
          </cell>
          <cell r="N554" t="str">
            <v>F1 50,000-100,000</v>
          </cell>
          <cell r="O554" t="str">
            <v>001109200</v>
          </cell>
          <cell r="P554" t="str">
            <v>รพช.F1 50,000-100,000</v>
          </cell>
        </row>
        <row r="555">
          <cell r="A555" t="str">
            <v>11093</v>
          </cell>
          <cell r="B555" t="str">
            <v>โรงพยาบาลวาริชภูมิ</v>
          </cell>
          <cell r="C555" t="str">
            <v>วาริชภูมิ,รพช.</v>
          </cell>
          <cell r="D555" t="str">
            <v>วาริชภูมิ</v>
          </cell>
          <cell r="E555">
            <v>8</v>
          </cell>
          <cell r="F555" t="str">
            <v>โรงพยาบาลชุมชน</v>
          </cell>
          <cell r="G555" t="str">
            <v>รพช.</v>
          </cell>
          <cell r="H555">
            <v>47</v>
          </cell>
          <cell r="I555" t="str">
            <v>สกลนคร</v>
          </cell>
          <cell r="J555" t="str">
            <v>36</v>
          </cell>
          <cell r="K555" t="str">
            <v>S</v>
          </cell>
          <cell r="L555" t="str">
            <v>F2</v>
          </cell>
          <cell r="M555">
            <v>15</v>
          </cell>
          <cell r="N555" t="str">
            <v>F2 30,000-=60,000</v>
          </cell>
          <cell r="O555" t="str">
            <v>001109300</v>
          </cell>
          <cell r="P555" t="str">
            <v>รพช.F2 30,000-=60,000</v>
          </cell>
        </row>
        <row r="556">
          <cell r="A556" t="str">
            <v>11094</v>
          </cell>
          <cell r="B556" t="str">
            <v>โรงพยาบาลนิคมน้ำอูน</v>
          </cell>
          <cell r="C556" t="str">
            <v>นิคมน้ำอูน,รพช.</v>
          </cell>
          <cell r="D556" t="str">
            <v>นิคมน้ำอูน</v>
          </cell>
          <cell r="E556">
            <v>8</v>
          </cell>
          <cell r="F556" t="str">
            <v>โรงพยาบาลชุมชน</v>
          </cell>
          <cell r="G556" t="str">
            <v>รพช.</v>
          </cell>
          <cell r="H556">
            <v>47</v>
          </cell>
          <cell r="I556" t="str">
            <v>สกลนคร</v>
          </cell>
          <cell r="J556" t="str">
            <v>13</v>
          </cell>
          <cell r="K556" t="str">
            <v>S</v>
          </cell>
          <cell r="L556" t="str">
            <v>F3</v>
          </cell>
          <cell r="M556">
            <v>19</v>
          </cell>
          <cell r="N556" t="str">
            <v>F3 &lt;=15,000</v>
          </cell>
          <cell r="O556" t="str">
            <v>001109400</v>
          </cell>
          <cell r="P556" t="str">
            <v>รพช.F3 &lt;=15,000</v>
          </cell>
        </row>
        <row r="557">
          <cell r="A557" t="str">
            <v>11095</v>
          </cell>
          <cell r="B557" t="str">
            <v>โรงพยาบาลวานรนิวาส</v>
          </cell>
          <cell r="C557" t="str">
            <v>วานรนิวาส,รพช.</v>
          </cell>
          <cell r="D557" t="str">
            <v>วานรนิวาส</v>
          </cell>
          <cell r="E557">
            <v>8</v>
          </cell>
          <cell r="F557" t="str">
            <v>โรงพยาบาลชุมชน</v>
          </cell>
          <cell r="G557" t="str">
            <v>รพช.</v>
          </cell>
          <cell r="H557">
            <v>47</v>
          </cell>
          <cell r="I557" t="str">
            <v>สกลนคร</v>
          </cell>
          <cell r="J557" t="str">
            <v>90</v>
          </cell>
          <cell r="K557" t="str">
            <v>S</v>
          </cell>
          <cell r="L557" t="str">
            <v>M2</v>
          </cell>
          <cell r="M557">
            <v>9</v>
          </cell>
          <cell r="N557" t="str">
            <v>M2 &lt;=100</v>
          </cell>
          <cell r="O557" t="str">
            <v>001109500</v>
          </cell>
          <cell r="P557" t="str">
            <v>รพช.M2 &lt;=100</v>
          </cell>
        </row>
        <row r="558">
          <cell r="A558" t="str">
            <v>11096</v>
          </cell>
          <cell r="B558" t="str">
            <v>โรงพยาบาลคำตากล้า</v>
          </cell>
          <cell r="C558" t="str">
            <v>คำตากล้า,รพช.</v>
          </cell>
          <cell r="D558" t="str">
            <v>คำตากล้า</v>
          </cell>
          <cell r="E558">
            <v>8</v>
          </cell>
          <cell r="F558" t="str">
            <v>โรงพยาบาลชุมชน</v>
          </cell>
          <cell r="G558" t="str">
            <v>รพช.</v>
          </cell>
          <cell r="H558">
            <v>47</v>
          </cell>
          <cell r="I558" t="str">
            <v>สกลนคร</v>
          </cell>
          <cell r="J558" t="str">
            <v>36</v>
          </cell>
          <cell r="K558" t="str">
            <v>S</v>
          </cell>
          <cell r="L558" t="str">
            <v>F2</v>
          </cell>
          <cell r="M558">
            <v>15</v>
          </cell>
          <cell r="N558" t="str">
            <v>F2 30,000-=60,000</v>
          </cell>
          <cell r="O558" t="str">
            <v>001109600</v>
          </cell>
          <cell r="P558" t="str">
            <v>รพช.F2 30,000-=60,000</v>
          </cell>
        </row>
        <row r="559">
          <cell r="A559" t="str">
            <v>11097</v>
          </cell>
          <cell r="B559" t="str">
            <v>โรงพยาบาลบ้านม่วง</v>
          </cell>
          <cell r="C559" t="str">
            <v>บ้านม่วง,รพช.</v>
          </cell>
          <cell r="D559" t="str">
            <v>บ้านม่วง</v>
          </cell>
          <cell r="E559">
            <v>8</v>
          </cell>
          <cell r="F559" t="str">
            <v>โรงพยาบาลชุมชน</v>
          </cell>
          <cell r="G559" t="str">
            <v>รพช.</v>
          </cell>
          <cell r="H559">
            <v>47</v>
          </cell>
          <cell r="I559" t="str">
            <v>สกลนคร</v>
          </cell>
          <cell r="J559" t="str">
            <v>78</v>
          </cell>
          <cell r="K559" t="str">
            <v>S</v>
          </cell>
          <cell r="L559" t="str">
            <v>F2</v>
          </cell>
          <cell r="M559">
            <v>14</v>
          </cell>
          <cell r="N559" t="str">
            <v>F2 60,000-90,000</v>
          </cell>
          <cell r="O559" t="str">
            <v>001109700</v>
          </cell>
          <cell r="P559" t="str">
            <v>รพช.F2 60,000-90,000</v>
          </cell>
        </row>
        <row r="560">
          <cell r="A560" t="str">
            <v>11098</v>
          </cell>
          <cell r="B560" t="str">
            <v>โรงพยาบาลอากาศอำนวย</v>
          </cell>
          <cell r="C560" t="str">
            <v>อากาศอำนวย,รพช.</v>
          </cell>
          <cell r="D560" t="str">
            <v>อากาศอำนวย</v>
          </cell>
          <cell r="E560">
            <v>8</v>
          </cell>
          <cell r="F560" t="str">
            <v>โรงพยาบาลชุมชน</v>
          </cell>
          <cell r="G560" t="str">
            <v>รพช.</v>
          </cell>
          <cell r="H560">
            <v>47</v>
          </cell>
          <cell r="I560" t="str">
            <v>สกลนคร</v>
          </cell>
          <cell r="J560" t="str">
            <v>90</v>
          </cell>
          <cell r="K560" t="str">
            <v>S</v>
          </cell>
          <cell r="L560" t="str">
            <v>F2</v>
          </cell>
          <cell r="M560">
            <v>14</v>
          </cell>
          <cell r="N560" t="str">
            <v>F2 60,000-90,000</v>
          </cell>
          <cell r="O560" t="str">
            <v>001109800</v>
          </cell>
          <cell r="P560" t="str">
            <v>รพช.F2 60,000-90,000</v>
          </cell>
        </row>
        <row r="561">
          <cell r="A561" t="str">
            <v>11099</v>
          </cell>
          <cell r="B561" t="str">
            <v>โรงพยาบาลส่องดาว</v>
          </cell>
          <cell r="C561" t="str">
            <v>ส่องดาว,รพช.</v>
          </cell>
          <cell r="D561" t="str">
            <v>ส่องดาว</v>
          </cell>
          <cell r="E561">
            <v>8</v>
          </cell>
          <cell r="F561" t="str">
            <v>โรงพยาบาลชุมชน</v>
          </cell>
          <cell r="G561" t="str">
            <v>รพช.</v>
          </cell>
          <cell r="H561">
            <v>47</v>
          </cell>
          <cell r="I561" t="str">
            <v>สกลนคร</v>
          </cell>
          <cell r="J561" t="str">
            <v>41</v>
          </cell>
          <cell r="K561" t="str">
            <v/>
          </cell>
          <cell r="L561" t="str">
            <v>F2</v>
          </cell>
          <cell r="M561">
            <v>15</v>
          </cell>
          <cell r="N561" t="str">
            <v>F2 30,000-=60,000</v>
          </cell>
          <cell r="O561" t="str">
            <v>001109900</v>
          </cell>
          <cell r="P561" t="str">
            <v>รพช.F2 30,000-=60,000</v>
          </cell>
        </row>
        <row r="562">
          <cell r="A562" t="str">
            <v>11100</v>
          </cell>
          <cell r="B562" t="str">
            <v>โรงพยาบาลเต่างอย</v>
          </cell>
          <cell r="C562" t="str">
            <v>เต่างอย,รพช.</v>
          </cell>
          <cell r="D562" t="str">
            <v>เต่างอย</v>
          </cell>
          <cell r="E562">
            <v>8</v>
          </cell>
          <cell r="F562" t="str">
            <v>โรงพยาบาลชุมชน</v>
          </cell>
          <cell r="G562" t="str">
            <v>รพช.</v>
          </cell>
          <cell r="H562">
            <v>47</v>
          </cell>
          <cell r="I562" t="str">
            <v>สกลนคร</v>
          </cell>
          <cell r="J562" t="str">
            <v>30</v>
          </cell>
          <cell r="K562" t="str">
            <v>S</v>
          </cell>
          <cell r="L562" t="str">
            <v>F2</v>
          </cell>
          <cell r="M562">
            <v>16</v>
          </cell>
          <cell r="N562" t="str">
            <v>F2 &lt;=30,000</v>
          </cell>
          <cell r="O562" t="str">
            <v>001110000</v>
          </cell>
          <cell r="P562" t="str">
            <v>รพช.F2 &lt;=30,000</v>
          </cell>
        </row>
        <row r="563">
          <cell r="A563" t="str">
            <v>11101</v>
          </cell>
          <cell r="B563" t="str">
            <v>โรงพยาบาลโคกศรีสุพรรณ</v>
          </cell>
          <cell r="C563" t="str">
            <v>โคกศรีสุพรรณ,รพช.</v>
          </cell>
          <cell r="D563" t="str">
            <v>โคกศรีสุพรรณ</v>
          </cell>
          <cell r="E563">
            <v>8</v>
          </cell>
          <cell r="F563" t="str">
            <v>โรงพยาบาลชุมชน</v>
          </cell>
          <cell r="G563" t="str">
            <v>รพช.</v>
          </cell>
          <cell r="H563">
            <v>47</v>
          </cell>
          <cell r="I563" t="str">
            <v>สกลนคร</v>
          </cell>
          <cell r="J563" t="str">
            <v>74</v>
          </cell>
          <cell r="K563" t="str">
            <v/>
          </cell>
          <cell r="L563" t="str">
            <v>F2</v>
          </cell>
          <cell r="M563">
            <v>15</v>
          </cell>
          <cell r="N563" t="str">
            <v>F2 30,000-=60,000</v>
          </cell>
          <cell r="O563" t="str">
            <v>001110100</v>
          </cell>
          <cell r="P563" t="str">
            <v>รพช.F2 30,000-=60,000</v>
          </cell>
        </row>
        <row r="564">
          <cell r="A564" t="str">
            <v>11102</v>
          </cell>
          <cell r="B564" t="str">
            <v>โรงพยาบาลเจริญศิลป์</v>
          </cell>
          <cell r="C564" t="str">
            <v>เจริญศิลป์,รพช.</v>
          </cell>
          <cell r="D564" t="str">
            <v>เจริญศิลป์</v>
          </cell>
          <cell r="E564">
            <v>8</v>
          </cell>
          <cell r="F564" t="str">
            <v>โรงพยาบาลชุมชน</v>
          </cell>
          <cell r="G564" t="str">
            <v>รพช.</v>
          </cell>
          <cell r="H564">
            <v>47</v>
          </cell>
          <cell r="I564" t="str">
            <v>สกลนคร</v>
          </cell>
          <cell r="J564" t="str">
            <v>40</v>
          </cell>
          <cell r="K564" t="str">
            <v>S</v>
          </cell>
          <cell r="L564" t="str">
            <v>F2</v>
          </cell>
          <cell r="M564">
            <v>15</v>
          </cell>
          <cell r="N564" t="str">
            <v>F2 30,000-=60,000</v>
          </cell>
          <cell r="O564" t="str">
            <v>001110200</v>
          </cell>
          <cell r="P564" t="str">
            <v>รพช.F2 30,000-=60,000</v>
          </cell>
        </row>
        <row r="565">
          <cell r="A565" t="str">
            <v>11103</v>
          </cell>
          <cell r="B565" t="str">
            <v>โรงพยาบาลโพนนาแก้ว</v>
          </cell>
          <cell r="C565" t="str">
            <v>โพนนาแก้ว,รพช.</v>
          </cell>
          <cell r="D565" t="str">
            <v>โพนนาแก้ว</v>
          </cell>
          <cell r="E565">
            <v>8</v>
          </cell>
          <cell r="F565" t="str">
            <v>โรงพยาบาลชุมชน</v>
          </cell>
          <cell r="G565" t="str">
            <v>รพช.</v>
          </cell>
          <cell r="H565">
            <v>47</v>
          </cell>
          <cell r="I565" t="str">
            <v>สกลนคร</v>
          </cell>
          <cell r="J565" t="str">
            <v>40</v>
          </cell>
          <cell r="K565" t="str">
            <v>S</v>
          </cell>
          <cell r="L565" t="str">
            <v>F2</v>
          </cell>
          <cell r="M565">
            <v>15</v>
          </cell>
          <cell r="N565" t="str">
            <v>F2 30,000-=60,000</v>
          </cell>
          <cell r="O565" t="str">
            <v>001110300</v>
          </cell>
          <cell r="P565" t="str">
            <v>รพช.F2 30,000-=60,000</v>
          </cell>
        </row>
        <row r="566">
          <cell r="A566" t="str">
            <v>11450</v>
          </cell>
          <cell r="B566" t="str">
            <v>โรงพยาบาลสมเด็จพระยุพราชสว่างแดนดิน</v>
          </cell>
          <cell r="C566" t="str">
            <v>สมเด็จพระยุพราชสว่างแดนดิน,รพท.</v>
          </cell>
          <cell r="D566" t="str">
            <v>สมเด็จพระยุพราชสว่างแดนดิน</v>
          </cell>
          <cell r="E566">
            <v>8</v>
          </cell>
          <cell r="F566" t="str">
            <v>โรงพยาบาลทั่วไป</v>
          </cell>
          <cell r="G566" t="str">
            <v>รพท.</v>
          </cell>
          <cell r="H566">
            <v>47</v>
          </cell>
          <cell r="I566" t="str">
            <v>สกลนคร</v>
          </cell>
          <cell r="J566" t="str">
            <v>128</v>
          </cell>
          <cell r="K566" t="str">
            <v>S</v>
          </cell>
          <cell r="L566" t="str">
            <v>M1</v>
          </cell>
          <cell r="M566">
            <v>7</v>
          </cell>
          <cell r="N566" t="str">
            <v>M1 &lt;=200</v>
          </cell>
          <cell r="O566" t="str">
            <v>001145000</v>
          </cell>
          <cell r="P566" t="str">
            <v>รพช./รพท.M1 &lt;=200</v>
          </cell>
        </row>
        <row r="567">
          <cell r="A567" t="str">
            <v>21323</v>
          </cell>
          <cell r="B567" t="str">
            <v>โรงพยาบาลพระอาจารย์แบน  ธนากโร</v>
          </cell>
          <cell r="C567" t="str">
            <v>พระอาจารย์แบน  ธนากโร,รพช.</v>
          </cell>
          <cell r="D567" t="str">
            <v>พระอาจารย์แบน  ธนากโร</v>
          </cell>
          <cell r="E567">
            <v>8</v>
          </cell>
          <cell r="F567" t="str">
            <v>โรงพยาบาลชุมชน</v>
          </cell>
          <cell r="G567" t="str">
            <v>รพช.</v>
          </cell>
          <cell r="H567">
            <v>47</v>
          </cell>
          <cell r="I567" t="str">
            <v>สกลนคร</v>
          </cell>
          <cell r="J567" t="str">
            <v>46</v>
          </cell>
          <cell r="K567" t="str">
            <v>S</v>
          </cell>
          <cell r="L567" t="str">
            <v>F2</v>
          </cell>
          <cell r="M567">
            <v>15</v>
          </cell>
          <cell r="N567" t="str">
            <v>F2 30,000-=60,000</v>
          </cell>
          <cell r="O567" t="str">
            <v>002132300</v>
          </cell>
          <cell r="P567" t="str">
            <v>รพช.F2 30,000-=60,000</v>
          </cell>
        </row>
        <row r="568">
          <cell r="A568" t="str">
            <v>10711</v>
          </cell>
          <cell r="B568" t="str">
            <v>โรงพยาบาลนครพนม</v>
          </cell>
          <cell r="C568" t="str">
            <v>นครพนม,รพท.</v>
          </cell>
          <cell r="D568" t="str">
            <v>นครพนม</v>
          </cell>
          <cell r="E568">
            <v>8</v>
          </cell>
          <cell r="F568" t="str">
            <v>โรงพยาบาลทั่วไป</v>
          </cell>
          <cell r="G568" t="str">
            <v>รพท.</v>
          </cell>
          <cell r="H568">
            <v>48</v>
          </cell>
          <cell r="I568" t="str">
            <v>นครพนม</v>
          </cell>
          <cell r="J568" t="str">
            <v>345</v>
          </cell>
          <cell r="K568" t="str">
            <v/>
          </cell>
          <cell r="L568" t="str">
            <v>S</v>
          </cell>
          <cell r="M568">
            <v>5</v>
          </cell>
          <cell r="N568" t="str">
            <v>S &lt;=400</v>
          </cell>
          <cell r="O568" t="str">
            <v>001071100</v>
          </cell>
          <cell r="P568" t="str">
            <v>รพช./รพท.S &lt;=400</v>
          </cell>
        </row>
        <row r="569">
          <cell r="A569" t="str">
            <v>11104</v>
          </cell>
          <cell r="B569" t="str">
            <v>โรงพยาบาลปลาปาก</v>
          </cell>
          <cell r="C569" t="str">
            <v>ปลาปาก,รพช.</v>
          </cell>
          <cell r="D569" t="str">
            <v>ปลาปาก</v>
          </cell>
          <cell r="E569">
            <v>8</v>
          </cell>
          <cell r="F569" t="str">
            <v>โรงพยาบาลชุมชน</v>
          </cell>
          <cell r="G569" t="str">
            <v>รพช.</v>
          </cell>
          <cell r="H569">
            <v>48</v>
          </cell>
          <cell r="I569" t="str">
            <v>นครพนม</v>
          </cell>
          <cell r="J569" t="str">
            <v>50</v>
          </cell>
          <cell r="K569" t="str">
            <v/>
          </cell>
          <cell r="L569" t="str">
            <v>F2</v>
          </cell>
          <cell r="M569">
            <v>15</v>
          </cell>
          <cell r="N569" t="str">
            <v>F2 30,000-=60,000</v>
          </cell>
          <cell r="O569" t="str">
            <v>001110400</v>
          </cell>
          <cell r="P569" t="str">
            <v>รพช.F2 30,000-=60,000</v>
          </cell>
        </row>
        <row r="570">
          <cell r="A570" t="str">
            <v>11105</v>
          </cell>
          <cell r="B570" t="str">
            <v>โรงพยาบาลท่าอุเทน</v>
          </cell>
          <cell r="C570" t="str">
            <v>ท่าอุเทน,รพช.</v>
          </cell>
          <cell r="D570" t="str">
            <v>ท่าอุเทน</v>
          </cell>
          <cell r="E570">
            <v>8</v>
          </cell>
          <cell r="F570" t="str">
            <v>โรงพยาบาลชุมชน</v>
          </cell>
          <cell r="G570" t="str">
            <v>รพช.</v>
          </cell>
          <cell r="H570">
            <v>48</v>
          </cell>
          <cell r="I570" t="str">
            <v>นครพนม</v>
          </cell>
          <cell r="J570" t="str">
            <v>40</v>
          </cell>
          <cell r="K570" t="str">
            <v/>
          </cell>
          <cell r="L570" t="str">
            <v>F2</v>
          </cell>
          <cell r="M570">
            <v>15</v>
          </cell>
          <cell r="N570" t="str">
            <v>F2 30,000-=60,000</v>
          </cell>
          <cell r="O570" t="str">
            <v>001110500</v>
          </cell>
          <cell r="P570" t="str">
            <v>รพช.F2 30,000-=60,000</v>
          </cell>
        </row>
        <row r="571">
          <cell r="A571" t="str">
            <v>11106</v>
          </cell>
          <cell r="B571" t="str">
            <v>โรงพยาบาลบ้านแพง</v>
          </cell>
          <cell r="C571" t="str">
            <v>บ้านแพง,รพช.</v>
          </cell>
          <cell r="D571" t="str">
            <v>บ้านแพง</v>
          </cell>
          <cell r="E571">
            <v>8</v>
          </cell>
          <cell r="F571" t="str">
            <v>โรงพยาบาลชุมชน</v>
          </cell>
          <cell r="G571" t="str">
            <v>รพช.</v>
          </cell>
          <cell r="H571">
            <v>48</v>
          </cell>
          <cell r="I571" t="str">
            <v>นครพนม</v>
          </cell>
          <cell r="J571" t="str">
            <v>43</v>
          </cell>
          <cell r="K571" t="str">
            <v/>
          </cell>
          <cell r="L571" t="str">
            <v>F2</v>
          </cell>
          <cell r="M571">
            <v>15</v>
          </cell>
          <cell r="N571" t="str">
            <v>F2 30,000-=60,000</v>
          </cell>
          <cell r="O571" t="str">
            <v>001110600</v>
          </cell>
          <cell r="P571" t="str">
            <v>รพช.F2 30,000-=60,000</v>
          </cell>
        </row>
        <row r="572">
          <cell r="A572" t="str">
            <v>11107</v>
          </cell>
          <cell r="B572" t="str">
            <v>โรงพยาบาลนาทม</v>
          </cell>
          <cell r="C572" t="str">
            <v>นาทม,รพช.</v>
          </cell>
          <cell r="D572" t="str">
            <v>นาทม</v>
          </cell>
          <cell r="E572">
            <v>8</v>
          </cell>
          <cell r="F572" t="str">
            <v>โรงพยาบาลชุมชน</v>
          </cell>
          <cell r="G572" t="str">
            <v>รพช.</v>
          </cell>
          <cell r="H572">
            <v>48</v>
          </cell>
          <cell r="I572" t="str">
            <v>นครพนม</v>
          </cell>
          <cell r="J572" t="str">
            <v>42</v>
          </cell>
          <cell r="K572" t="str">
            <v/>
          </cell>
          <cell r="L572" t="str">
            <v>F2</v>
          </cell>
          <cell r="M572">
            <v>16</v>
          </cell>
          <cell r="N572" t="str">
            <v>F2 &lt;=30,000</v>
          </cell>
          <cell r="O572" t="str">
            <v>001110700</v>
          </cell>
          <cell r="P572" t="str">
            <v>รพช.F2 &lt;=30,000</v>
          </cell>
        </row>
        <row r="573">
          <cell r="A573" t="str">
            <v>11108</v>
          </cell>
          <cell r="B573" t="str">
            <v>โรงพยาบาลเรณูนคร</v>
          </cell>
          <cell r="C573" t="str">
            <v>เรณูนคร,รพช.</v>
          </cell>
          <cell r="D573" t="str">
            <v>เรณูนคร</v>
          </cell>
          <cell r="E573">
            <v>8</v>
          </cell>
          <cell r="F573" t="str">
            <v>โรงพยาบาลชุมชน</v>
          </cell>
          <cell r="G573" t="str">
            <v>รพช.</v>
          </cell>
          <cell r="H573">
            <v>48</v>
          </cell>
          <cell r="I573" t="str">
            <v>นครพนม</v>
          </cell>
          <cell r="J573" t="str">
            <v>46</v>
          </cell>
          <cell r="K573" t="str">
            <v/>
          </cell>
          <cell r="L573" t="str">
            <v>F2</v>
          </cell>
          <cell r="M573">
            <v>15</v>
          </cell>
          <cell r="N573" t="str">
            <v>F2 30,000-=60,000</v>
          </cell>
          <cell r="O573" t="str">
            <v>001110800</v>
          </cell>
          <cell r="P573" t="str">
            <v>รพช.F2 30,000-=60,000</v>
          </cell>
        </row>
        <row r="574">
          <cell r="A574" t="str">
            <v>11109</v>
          </cell>
          <cell r="B574" t="str">
            <v>โรงพยาบาลนาแก</v>
          </cell>
          <cell r="C574" t="str">
            <v>นาแก,รพช.</v>
          </cell>
          <cell r="D574" t="str">
            <v>นาแก</v>
          </cell>
          <cell r="E574">
            <v>8</v>
          </cell>
          <cell r="F574" t="str">
            <v>โรงพยาบาลชุมชน</v>
          </cell>
          <cell r="G574" t="str">
            <v>รพช.</v>
          </cell>
          <cell r="H574">
            <v>48</v>
          </cell>
          <cell r="I574" t="str">
            <v>นครพนม</v>
          </cell>
          <cell r="J574" t="str">
            <v>59</v>
          </cell>
          <cell r="K574" t="str">
            <v/>
          </cell>
          <cell r="L574" t="str">
            <v>F2</v>
          </cell>
          <cell r="M574">
            <v>14</v>
          </cell>
          <cell r="N574" t="str">
            <v>F2 60,000-90,000</v>
          </cell>
          <cell r="O574" t="str">
            <v>001110900</v>
          </cell>
          <cell r="P574" t="str">
            <v>รพช.F2 60,000-90,000</v>
          </cell>
        </row>
        <row r="575">
          <cell r="A575" t="str">
            <v>11110</v>
          </cell>
          <cell r="B575" t="str">
            <v>โรงพยาบาลศรีสงคราม</v>
          </cell>
          <cell r="C575" t="str">
            <v>ศรีสงคราม,รพช.</v>
          </cell>
          <cell r="D575" t="str">
            <v>ศรีสงคราม</v>
          </cell>
          <cell r="E575">
            <v>8</v>
          </cell>
          <cell r="F575" t="str">
            <v>โรงพยาบาลชุมชน</v>
          </cell>
          <cell r="G575" t="str">
            <v>รพช.</v>
          </cell>
          <cell r="H575">
            <v>48</v>
          </cell>
          <cell r="I575" t="str">
            <v>นครพนม</v>
          </cell>
          <cell r="J575" t="str">
            <v>80</v>
          </cell>
          <cell r="K575" t="str">
            <v/>
          </cell>
          <cell r="L575" t="str">
            <v>F1</v>
          </cell>
          <cell r="M575">
            <v>11</v>
          </cell>
          <cell r="N575" t="str">
            <v>F1 50,000-100,000</v>
          </cell>
          <cell r="O575" t="str">
            <v>001111000</v>
          </cell>
          <cell r="P575" t="str">
            <v>รพช.F1 50,000-100,000</v>
          </cell>
        </row>
        <row r="576">
          <cell r="A576" t="str">
            <v>11111</v>
          </cell>
          <cell r="B576" t="str">
            <v>โรงพยาบาลนาหว้า</v>
          </cell>
          <cell r="C576" t="str">
            <v>นาหว้า,รพช.</v>
          </cell>
          <cell r="D576" t="str">
            <v>นาหว้า</v>
          </cell>
          <cell r="E576">
            <v>8</v>
          </cell>
          <cell r="F576" t="str">
            <v>โรงพยาบาลชุมชน</v>
          </cell>
          <cell r="G576" t="str">
            <v>รพช.</v>
          </cell>
          <cell r="H576">
            <v>48</v>
          </cell>
          <cell r="I576" t="str">
            <v>นครพนม</v>
          </cell>
          <cell r="J576" t="str">
            <v>38</v>
          </cell>
          <cell r="K576" t="str">
            <v/>
          </cell>
          <cell r="L576" t="str">
            <v>F2</v>
          </cell>
          <cell r="M576">
            <v>15</v>
          </cell>
          <cell r="N576" t="str">
            <v>F2 30,000-=60,000</v>
          </cell>
          <cell r="O576" t="str">
            <v>001111100</v>
          </cell>
          <cell r="P576" t="str">
            <v>รพช.F2 30,000-=60,000</v>
          </cell>
        </row>
        <row r="577">
          <cell r="A577" t="str">
            <v>11112</v>
          </cell>
          <cell r="B577" t="str">
            <v>โรงพยาบาลโพนสวรรค์</v>
          </cell>
          <cell r="C577" t="str">
            <v>โพนสวรรค์,รพช.</v>
          </cell>
          <cell r="D577" t="str">
            <v>โพนสวรรค์</v>
          </cell>
          <cell r="E577">
            <v>8</v>
          </cell>
          <cell r="F577" t="str">
            <v>โรงพยาบาลชุมชน</v>
          </cell>
          <cell r="G577" t="str">
            <v>รพช.</v>
          </cell>
          <cell r="H577">
            <v>48</v>
          </cell>
          <cell r="I577" t="str">
            <v>นครพนม</v>
          </cell>
          <cell r="J577" t="str">
            <v>40</v>
          </cell>
          <cell r="K577" t="str">
            <v/>
          </cell>
          <cell r="L577" t="str">
            <v>F2</v>
          </cell>
          <cell r="M577">
            <v>15</v>
          </cell>
          <cell r="N577" t="str">
            <v>F2 30,000-=60,000</v>
          </cell>
          <cell r="O577" t="str">
            <v>001111200</v>
          </cell>
          <cell r="P577" t="str">
            <v>รพช.F2 30,000-=60,000</v>
          </cell>
        </row>
        <row r="578">
          <cell r="A578" t="str">
            <v>11451</v>
          </cell>
          <cell r="B578" t="str">
            <v>โรงพยาบาลสมเด็จพระยุพราชธาตุพนม</v>
          </cell>
          <cell r="C578" t="str">
            <v>สมเด็จพระยุพราชธาตุพนม,รพช.</v>
          </cell>
          <cell r="D578" t="str">
            <v>สมเด็จพระยุพราชธาตุพนม</v>
          </cell>
          <cell r="E578">
            <v>8</v>
          </cell>
          <cell r="F578" t="str">
            <v>โรงพยาบาลชุมชน</v>
          </cell>
          <cell r="G578" t="str">
            <v>รพช.</v>
          </cell>
          <cell r="H578">
            <v>48</v>
          </cell>
          <cell r="I578" t="str">
            <v>นครพนม</v>
          </cell>
          <cell r="J578" t="str">
            <v>139</v>
          </cell>
          <cell r="K578" t="str">
            <v/>
          </cell>
          <cell r="L578" t="str">
            <v>M2</v>
          </cell>
          <cell r="M578">
            <v>8</v>
          </cell>
          <cell r="N578" t="str">
            <v>M2 &gt;100</v>
          </cell>
          <cell r="O578" t="str">
            <v>001145100</v>
          </cell>
          <cell r="P578" t="str">
            <v>รพช.M2 &gt;100</v>
          </cell>
        </row>
        <row r="579">
          <cell r="A579" t="str">
            <v>40840</v>
          </cell>
          <cell r="B579" t="str">
            <v>โรงพยาบาลวังยาง</v>
          </cell>
          <cell r="C579" t="str">
            <v>วังยาง,รพช.</v>
          </cell>
          <cell r="D579" t="str">
            <v>วังยาง</v>
          </cell>
          <cell r="E579">
            <v>8</v>
          </cell>
          <cell r="F579" t="str">
            <v>โรงพยาบาลชุมชน</v>
          </cell>
          <cell r="G579" t="str">
            <v>รพช.</v>
          </cell>
          <cell r="H579">
            <v>48</v>
          </cell>
          <cell r="I579" t="str">
            <v>นครพนม</v>
          </cell>
          <cell r="J579" t="str">
            <v>10</v>
          </cell>
          <cell r="K579" t="str">
            <v>S</v>
          </cell>
          <cell r="L579" t="str">
            <v>F3</v>
          </cell>
          <cell r="M579">
            <v>18</v>
          </cell>
          <cell r="N579" t="str">
            <v>F3 15,000-25,000</v>
          </cell>
          <cell r="O579" t="str">
            <v>004084000</v>
          </cell>
          <cell r="P579" t="str">
            <v>รพช.F3 15,000-25,000</v>
          </cell>
        </row>
        <row r="580">
          <cell r="A580" t="str">
            <v>10666</v>
          </cell>
          <cell r="B580" t="str">
            <v>โรงพยาบาลมหาราชนครราชสีมา</v>
          </cell>
          <cell r="C580" t="str">
            <v>มหาราชนครราชสีมา,รพศ.</v>
          </cell>
          <cell r="D580" t="str">
            <v>มหาราชนครราชสีมา</v>
          </cell>
          <cell r="E580">
            <v>9</v>
          </cell>
          <cell r="F580" t="str">
            <v>โรงพยาบาลศูนย์</v>
          </cell>
          <cell r="G580" t="str">
            <v>รพศ.</v>
          </cell>
          <cell r="H580">
            <v>30</v>
          </cell>
          <cell r="I580" t="str">
            <v>นครราชสีมา</v>
          </cell>
          <cell r="J580" t="str">
            <v>1619</v>
          </cell>
          <cell r="K580" t="str">
            <v>S</v>
          </cell>
          <cell r="L580" t="str">
            <v>A</v>
          </cell>
          <cell r="M580">
            <v>1</v>
          </cell>
          <cell r="N580" t="str">
            <v>A &gt;1000</v>
          </cell>
          <cell r="O580" t="str">
            <v>001066600</v>
          </cell>
          <cell r="P580" t="str">
            <v>รพศ.A &gt;1000</v>
          </cell>
        </row>
        <row r="581">
          <cell r="A581" t="str">
            <v>10871</v>
          </cell>
          <cell r="B581" t="str">
            <v>โรงพยาบาลครบุรี</v>
          </cell>
          <cell r="C581" t="str">
            <v>ครบุรี,รพช.</v>
          </cell>
          <cell r="D581" t="str">
            <v>ครบุรี</v>
          </cell>
          <cell r="E581">
            <v>9</v>
          </cell>
          <cell r="F581" t="str">
            <v>โรงพยาบาลชุมชน</v>
          </cell>
          <cell r="G581" t="str">
            <v>รพช.</v>
          </cell>
          <cell r="H581">
            <v>30</v>
          </cell>
          <cell r="I581" t="str">
            <v>นครราชสีมา</v>
          </cell>
          <cell r="J581" t="str">
            <v>94</v>
          </cell>
          <cell r="K581" t="str">
            <v/>
          </cell>
          <cell r="L581" t="str">
            <v>M2</v>
          </cell>
          <cell r="M581">
            <v>9</v>
          </cell>
          <cell r="N581" t="str">
            <v>M2 &lt;=100</v>
          </cell>
          <cell r="O581" t="str">
            <v>001087100</v>
          </cell>
          <cell r="P581" t="str">
            <v>รพช.M2 &lt;=100</v>
          </cell>
        </row>
        <row r="582">
          <cell r="A582" t="str">
            <v>10872</v>
          </cell>
          <cell r="B582" t="str">
            <v>โรงพยาบาลเสิงสาง</v>
          </cell>
          <cell r="C582" t="str">
            <v>เสิงสาง,รพช.</v>
          </cell>
          <cell r="D582" t="str">
            <v>เสิงสาง</v>
          </cell>
          <cell r="E582">
            <v>9</v>
          </cell>
          <cell r="F582" t="str">
            <v>โรงพยาบาลชุมชน</v>
          </cell>
          <cell r="G582" t="str">
            <v>รพช.</v>
          </cell>
          <cell r="H582">
            <v>30</v>
          </cell>
          <cell r="I582" t="str">
            <v>นครราชสีมา</v>
          </cell>
          <cell r="J582" t="str">
            <v>55</v>
          </cell>
          <cell r="K582" t="str">
            <v/>
          </cell>
          <cell r="L582" t="str">
            <v>F2</v>
          </cell>
          <cell r="M582">
            <v>14</v>
          </cell>
          <cell r="N582" t="str">
            <v>F2 60,000-90,000</v>
          </cell>
          <cell r="O582" t="str">
            <v>001087200</v>
          </cell>
          <cell r="P582" t="str">
            <v>รพช.F2 60,000-90,000</v>
          </cell>
        </row>
        <row r="583">
          <cell r="A583" t="str">
            <v>10873</v>
          </cell>
          <cell r="B583" t="str">
            <v>โรงพยาบาลคง</v>
          </cell>
          <cell r="C583" t="str">
            <v>คง,รพช.</v>
          </cell>
          <cell r="D583" t="str">
            <v>คง</v>
          </cell>
          <cell r="E583">
            <v>9</v>
          </cell>
          <cell r="F583" t="str">
            <v>โรงพยาบาลชุมชน</v>
          </cell>
          <cell r="G583" t="str">
            <v>รพช.</v>
          </cell>
          <cell r="H583">
            <v>30</v>
          </cell>
          <cell r="I583" t="str">
            <v>นครราชสีมา</v>
          </cell>
          <cell r="J583" t="str">
            <v>69</v>
          </cell>
          <cell r="K583" t="str">
            <v/>
          </cell>
          <cell r="L583" t="str">
            <v>F2</v>
          </cell>
          <cell r="M583">
            <v>14</v>
          </cell>
          <cell r="N583" t="str">
            <v>F2 60,000-90,000</v>
          </cell>
          <cell r="O583" t="str">
            <v>001087300</v>
          </cell>
          <cell r="P583" t="str">
            <v>รพช.F2 60,000-90,000</v>
          </cell>
        </row>
        <row r="584">
          <cell r="A584" t="str">
            <v>10874</v>
          </cell>
          <cell r="B584" t="str">
            <v>โรงพยาบาลบ้านเหลื่อม</v>
          </cell>
          <cell r="C584" t="str">
            <v>บ้านเหลื่อม,รพช.</v>
          </cell>
          <cell r="D584" t="str">
            <v>บ้านเหลื่อม</v>
          </cell>
          <cell r="E584">
            <v>9</v>
          </cell>
          <cell r="F584" t="str">
            <v>โรงพยาบาลชุมชน</v>
          </cell>
          <cell r="G584" t="str">
            <v>รพช.</v>
          </cell>
          <cell r="H584">
            <v>30</v>
          </cell>
          <cell r="I584" t="str">
            <v>นครราชสีมา</v>
          </cell>
          <cell r="J584" t="str">
            <v>40</v>
          </cell>
          <cell r="K584" t="str">
            <v/>
          </cell>
          <cell r="L584" t="str">
            <v>F2</v>
          </cell>
          <cell r="M584">
            <v>16</v>
          </cell>
          <cell r="N584" t="str">
            <v>F2 &lt;=30,000</v>
          </cell>
          <cell r="O584" t="str">
            <v>001087400</v>
          </cell>
          <cell r="P584" t="str">
            <v>รพช.F2 &lt;=30,000</v>
          </cell>
        </row>
        <row r="585">
          <cell r="A585" t="str">
            <v>10875</v>
          </cell>
          <cell r="B585" t="str">
            <v>โรงพยาบาลจักราช</v>
          </cell>
          <cell r="C585" t="str">
            <v>จักราช,รพช.</v>
          </cell>
          <cell r="D585" t="str">
            <v>จักราช</v>
          </cell>
          <cell r="E585">
            <v>9</v>
          </cell>
          <cell r="F585" t="str">
            <v>โรงพยาบาลชุมชน</v>
          </cell>
          <cell r="G585" t="str">
            <v>รพช.</v>
          </cell>
          <cell r="H585">
            <v>30</v>
          </cell>
          <cell r="I585" t="str">
            <v>นครราชสีมา</v>
          </cell>
          <cell r="J585" t="str">
            <v>64</v>
          </cell>
          <cell r="K585" t="str">
            <v/>
          </cell>
          <cell r="L585" t="str">
            <v>F1</v>
          </cell>
          <cell r="M585">
            <v>11</v>
          </cell>
          <cell r="N585" t="str">
            <v>F1 50,000-100,000</v>
          </cell>
          <cell r="O585" t="str">
            <v>001087500</v>
          </cell>
          <cell r="P585" t="str">
            <v>รพช.F1 50,000-100,000</v>
          </cell>
        </row>
        <row r="586">
          <cell r="A586" t="str">
            <v>10876</v>
          </cell>
          <cell r="B586" t="str">
            <v>โรงพยาบาลโชคชัย</v>
          </cell>
          <cell r="C586" t="str">
            <v>โชคชัย,รพช.</v>
          </cell>
          <cell r="D586" t="str">
            <v>โชคชัย</v>
          </cell>
          <cell r="E586">
            <v>9</v>
          </cell>
          <cell r="F586" t="str">
            <v>โรงพยาบาลชุมชน</v>
          </cell>
          <cell r="G586" t="str">
            <v>รพช.</v>
          </cell>
          <cell r="H586">
            <v>30</v>
          </cell>
          <cell r="I586" t="str">
            <v>นครราชสีมา</v>
          </cell>
          <cell r="J586" t="str">
            <v>91</v>
          </cell>
          <cell r="K586" t="str">
            <v/>
          </cell>
          <cell r="L586" t="str">
            <v>M2</v>
          </cell>
          <cell r="M586">
            <v>9</v>
          </cell>
          <cell r="N586" t="str">
            <v>M2 &lt;=100</v>
          </cell>
          <cell r="O586" t="str">
            <v>001087600</v>
          </cell>
          <cell r="P586" t="str">
            <v>รพช.M2 &lt;=100</v>
          </cell>
        </row>
        <row r="587">
          <cell r="A587" t="str">
            <v>10877</v>
          </cell>
          <cell r="B587" t="str">
            <v>โรงพยาบาลด่านขุนทด</v>
          </cell>
          <cell r="C587" t="str">
            <v>ด่านขุนทด,รพช.</v>
          </cell>
          <cell r="D587" t="str">
            <v>ด่านขุนทด</v>
          </cell>
          <cell r="E587">
            <v>9</v>
          </cell>
          <cell r="F587" t="str">
            <v>โรงพยาบาลชุมชน</v>
          </cell>
          <cell r="G587" t="str">
            <v>รพช.</v>
          </cell>
          <cell r="H587">
            <v>30</v>
          </cell>
          <cell r="I587" t="str">
            <v>นครราชสีมา</v>
          </cell>
          <cell r="J587" t="str">
            <v>125</v>
          </cell>
          <cell r="K587" t="str">
            <v/>
          </cell>
          <cell r="L587" t="str">
            <v>M2</v>
          </cell>
          <cell r="M587">
            <v>8</v>
          </cell>
          <cell r="N587" t="str">
            <v>M2 &gt;100</v>
          </cell>
          <cell r="O587" t="str">
            <v>001087700</v>
          </cell>
          <cell r="P587" t="str">
            <v>รพช.M2 &gt;100</v>
          </cell>
        </row>
        <row r="588">
          <cell r="A588" t="str">
            <v>10878</v>
          </cell>
          <cell r="B588" t="str">
            <v>โรงพยาบาลโนนไทย</v>
          </cell>
          <cell r="C588" t="str">
            <v>โนนไทย,รพช.</v>
          </cell>
          <cell r="D588" t="str">
            <v>โนนไทย</v>
          </cell>
          <cell r="E588">
            <v>9</v>
          </cell>
          <cell r="F588" t="str">
            <v>โรงพยาบาลชุมชน</v>
          </cell>
          <cell r="G588" t="str">
            <v>รพช.</v>
          </cell>
          <cell r="H588">
            <v>30</v>
          </cell>
          <cell r="I588" t="str">
            <v>นครราชสีมา</v>
          </cell>
          <cell r="J588" t="str">
            <v>66</v>
          </cell>
          <cell r="K588" t="str">
            <v/>
          </cell>
          <cell r="L588" t="str">
            <v>F2</v>
          </cell>
          <cell r="M588">
            <v>14</v>
          </cell>
          <cell r="N588" t="str">
            <v>F2 60,000-90,000</v>
          </cell>
          <cell r="O588" t="str">
            <v>001087800</v>
          </cell>
          <cell r="P588" t="str">
            <v>รพช.F2 60,000-90,000</v>
          </cell>
        </row>
        <row r="589">
          <cell r="A589" t="str">
            <v>10879</v>
          </cell>
          <cell r="B589" t="str">
            <v>โรงพยาบาลโนนสูง</v>
          </cell>
          <cell r="C589" t="str">
            <v>โนนสูง,รพช.</v>
          </cell>
          <cell r="D589" t="str">
            <v>โนนสูง</v>
          </cell>
          <cell r="E589">
            <v>9</v>
          </cell>
          <cell r="F589" t="str">
            <v>โรงพยาบาลชุมชน</v>
          </cell>
          <cell r="G589" t="str">
            <v>รพช.</v>
          </cell>
          <cell r="H589">
            <v>30</v>
          </cell>
          <cell r="I589" t="str">
            <v>นครราชสีมา</v>
          </cell>
          <cell r="J589" t="str">
            <v>81</v>
          </cell>
          <cell r="K589" t="str">
            <v/>
          </cell>
          <cell r="L589" t="str">
            <v>F2</v>
          </cell>
          <cell r="M589">
            <v>13</v>
          </cell>
          <cell r="N589" t="str">
            <v>F2 &gt;=90,000</v>
          </cell>
          <cell r="O589" t="str">
            <v>001087900</v>
          </cell>
          <cell r="P589" t="str">
            <v>รพช.F2 &gt;=90,000</v>
          </cell>
        </row>
        <row r="590">
          <cell r="A590" t="str">
            <v>10880</v>
          </cell>
          <cell r="B590" t="str">
            <v>โรงพยาบาลขามสะแกแสง</v>
          </cell>
          <cell r="C590" t="str">
            <v>ขามสะแกแสง,รพช.</v>
          </cell>
          <cell r="D590" t="str">
            <v>ขามสะแกแสง</v>
          </cell>
          <cell r="E590">
            <v>9</v>
          </cell>
          <cell r="F590" t="str">
            <v>โรงพยาบาลชุมชน</v>
          </cell>
          <cell r="G590" t="str">
            <v>รพช.</v>
          </cell>
          <cell r="H590">
            <v>30</v>
          </cell>
          <cell r="I590" t="str">
            <v>นครราชสีมา</v>
          </cell>
          <cell r="J590" t="str">
            <v>35</v>
          </cell>
          <cell r="K590" t="str">
            <v/>
          </cell>
          <cell r="L590" t="str">
            <v>F2</v>
          </cell>
          <cell r="M590">
            <v>15</v>
          </cell>
          <cell r="N590" t="str">
            <v>F2 30,000-=60,000</v>
          </cell>
          <cell r="O590" t="str">
            <v>001088000</v>
          </cell>
          <cell r="P590" t="str">
            <v>รพช.F2 30,000-=60,000</v>
          </cell>
        </row>
        <row r="591">
          <cell r="A591" t="str">
            <v>10881</v>
          </cell>
          <cell r="B591" t="str">
            <v>โรงพยาบาลบัวใหญ่</v>
          </cell>
          <cell r="C591" t="str">
            <v>บัวใหญ่,รพช.</v>
          </cell>
          <cell r="D591" t="str">
            <v>บัวใหญ่</v>
          </cell>
          <cell r="E591">
            <v>9</v>
          </cell>
          <cell r="F591" t="str">
            <v>โรงพยาบาลชุมชน</v>
          </cell>
          <cell r="G591" t="str">
            <v>รพช.</v>
          </cell>
          <cell r="H591">
            <v>30</v>
          </cell>
          <cell r="I591" t="str">
            <v>นครราชสีมา</v>
          </cell>
          <cell r="J591" t="str">
            <v>124</v>
          </cell>
          <cell r="K591" t="str">
            <v/>
          </cell>
          <cell r="L591" t="str">
            <v>M2</v>
          </cell>
          <cell r="M591">
            <v>8</v>
          </cell>
          <cell r="N591" t="str">
            <v>M2 &gt;100</v>
          </cell>
          <cell r="O591" t="str">
            <v>001088100</v>
          </cell>
          <cell r="P591" t="str">
            <v>รพช.M2 &gt;100</v>
          </cell>
        </row>
        <row r="592">
          <cell r="A592" t="str">
            <v>10882</v>
          </cell>
          <cell r="B592" t="str">
            <v>โรงพยาบาลประทาย</v>
          </cell>
          <cell r="C592" t="str">
            <v>ประทาย,รพช.</v>
          </cell>
          <cell r="D592" t="str">
            <v>ประทาย</v>
          </cell>
          <cell r="E592">
            <v>9</v>
          </cell>
          <cell r="F592" t="str">
            <v>โรงพยาบาลชุมชน</v>
          </cell>
          <cell r="G592" t="str">
            <v>รพช.</v>
          </cell>
          <cell r="H592">
            <v>30</v>
          </cell>
          <cell r="I592" t="str">
            <v>นครราชสีมา</v>
          </cell>
          <cell r="J592" t="str">
            <v>84</v>
          </cell>
          <cell r="K592" t="str">
            <v/>
          </cell>
          <cell r="L592" t="str">
            <v>F1</v>
          </cell>
          <cell r="M592">
            <v>11</v>
          </cell>
          <cell r="N592" t="str">
            <v>F1 50,000-100,000</v>
          </cell>
          <cell r="O592" t="str">
            <v>001088200</v>
          </cell>
          <cell r="P592" t="str">
            <v>รพช.F1 50,000-100,000</v>
          </cell>
        </row>
        <row r="593">
          <cell r="A593" t="str">
            <v>10883</v>
          </cell>
          <cell r="B593" t="str">
            <v>โรงพยาบาลปักธงชัย</v>
          </cell>
          <cell r="C593" t="str">
            <v>ปักธงชัย,รพช.</v>
          </cell>
          <cell r="D593" t="str">
            <v>ปักธงชัย</v>
          </cell>
          <cell r="E593">
            <v>9</v>
          </cell>
          <cell r="F593" t="str">
            <v>โรงพยาบาลชุมชน</v>
          </cell>
          <cell r="G593" t="str">
            <v>รพช.</v>
          </cell>
          <cell r="H593">
            <v>30</v>
          </cell>
          <cell r="I593" t="str">
            <v>นครราชสีมา</v>
          </cell>
          <cell r="J593" t="str">
            <v>106</v>
          </cell>
          <cell r="K593" t="str">
            <v/>
          </cell>
          <cell r="L593" t="str">
            <v>F1</v>
          </cell>
          <cell r="M593">
            <v>10</v>
          </cell>
          <cell r="N593" t="str">
            <v>F1 &gt;=100,000</v>
          </cell>
          <cell r="O593" t="str">
            <v>001088300</v>
          </cell>
          <cell r="P593" t="str">
            <v>รพช.F1 &gt;=100,000</v>
          </cell>
        </row>
        <row r="594">
          <cell r="A594" t="str">
            <v>10884</v>
          </cell>
          <cell r="B594" t="str">
            <v>โรงพยาบาลพิมาย</v>
          </cell>
          <cell r="C594" t="str">
            <v>พิมาย,รพช.</v>
          </cell>
          <cell r="D594" t="str">
            <v>พิมาย</v>
          </cell>
          <cell r="E594">
            <v>9</v>
          </cell>
          <cell r="F594" t="str">
            <v>โรงพยาบาลชุมชน</v>
          </cell>
          <cell r="G594" t="str">
            <v>รพช.</v>
          </cell>
          <cell r="H594">
            <v>30</v>
          </cell>
          <cell r="I594" t="str">
            <v>นครราชสีมา</v>
          </cell>
          <cell r="J594" t="str">
            <v>144</v>
          </cell>
          <cell r="K594" t="str">
            <v/>
          </cell>
          <cell r="L594" t="str">
            <v>M2</v>
          </cell>
          <cell r="M594">
            <v>8</v>
          </cell>
          <cell r="N594" t="str">
            <v>M2 &gt;100</v>
          </cell>
          <cell r="O594" t="str">
            <v>001088400</v>
          </cell>
          <cell r="P594" t="str">
            <v>รพช.M2 &gt;100</v>
          </cell>
        </row>
        <row r="595">
          <cell r="A595" t="str">
            <v>10885</v>
          </cell>
          <cell r="B595" t="str">
            <v>โรงพยาบาลห้วยแถลง</v>
          </cell>
          <cell r="C595" t="str">
            <v>ห้วยแถลง,รพช.</v>
          </cell>
          <cell r="D595" t="str">
            <v>ห้วยแถลง</v>
          </cell>
          <cell r="E595">
            <v>9</v>
          </cell>
          <cell r="F595" t="str">
            <v>โรงพยาบาลชุมชน</v>
          </cell>
          <cell r="G595" t="str">
            <v>รพช.</v>
          </cell>
          <cell r="H595">
            <v>30</v>
          </cell>
          <cell r="I595" t="str">
            <v>นครราชสีมา</v>
          </cell>
          <cell r="J595" t="str">
            <v>72</v>
          </cell>
          <cell r="K595" t="str">
            <v/>
          </cell>
          <cell r="L595" t="str">
            <v>F2</v>
          </cell>
          <cell r="M595">
            <v>14</v>
          </cell>
          <cell r="N595" t="str">
            <v>F2 60,000-90,000</v>
          </cell>
          <cell r="O595" t="str">
            <v>001088500</v>
          </cell>
          <cell r="P595" t="str">
            <v>รพช.F2 60,000-90,000</v>
          </cell>
        </row>
        <row r="596">
          <cell r="A596" t="str">
            <v>10886</v>
          </cell>
          <cell r="B596" t="str">
            <v>โรงพยาบาลชุมพวง</v>
          </cell>
          <cell r="C596" t="str">
            <v>ชุมพวง,รพช.</v>
          </cell>
          <cell r="D596" t="str">
            <v>ชุมพวง</v>
          </cell>
          <cell r="E596">
            <v>9</v>
          </cell>
          <cell r="F596" t="str">
            <v>โรงพยาบาลชุมชน</v>
          </cell>
          <cell r="G596" t="str">
            <v>รพช.</v>
          </cell>
          <cell r="H596">
            <v>30</v>
          </cell>
          <cell r="I596" t="str">
            <v>นครราชสีมา</v>
          </cell>
          <cell r="J596" t="str">
            <v>89</v>
          </cell>
          <cell r="K596" t="str">
            <v/>
          </cell>
          <cell r="L596" t="str">
            <v>F1</v>
          </cell>
          <cell r="M596">
            <v>11</v>
          </cell>
          <cell r="N596" t="str">
            <v>F1 50,000-100,000</v>
          </cell>
          <cell r="O596" t="str">
            <v>001088600</v>
          </cell>
          <cell r="P596" t="str">
            <v>รพช.F1 50,000-100,000</v>
          </cell>
        </row>
        <row r="597">
          <cell r="A597" t="str">
            <v>10887</v>
          </cell>
          <cell r="B597" t="str">
            <v>โรงพยาบาลสูงเนิน</v>
          </cell>
          <cell r="C597" t="str">
            <v>สูงเนิน,รพช.</v>
          </cell>
          <cell r="D597" t="str">
            <v>สูงเนิน</v>
          </cell>
          <cell r="E597">
            <v>9</v>
          </cell>
          <cell r="F597" t="str">
            <v>โรงพยาบาลชุมชน</v>
          </cell>
          <cell r="G597" t="str">
            <v>รพช.</v>
          </cell>
          <cell r="H597">
            <v>30</v>
          </cell>
          <cell r="I597" t="str">
            <v>นครราชสีมา</v>
          </cell>
          <cell r="J597" t="str">
            <v>121</v>
          </cell>
          <cell r="K597" t="str">
            <v/>
          </cell>
          <cell r="L597" t="str">
            <v>F1</v>
          </cell>
          <cell r="M597">
            <v>11</v>
          </cell>
          <cell r="N597" t="str">
            <v>F1 50,000-100,000</v>
          </cell>
          <cell r="O597" t="str">
            <v>001088700</v>
          </cell>
          <cell r="P597" t="str">
            <v>รพช.F1 50,000-100,000</v>
          </cell>
        </row>
        <row r="598">
          <cell r="A598" t="str">
            <v>10888</v>
          </cell>
          <cell r="B598" t="str">
            <v>โรงพยาบาลขามทะเลสอ</v>
          </cell>
          <cell r="C598" t="str">
            <v>ขามทะเลสอ,รพช.</v>
          </cell>
          <cell r="D598" t="str">
            <v>ขามทะเลสอ</v>
          </cell>
          <cell r="E598">
            <v>9</v>
          </cell>
          <cell r="F598" t="str">
            <v>โรงพยาบาลชุมชน</v>
          </cell>
          <cell r="G598" t="str">
            <v>รพช.</v>
          </cell>
          <cell r="H598">
            <v>30</v>
          </cell>
          <cell r="I598" t="str">
            <v>นครราชสีมา</v>
          </cell>
          <cell r="J598" t="str">
            <v>34</v>
          </cell>
          <cell r="K598" t="str">
            <v/>
          </cell>
          <cell r="L598" t="str">
            <v>F2</v>
          </cell>
          <cell r="M598">
            <v>16</v>
          </cell>
          <cell r="N598" t="str">
            <v>F2 &lt;=30,000</v>
          </cell>
          <cell r="O598" t="str">
            <v>001088800</v>
          </cell>
          <cell r="P598" t="str">
            <v>รพช.F2 &lt;=30,000</v>
          </cell>
        </row>
        <row r="599">
          <cell r="A599" t="str">
            <v>10889</v>
          </cell>
          <cell r="B599" t="str">
            <v>โรงพยาบาลสีคิ้ว</v>
          </cell>
          <cell r="C599" t="str">
            <v>สีคิ้ว,รพช.</v>
          </cell>
          <cell r="D599" t="str">
            <v>สีคิ้ว</v>
          </cell>
          <cell r="E599">
            <v>9</v>
          </cell>
          <cell r="F599" t="str">
            <v>โรงพยาบาลชุมชน</v>
          </cell>
          <cell r="G599" t="str">
            <v>รพช.</v>
          </cell>
          <cell r="H599">
            <v>30</v>
          </cell>
          <cell r="I599" t="str">
            <v>นครราชสีมา</v>
          </cell>
          <cell r="J599" t="str">
            <v>133</v>
          </cell>
          <cell r="K599" t="str">
            <v/>
          </cell>
          <cell r="L599" t="str">
            <v>F1</v>
          </cell>
          <cell r="M599">
            <v>10</v>
          </cell>
          <cell r="N599" t="str">
            <v>F1 &gt;=100,000</v>
          </cell>
          <cell r="O599" t="str">
            <v>001088900</v>
          </cell>
          <cell r="P599" t="str">
            <v>รพช.F1 &gt;=100,000</v>
          </cell>
        </row>
        <row r="600">
          <cell r="A600" t="str">
            <v>10890</v>
          </cell>
          <cell r="B600" t="str">
            <v>โรงพยาบาลปากช่องนานา</v>
          </cell>
          <cell r="C600" t="str">
            <v>ปากช่องนานา,รพท.</v>
          </cell>
          <cell r="D600" t="str">
            <v>ปากช่องนานา</v>
          </cell>
          <cell r="E600">
            <v>9</v>
          </cell>
          <cell r="F600" t="str">
            <v>โรงพยาบาลทั่วไป</v>
          </cell>
          <cell r="G600" t="str">
            <v>รพท.</v>
          </cell>
          <cell r="H600">
            <v>30</v>
          </cell>
          <cell r="I600" t="str">
            <v>นครราชสีมา</v>
          </cell>
          <cell r="J600" t="str">
            <v>238</v>
          </cell>
          <cell r="K600" t="str">
            <v/>
          </cell>
          <cell r="L600" t="str">
            <v>M1</v>
          </cell>
          <cell r="M600">
            <v>6</v>
          </cell>
          <cell r="N600" t="str">
            <v>M1 &gt;200</v>
          </cell>
          <cell r="O600" t="str">
            <v>001089000</v>
          </cell>
          <cell r="P600" t="str">
            <v>รพช./รพท.M1 &gt;200</v>
          </cell>
        </row>
        <row r="601">
          <cell r="A601" t="str">
            <v>10891</v>
          </cell>
          <cell r="B601" t="str">
            <v>โรงพยาบาลหนองบุญมาก</v>
          </cell>
          <cell r="C601" t="str">
            <v>หนองบุญมาก,รพช.</v>
          </cell>
          <cell r="D601" t="str">
            <v>หนองบุญมาก</v>
          </cell>
          <cell r="E601">
            <v>9</v>
          </cell>
          <cell r="F601" t="str">
            <v>โรงพยาบาลชุมชน</v>
          </cell>
          <cell r="G601" t="str">
            <v>รพช.</v>
          </cell>
          <cell r="H601">
            <v>30</v>
          </cell>
          <cell r="I601" t="str">
            <v>นครราชสีมา</v>
          </cell>
          <cell r="J601" t="str">
            <v>74</v>
          </cell>
          <cell r="K601" t="str">
            <v/>
          </cell>
          <cell r="L601" t="str">
            <v>F2</v>
          </cell>
          <cell r="M601">
            <v>14</v>
          </cell>
          <cell r="N601" t="str">
            <v>F2 60,000-90,000</v>
          </cell>
          <cell r="O601" t="str">
            <v>001089100</v>
          </cell>
          <cell r="P601" t="str">
            <v>รพช.F2 60,000-90,000</v>
          </cell>
        </row>
        <row r="602">
          <cell r="A602" t="str">
            <v>10892</v>
          </cell>
          <cell r="B602" t="str">
            <v>โรงพยาบาลแก้งสนามนาง</v>
          </cell>
          <cell r="C602" t="str">
            <v>แก้งสนามนาง,รพช.</v>
          </cell>
          <cell r="D602" t="str">
            <v>แก้งสนามนาง</v>
          </cell>
          <cell r="E602">
            <v>9</v>
          </cell>
          <cell r="F602" t="str">
            <v>โรงพยาบาลชุมชน</v>
          </cell>
          <cell r="G602" t="str">
            <v>รพช.</v>
          </cell>
          <cell r="H602">
            <v>30</v>
          </cell>
          <cell r="I602" t="str">
            <v>นครราชสีมา</v>
          </cell>
          <cell r="J602" t="str">
            <v>42</v>
          </cell>
          <cell r="K602" t="str">
            <v/>
          </cell>
          <cell r="L602" t="str">
            <v>F2</v>
          </cell>
          <cell r="M602">
            <v>15</v>
          </cell>
          <cell r="N602" t="str">
            <v>F2 30,000-=60,000</v>
          </cell>
          <cell r="O602" t="str">
            <v>001089200</v>
          </cell>
          <cell r="P602" t="str">
            <v>รพช.F2 30,000-=60,000</v>
          </cell>
        </row>
        <row r="603">
          <cell r="A603" t="str">
            <v>10893</v>
          </cell>
          <cell r="B603" t="str">
            <v>โรงพยาบาลโนนแดง</v>
          </cell>
          <cell r="C603" t="str">
            <v>โนนแดง,รพช.</v>
          </cell>
          <cell r="D603" t="str">
            <v>โนนแดง</v>
          </cell>
          <cell r="E603">
            <v>9</v>
          </cell>
          <cell r="F603" t="str">
            <v>โรงพยาบาลชุมชน</v>
          </cell>
          <cell r="G603" t="str">
            <v>รพช.</v>
          </cell>
          <cell r="H603">
            <v>30</v>
          </cell>
          <cell r="I603" t="str">
            <v>นครราชสีมา</v>
          </cell>
          <cell r="J603" t="str">
            <v>49</v>
          </cell>
          <cell r="K603" t="str">
            <v/>
          </cell>
          <cell r="L603" t="str">
            <v>F2</v>
          </cell>
          <cell r="M603">
            <v>16</v>
          </cell>
          <cell r="N603" t="str">
            <v>F2 &lt;=30,000</v>
          </cell>
          <cell r="O603" t="str">
            <v>001089300</v>
          </cell>
          <cell r="P603" t="str">
            <v>รพช.F2 &lt;=30,000</v>
          </cell>
        </row>
        <row r="604">
          <cell r="A604" t="str">
            <v>10894</v>
          </cell>
          <cell r="B604" t="str">
            <v>โรงพยาบาลวังน้ำเขียว</v>
          </cell>
          <cell r="C604" t="str">
            <v>วังน้ำเขียว,รพช.</v>
          </cell>
          <cell r="D604" t="str">
            <v>วังน้ำเขียว</v>
          </cell>
          <cell r="E604">
            <v>9</v>
          </cell>
          <cell r="F604" t="str">
            <v>โรงพยาบาลชุมชน</v>
          </cell>
          <cell r="G604" t="str">
            <v>รพช.</v>
          </cell>
          <cell r="H604">
            <v>30</v>
          </cell>
          <cell r="I604" t="str">
            <v>นครราชสีมา</v>
          </cell>
          <cell r="J604" t="str">
            <v>42</v>
          </cell>
          <cell r="K604" t="str">
            <v/>
          </cell>
          <cell r="L604" t="str">
            <v>F2</v>
          </cell>
          <cell r="M604">
            <v>15</v>
          </cell>
          <cell r="N604" t="str">
            <v>F2 30,000-=60,000</v>
          </cell>
          <cell r="O604" t="str">
            <v>001089400</v>
          </cell>
          <cell r="P604" t="str">
            <v>รพช.F2 30,000-=60,000</v>
          </cell>
        </row>
        <row r="605">
          <cell r="A605" t="str">
            <v>11602</v>
          </cell>
          <cell r="B605" t="str">
            <v>โรงพยาบาลเฉลิมพระเกียรติสมเด็จย่า 100 ปี</v>
          </cell>
          <cell r="C605" t="str">
            <v>เฉลิมพระเกียรติสมเด็จย่า 100 ปี,รพช.</v>
          </cell>
          <cell r="D605" t="str">
            <v>เฉลิมพระเกียรติสมเด็จย่า 100 ปี</v>
          </cell>
          <cell r="E605">
            <v>9</v>
          </cell>
          <cell r="F605" t="str">
            <v>โรงพยาบาลชุมชน</v>
          </cell>
          <cell r="G605" t="str">
            <v>รพช.</v>
          </cell>
          <cell r="H605">
            <v>30</v>
          </cell>
          <cell r="I605" t="str">
            <v>นครราชสีมา</v>
          </cell>
          <cell r="J605" t="str">
            <v>34</v>
          </cell>
          <cell r="K605" t="str">
            <v/>
          </cell>
          <cell r="L605" t="str">
            <v>F2</v>
          </cell>
          <cell r="M605">
            <v>16</v>
          </cell>
          <cell r="N605" t="str">
            <v>F2 &lt;=30,000</v>
          </cell>
          <cell r="O605" t="str">
            <v>001160200</v>
          </cell>
          <cell r="P605" t="str">
            <v>รพช.F2 &lt;=30,000</v>
          </cell>
        </row>
        <row r="606">
          <cell r="A606" t="str">
            <v>11608</v>
          </cell>
          <cell r="B606" t="str">
            <v>โรงพยาบาลลำทะเมนชัย</v>
          </cell>
          <cell r="C606" t="str">
            <v>ลำทะเมนชัย,รพช.</v>
          </cell>
          <cell r="D606" t="str">
            <v>ลำทะเมนชัย</v>
          </cell>
          <cell r="E606">
            <v>9</v>
          </cell>
          <cell r="F606" t="str">
            <v>โรงพยาบาลชุมชน</v>
          </cell>
          <cell r="G606" t="str">
            <v>รพช.</v>
          </cell>
          <cell r="H606">
            <v>30</v>
          </cell>
          <cell r="I606" t="str">
            <v>นครราชสีมา</v>
          </cell>
          <cell r="J606" t="str">
            <v>34</v>
          </cell>
          <cell r="K606" t="str">
            <v/>
          </cell>
          <cell r="L606" t="str">
            <v>F2</v>
          </cell>
          <cell r="M606">
            <v>15</v>
          </cell>
          <cell r="N606" t="str">
            <v>F2 30,000-=60,000</v>
          </cell>
          <cell r="O606" t="str">
            <v>001160800</v>
          </cell>
          <cell r="P606" t="str">
            <v>รพช.F2 30,000-=60,000</v>
          </cell>
        </row>
        <row r="607">
          <cell r="A607" t="str">
            <v>22456</v>
          </cell>
          <cell r="B607" t="str">
            <v>โรงพยาบาลพระทองคำ เฉลิมพระเกียรติ 80 พรรษา</v>
          </cell>
          <cell r="C607" t="str">
            <v>พระทองคำ เฉลิมพระเกียรติ 80 พรรษา,รพช.</v>
          </cell>
          <cell r="D607" t="str">
            <v>พระทองคำ เฉลิมพระเกียรติ 80 พรรษา</v>
          </cell>
          <cell r="E607">
            <v>9</v>
          </cell>
          <cell r="F607" t="str">
            <v>โรงพยาบาลชุมชน</v>
          </cell>
          <cell r="G607" t="str">
            <v>รพช.</v>
          </cell>
          <cell r="H607">
            <v>30</v>
          </cell>
          <cell r="I607" t="str">
            <v>นครราชสีมา</v>
          </cell>
          <cell r="J607" t="str">
            <v>34</v>
          </cell>
          <cell r="K607" t="str">
            <v/>
          </cell>
          <cell r="L607" t="str">
            <v>F2</v>
          </cell>
          <cell r="M607">
            <v>15</v>
          </cell>
          <cell r="N607" t="str">
            <v>F2 30,000-=60,000</v>
          </cell>
          <cell r="O607" t="str">
            <v>002245600</v>
          </cell>
          <cell r="P607" t="str">
            <v>รพช.F2 30,000-=60,000</v>
          </cell>
        </row>
        <row r="608">
          <cell r="A608" t="str">
            <v>23839</v>
          </cell>
          <cell r="B608" t="str">
            <v>โรงพยาบาลเทพรัตน์นครราชสีมา</v>
          </cell>
          <cell r="C608" t="str">
            <v>เทพรัตน์นครราชสีมา,รพท.</v>
          </cell>
          <cell r="D608" t="str">
            <v>เทพรัตน์นครราชสีมา</v>
          </cell>
          <cell r="E608">
            <v>9</v>
          </cell>
          <cell r="F608" t="str">
            <v>โรงพยาบาลทั่วไป</v>
          </cell>
          <cell r="G608" t="str">
            <v>รพท.</v>
          </cell>
          <cell r="H608">
            <v>30</v>
          </cell>
          <cell r="I608" t="str">
            <v>นครราชสีมา</v>
          </cell>
          <cell r="J608" t="str">
            <v>200</v>
          </cell>
          <cell r="K608" t="str">
            <v>S</v>
          </cell>
          <cell r="L608" t="str">
            <v>M1</v>
          </cell>
          <cell r="M608">
            <v>7</v>
          </cell>
          <cell r="N608" t="str">
            <v>M1 &lt;=200</v>
          </cell>
          <cell r="O608" t="str">
            <v>002383900</v>
          </cell>
          <cell r="P608" t="str">
            <v>รพช./รพท.M1 &lt;=200</v>
          </cell>
        </row>
        <row r="609">
          <cell r="A609" t="str">
            <v>24692</v>
          </cell>
          <cell r="B609" t="str">
            <v>โรงพยาบาลเฉลิมพระเกียรติ</v>
          </cell>
          <cell r="C609" t="str">
            <v>เฉลิมพระเกียรติ,รพช.</v>
          </cell>
          <cell r="D609" t="str">
            <v>เฉลิมพระเกียรติ</v>
          </cell>
          <cell r="E609">
            <v>9</v>
          </cell>
          <cell r="F609" t="str">
            <v>โรงพยาบาลชุมชน</v>
          </cell>
          <cell r="G609" t="str">
            <v>รพช.</v>
          </cell>
          <cell r="H609">
            <v>30</v>
          </cell>
          <cell r="I609" t="str">
            <v>นครราชสีมา</v>
          </cell>
          <cell r="J609" t="str">
            <v>34</v>
          </cell>
          <cell r="K609" t="str">
            <v>S</v>
          </cell>
          <cell r="L609" t="str">
            <v>F3</v>
          </cell>
          <cell r="M609">
            <v>17</v>
          </cell>
          <cell r="N609" t="str">
            <v>F3 &gt;=25,000</v>
          </cell>
          <cell r="O609" t="str">
            <v>002469200</v>
          </cell>
          <cell r="P609" t="str">
            <v>รพช.F3 &gt;=25,000</v>
          </cell>
        </row>
        <row r="610">
          <cell r="A610" t="str">
            <v>27839</v>
          </cell>
          <cell r="B610" t="str">
            <v>โรงพยาบาลบัวลาย</v>
          </cell>
          <cell r="C610" t="str">
            <v>บัวลาย,รพช.</v>
          </cell>
          <cell r="D610" t="str">
            <v>บัวลาย</v>
          </cell>
          <cell r="E610">
            <v>9</v>
          </cell>
          <cell r="F610" t="str">
            <v>โรงพยาบาลชุมชน</v>
          </cell>
          <cell r="G610" t="str">
            <v>รพช.</v>
          </cell>
          <cell r="H610">
            <v>30</v>
          </cell>
          <cell r="I610" t="str">
            <v>นครราชสีมา</v>
          </cell>
          <cell r="J610" t="str">
            <v>30</v>
          </cell>
          <cell r="K610" t="str">
            <v>S</v>
          </cell>
          <cell r="L610" t="str">
            <v>F3</v>
          </cell>
          <cell r="M610">
            <v>18</v>
          </cell>
          <cell r="N610" t="str">
            <v>F3 15,000-25,000</v>
          </cell>
          <cell r="O610" t="str">
            <v>002783900</v>
          </cell>
          <cell r="P610" t="str">
            <v>รพช.F3 15,000-25,000</v>
          </cell>
        </row>
        <row r="611">
          <cell r="A611" t="str">
            <v>27840</v>
          </cell>
          <cell r="B611" t="str">
            <v>โรงพยาบาลสีดา</v>
          </cell>
          <cell r="C611" t="str">
            <v>สีดา,รพช.</v>
          </cell>
          <cell r="D611" t="str">
            <v>สีดา</v>
          </cell>
          <cell r="E611">
            <v>9</v>
          </cell>
          <cell r="F611" t="str">
            <v>โรงพยาบาลชุมชน</v>
          </cell>
          <cell r="G611" t="str">
            <v>รพช.</v>
          </cell>
          <cell r="H611">
            <v>30</v>
          </cell>
          <cell r="I611" t="str">
            <v>นครราชสีมา</v>
          </cell>
          <cell r="J611" t="str">
            <v>30</v>
          </cell>
          <cell r="K611" t="str">
            <v>S</v>
          </cell>
          <cell r="L611" t="str">
            <v>F3</v>
          </cell>
          <cell r="M611">
            <v>18</v>
          </cell>
          <cell r="N611" t="str">
            <v>F3 15,000-25,000</v>
          </cell>
          <cell r="O611" t="str">
            <v>002784000</v>
          </cell>
          <cell r="P611" t="str">
            <v>รพช.F3 15,000-25,000</v>
          </cell>
        </row>
        <row r="612">
          <cell r="A612" t="str">
            <v>27841</v>
          </cell>
          <cell r="B612" t="str">
            <v>โรงพยาบาลเทพารักษ์</v>
          </cell>
          <cell r="C612" t="str">
            <v>เทพารักษ์,รพช.</v>
          </cell>
          <cell r="D612" t="str">
            <v>เทพารักษ์</v>
          </cell>
          <cell r="E612">
            <v>9</v>
          </cell>
          <cell r="F612" t="str">
            <v>โรงพยาบาลชุมชน</v>
          </cell>
          <cell r="G612" t="str">
            <v>รพช.</v>
          </cell>
          <cell r="H612">
            <v>30</v>
          </cell>
          <cell r="I612" t="str">
            <v>นครราชสีมา</v>
          </cell>
          <cell r="J612" t="str">
            <v>30</v>
          </cell>
          <cell r="K612" t="str">
            <v>S</v>
          </cell>
          <cell r="L612" t="str">
            <v>F3</v>
          </cell>
          <cell r="M612">
            <v>18</v>
          </cell>
          <cell r="N612" t="str">
            <v>F3 15,000-25,000</v>
          </cell>
          <cell r="O612" t="str">
            <v>002784100</v>
          </cell>
          <cell r="P612" t="str">
            <v>รพช.F3 15,000-25,000</v>
          </cell>
        </row>
        <row r="613">
          <cell r="A613" t="str">
            <v>10667</v>
          </cell>
          <cell r="B613" t="str">
            <v>โรงพยาบาลบุรีรัมย์</v>
          </cell>
          <cell r="C613" t="str">
            <v>บุรีรัมย์,รพศ.</v>
          </cell>
          <cell r="D613" t="str">
            <v>บุรีรัมย์</v>
          </cell>
          <cell r="E613">
            <v>9</v>
          </cell>
          <cell r="F613" t="str">
            <v>โรงพยาบาลศูนย์</v>
          </cell>
          <cell r="G613" t="str">
            <v>รพศ.</v>
          </cell>
          <cell r="H613">
            <v>31</v>
          </cell>
          <cell r="I613" t="str">
            <v>บุรีรัมย์</v>
          </cell>
          <cell r="J613" t="str">
            <v>887</v>
          </cell>
          <cell r="K613" t="str">
            <v/>
          </cell>
          <cell r="L613" t="str">
            <v>A</v>
          </cell>
          <cell r="M613">
            <v>2</v>
          </cell>
          <cell r="N613" t="str">
            <v>A &gt;700 to &lt;1000</v>
          </cell>
          <cell r="O613" t="str">
            <v>001066700</v>
          </cell>
          <cell r="P613" t="str">
            <v>รพท./รพศ.A &gt;700 to &lt;1000</v>
          </cell>
        </row>
        <row r="614">
          <cell r="A614" t="str">
            <v>10895</v>
          </cell>
          <cell r="B614" t="str">
            <v>โรงพยาบาลคูเมือง</v>
          </cell>
          <cell r="C614" t="str">
            <v>คูเมือง,รพช.</v>
          </cell>
          <cell r="D614" t="str">
            <v>คูเมือง</v>
          </cell>
          <cell r="E614">
            <v>9</v>
          </cell>
          <cell r="F614" t="str">
            <v>โรงพยาบาลชุมชน</v>
          </cell>
          <cell r="G614" t="str">
            <v>รพช.</v>
          </cell>
          <cell r="H614">
            <v>31</v>
          </cell>
          <cell r="I614" t="str">
            <v>บุรีรัมย์</v>
          </cell>
          <cell r="J614" t="str">
            <v>80</v>
          </cell>
          <cell r="K614" t="str">
            <v/>
          </cell>
          <cell r="L614" t="str">
            <v>F2</v>
          </cell>
          <cell r="M614">
            <v>14</v>
          </cell>
          <cell r="N614" t="str">
            <v>F2 60,000-90,000</v>
          </cell>
          <cell r="O614" t="str">
            <v>001089500</v>
          </cell>
          <cell r="P614" t="str">
            <v>รพช.F2 60,000-90,000</v>
          </cell>
        </row>
        <row r="615">
          <cell r="A615" t="str">
            <v>10896</v>
          </cell>
          <cell r="B615" t="str">
            <v>โรงพยาบาลกระสัง</v>
          </cell>
          <cell r="C615" t="str">
            <v>กระสัง,รพช.</v>
          </cell>
          <cell r="D615" t="str">
            <v>กระสัง</v>
          </cell>
          <cell r="E615">
            <v>9</v>
          </cell>
          <cell r="F615" t="str">
            <v>โรงพยาบาลชุมชน</v>
          </cell>
          <cell r="G615" t="str">
            <v>รพช.</v>
          </cell>
          <cell r="H615">
            <v>31</v>
          </cell>
          <cell r="I615" t="str">
            <v>บุรีรัมย์</v>
          </cell>
          <cell r="J615" t="str">
            <v>88</v>
          </cell>
          <cell r="K615" t="str">
            <v/>
          </cell>
          <cell r="L615" t="str">
            <v>F2</v>
          </cell>
          <cell r="M615">
            <v>13</v>
          </cell>
          <cell r="N615" t="str">
            <v>F2 &gt;=90,000</v>
          </cell>
          <cell r="O615" t="str">
            <v>001089600</v>
          </cell>
          <cell r="P615" t="str">
            <v>รพช.F2 &gt;=90,000</v>
          </cell>
        </row>
        <row r="616">
          <cell r="A616" t="str">
            <v>10897</v>
          </cell>
          <cell r="B616" t="str">
            <v>โรงพยาบาลนางรอง</v>
          </cell>
          <cell r="C616" t="str">
            <v>นางรอง,รพท.</v>
          </cell>
          <cell r="D616" t="str">
            <v>นางรอง</v>
          </cell>
          <cell r="E616">
            <v>9</v>
          </cell>
          <cell r="F616" t="str">
            <v>โรงพยาบาลทั่วไป</v>
          </cell>
          <cell r="G616" t="str">
            <v>รพท.</v>
          </cell>
          <cell r="H616">
            <v>31</v>
          </cell>
          <cell r="I616" t="str">
            <v>บุรีรัมย์</v>
          </cell>
          <cell r="J616" t="str">
            <v>355</v>
          </cell>
          <cell r="K616" t="str">
            <v>S</v>
          </cell>
          <cell r="L616" t="str">
            <v>M1</v>
          </cell>
          <cell r="M616">
            <v>6</v>
          </cell>
          <cell r="N616" t="str">
            <v>M1 &gt;200</v>
          </cell>
          <cell r="O616" t="str">
            <v>001089700</v>
          </cell>
          <cell r="P616" t="str">
            <v>รพช./รพท.M1 &gt;200</v>
          </cell>
        </row>
        <row r="617">
          <cell r="A617" t="str">
            <v>10898</v>
          </cell>
          <cell r="B617" t="str">
            <v>โรงพยาบาลหนองกี่</v>
          </cell>
          <cell r="C617" t="str">
            <v>หนองกี่,รพช.</v>
          </cell>
          <cell r="D617" t="str">
            <v>หนองกี่</v>
          </cell>
          <cell r="E617">
            <v>9</v>
          </cell>
          <cell r="F617" t="str">
            <v>โรงพยาบาลชุมชน</v>
          </cell>
          <cell r="G617" t="str">
            <v>รพช.</v>
          </cell>
          <cell r="H617">
            <v>31</v>
          </cell>
          <cell r="I617" t="str">
            <v>บุรีรัมย์</v>
          </cell>
          <cell r="J617" t="str">
            <v>70</v>
          </cell>
          <cell r="K617" t="str">
            <v/>
          </cell>
          <cell r="L617" t="str">
            <v>F2</v>
          </cell>
          <cell r="M617">
            <v>14</v>
          </cell>
          <cell r="N617" t="str">
            <v>F2 60,000-90,000</v>
          </cell>
          <cell r="O617" t="str">
            <v>001089800</v>
          </cell>
          <cell r="P617" t="str">
            <v>รพช.F2 60,000-90,000</v>
          </cell>
        </row>
        <row r="618">
          <cell r="A618" t="str">
            <v>10899</v>
          </cell>
          <cell r="B618" t="str">
            <v>โรงพยาบาลละหานทราย</v>
          </cell>
          <cell r="C618" t="str">
            <v>ละหานทราย,รพช.</v>
          </cell>
          <cell r="D618" t="str">
            <v>ละหานทราย</v>
          </cell>
          <cell r="E618">
            <v>9</v>
          </cell>
          <cell r="F618" t="str">
            <v>โรงพยาบาลชุมชน</v>
          </cell>
          <cell r="G618" t="str">
            <v>รพช.</v>
          </cell>
          <cell r="H618">
            <v>31</v>
          </cell>
          <cell r="I618" t="str">
            <v>บุรีรัมย์</v>
          </cell>
          <cell r="J618" t="str">
            <v>111</v>
          </cell>
          <cell r="K618" t="str">
            <v/>
          </cell>
          <cell r="L618" t="str">
            <v>F1</v>
          </cell>
          <cell r="M618">
            <v>11</v>
          </cell>
          <cell r="N618" t="str">
            <v>F1 50,000-100,000</v>
          </cell>
          <cell r="O618" t="str">
            <v>001089900</v>
          </cell>
          <cell r="P618" t="str">
            <v>รพช.F1 50,000-100,000</v>
          </cell>
        </row>
        <row r="619">
          <cell r="A619" t="str">
            <v>10900</v>
          </cell>
          <cell r="B619" t="str">
            <v>โรงพยาบาลประโคนชัย</v>
          </cell>
          <cell r="C619" t="str">
            <v>ประโคนชัย,รพช.</v>
          </cell>
          <cell r="D619" t="str">
            <v>ประโคนชัย</v>
          </cell>
          <cell r="E619">
            <v>9</v>
          </cell>
          <cell r="F619" t="str">
            <v>โรงพยาบาลชุมชน</v>
          </cell>
          <cell r="G619" t="str">
            <v>รพช.</v>
          </cell>
          <cell r="H619">
            <v>31</v>
          </cell>
          <cell r="I619" t="str">
            <v>บุรีรัมย์</v>
          </cell>
          <cell r="J619" t="str">
            <v>121</v>
          </cell>
          <cell r="K619" t="str">
            <v/>
          </cell>
          <cell r="L619" t="str">
            <v>M2</v>
          </cell>
          <cell r="M619">
            <v>8</v>
          </cell>
          <cell r="N619" t="str">
            <v>M2 &gt;100</v>
          </cell>
          <cell r="O619" t="str">
            <v>001090000</v>
          </cell>
          <cell r="P619" t="str">
            <v>รพช.M2 &gt;100</v>
          </cell>
        </row>
        <row r="620">
          <cell r="A620" t="str">
            <v>10901</v>
          </cell>
          <cell r="B620" t="str">
            <v>โรงพยาบาลบ้านกรวด</v>
          </cell>
          <cell r="C620" t="str">
            <v>บ้านกรวด,รพช.</v>
          </cell>
          <cell r="D620" t="str">
            <v>บ้านกรวด</v>
          </cell>
          <cell r="E620">
            <v>9</v>
          </cell>
          <cell r="F620" t="str">
            <v>โรงพยาบาลชุมชน</v>
          </cell>
          <cell r="G620" t="str">
            <v>รพช.</v>
          </cell>
          <cell r="H620">
            <v>31</v>
          </cell>
          <cell r="I620" t="str">
            <v>บุรีรัมย์</v>
          </cell>
          <cell r="J620" t="str">
            <v>60</v>
          </cell>
          <cell r="K620" t="str">
            <v/>
          </cell>
          <cell r="L620" t="str">
            <v>F2</v>
          </cell>
          <cell r="M620">
            <v>14</v>
          </cell>
          <cell r="N620" t="str">
            <v>F2 60,000-90,000</v>
          </cell>
          <cell r="O620" t="str">
            <v>001090100</v>
          </cell>
          <cell r="P620" t="str">
            <v>รพช.F2 60,000-90,000</v>
          </cell>
        </row>
        <row r="621">
          <cell r="A621" t="str">
            <v>10902</v>
          </cell>
          <cell r="B621" t="str">
            <v>โรงพยาบาลพุทไธสง</v>
          </cell>
          <cell r="C621" t="str">
            <v>พุทไธสง,รพช.</v>
          </cell>
          <cell r="D621" t="str">
            <v>พุทไธสง</v>
          </cell>
          <cell r="E621">
            <v>9</v>
          </cell>
          <cell r="F621" t="str">
            <v>โรงพยาบาลชุมชน</v>
          </cell>
          <cell r="G621" t="str">
            <v>รพช.</v>
          </cell>
          <cell r="H621">
            <v>31</v>
          </cell>
          <cell r="I621" t="str">
            <v>บุรีรัมย์</v>
          </cell>
          <cell r="J621" t="str">
            <v>61</v>
          </cell>
          <cell r="K621" t="str">
            <v/>
          </cell>
          <cell r="L621" t="str">
            <v>F1</v>
          </cell>
          <cell r="M621">
            <v>12</v>
          </cell>
          <cell r="N621" t="str">
            <v>F1 &lt;=50,000</v>
          </cell>
          <cell r="O621" t="str">
            <v>001090200</v>
          </cell>
          <cell r="P621" t="str">
            <v>รพช.F1 &lt;=50,000</v>
          </cell>
        </row>
        <row r="622">
          <cell r="A622" t="str">
            <v>10904</v>
          </cell>
          <cell r="B622" t="str">
            <v>โรงพยาบาลลำปลายมาศ</v>
          </cell>
          <cell r="C622" t="str">
            <v>ลำปลายมาศ,รพช.</v>
          </cell>
          <cell r="D622" t="str">
            <v>ลำปลายมาศ</v>
          </cell>
          <cell r="E622">
            <v>9</v>
          </cell>
          <cell r="F622" t="str">
            <v>โรงพยาบาลชุมชน</v>
          </cell>
          <cell r="G622" t="str">
            <v>รพช.</v>
          </cell>
          <cell r="H622">
            <v>31</v>
          </cell>
          <cell r="I622" t="str">
            <v>บุรีรัมย์</v>
          </cell>
          <cell r="J622" t="str">
            <v>160</v>
          </cell>
          <cell r="K622" t="str">
            <v/>
          </cell>
          <cell r="L622" t="str">
            <v>M2</v>
          </cell>
          <cell r="M622">
            <v>8</v>
          </cell>
          <cell r="N622" t="str">
            <v>M2 &gt;100</v>
          </cell>
          <cell r="O622" t="str">
            <v>001090400</v>
          </cell>
          <cell r="P622" t="str">
            <v>รพช.M2 &gt;100</v>
          </cell>
        </row>
        <row r="623">
          <cell r="A623" t="str">
            <v>10905</v>
          </cell>
          <cell r="B623" t="str">
            <v>โรงพยาบาลสตึก</v>
          </cell>
          <cell r="C623" t="str">
            <v>สตึก,รพช.</v>
          </cell>
          <cell r="D623" t="str">
            <v>สตึก</v>
          </cell>
          <cell r="E623">
            <v>9</v>
          </cell>
          <cell r="F623" t="str">
            <v>โรงพยาบาลชุมชน</v>
          </cell>
          <cell r="G623" t="str">
            <v>รพช.</v>
          </cell>
          <cell r="H623">
            <v>31</v>
          </cell>
          <cell r="I623" t="str">
            <v>บุรีรัมย์</v>
          </cell>
          <cell r="J623" t="str">
            <v>113</v>
          </cell>
          <cell r="K623" t="str">
            <v/>
          </cell>
          <cell r="L623" t="str">
            <v>M2</v>
          </cell>
          <cell r="M623">
            <v>8</v>
          </cell>
          <cell r="N623" t="str">
            <v>M2 &gt;100</v>
          </cell>
          <cell r="O623" t="str">
            <v>001090500</v>
          </cell>
          <cell r="P623" t="str">
            <v>รพช.M2 &gt;100</v>
          </cell>
        </row>
        <row r="624">
          <cell r="A624" t="str">
            <v>10906</v>
          </cell>
          <cell r="B624" t="str">
            <v>โรงพยาบาลปะคำ</v>
          </cell>
          <cell r="C624" t="str">
            <v>ปะคำ,รพช.</v>
          </cell>
          <cell r="D624" t="str">
            <v>ปะคำ</v>
          </cell>
          <cell r="E624">
            <v>9</v>
          </cell>
          <cell r="F624" t="str">
            <v>โรงพยาบาลชุมชน</v>
          </cell>
          <cell r="G624" t="str">
            <v>รพช.</v>
          </cell>
          <cell r="H624">
            <v>31</v>
          </cell>
          <cell r="I624" t="str">
            <v>บุรีรัมย์</v>
          </cell>
          <cell r="J624" t="str">
            <v>44</v>
          </cell>
          <cell r="K624" t="str">
            <v/>
          </cell>
          <cell r="L624" t="str">
            <v>F2</v>
          </cell>
          <cell r="M624">
            <v>15</v>
          </cell>
          <cell r="N624" t="str">
            <v>F2 30,000-=60,000</v>
          </cell>
          <cell r="O624" t="str">
            <v>001090600</v>
          </cell>
          <cell r="P624" t="str">
            <v>รพช.F2 30,000-=60,000</v>
          </cell>
        </row>
        <row r="625">
          <cell r="A625" t="str">
            <v>10907</v>
          </cell>
          <cell r="B625" t="str">
            <v>โรงพยาบาลนาโพธิ์</v>
          </cell>
          <cell r="C625" t="str">
            <v>นาโพธิ์,รพช.</v>
          </cell>
          <cell r="D625" t="str">
            <v>นาโพธิ์</v>
          </cell>
          <cell r="E625">
            <v>9</v>
          </cell>
          <cell r="F625" t="str">
            <v>โรงพยาบาลชุมชน</v>
          </cell>
          <cell r="G625" t="str">
            <v>รพช.</v>
          </cell>
          <cell r="H625">
            <v>31</v>
          </cell>
          <cell r="I625" t="str">
            <v>บุรีรัมย์</v>
          </cell>
          <cell r="J625" t="str">
            <v>47</v>
          </cell>
          <cell r="K625" t="str">
            <v/>
          </cell>
          <cell r="L625" t="str">
            <v>F2</v>
          </cell>
          <cell r="M625">
            <v>15</v>
          </cell>
          <cell r="N625" t="str">
            <v>F2 30,000-=60,000</v>
          </cell>
          <cell r="O625" t="str">
            <v>001090700</v>
          </cell>
          <cell r="P625" t="str">
            <v>รพช.F2 30,000-=60,000</v>
          </cell>
        </row>
        <row r="626">
          <cell r="A626" t="str">
            <v>10908</v>
          </cell>
          <cell r="B626" t="str">
            <v>โรงพยาบาลหนองหงส์</v>
          </cell>
          <cell r="C626" t="str">
            <v>หนองหงส์,รพช.</v>
          </cell>
          <cell r="D626" t="str">
            <v>หนองหงส์</v>
          </cell>
          <cell r="E626">
            <v>9</v>
          </cell>
          <cell r="F626" t="str">
            <v>โรงพยาบาลชุมชน</v>
          </cell>
          <cell r="G626" t="str">
            <v>รพช.</v>
          </cell>
          <cell r="H626">
            <v>31</v>
          </cell>
          <cell r="I626" t="str">
            <v>บุรีรัมย์</v>
          </cell>
          <cell r="J626" t="str">
            <v>40</v>
          </cell>
          <cell r="K626" t="str">
            <v/>
          </cell>
          <cell r="L626" t="str">
            <v>F2</v>
          </cell>
          <cell r="M626">
            <v>15</v>
          </cell>
          <cell r="N626" t="str">
            <v>F2 30,000-=60,000</v>
          </cell>
          <cell r="O626" t="str">
            <v>001090800</v>
          </cell>
          <cell r="P626" t="str">
            <v>รพช.F2 30,000-=60,000</v>
          </cell>
        </row>
        <row r="627">
          <cell r="A627" t="str">
            <v>10909</v>
          </cell>
          <cell r="B627" t="str">
            <v>โรงพยาบาลพลับพลาชัย</v>
          </cell>
          <cell r="C627" t="str">
            <v>พลับพลาชัย,รพช.</v>
          </cell>
          <cell r="D627" t="str">
            <v>พลับพลาชัย</v>
          </cell>
          <cell r="E627">
            <v>9</v>
          </cell>
          <cell r="F627" t="str">
            <v>โรงพยาบาลชุมชน</v>
          </cell>
          <cell r="G627" t="str">
            <v>รพช.</v>
          </cell>
          <cell r="H627">
            <v>31</v>
          </cell>
          <cell r="I627" t="str">
            <v>บุรีรัมย์</v>
          </cell>
          <cell r="J627" t="str">
            <v>35</v>
          </cell>
          <cell r="K627" t="str">
            <v/>
          </cell>
          <cell r="L627" t="str">
            <v>F2</v>
          </cell>
          <cell r="M627">
            <v>15</v>
          </cell>
          <cell r="N627" t="str">
            <v>F2 30,000-=60,000</v>
          </cell>
          <cell r="O627" t="str">
            <v>001090900</v>
          </cell>
          <cell r="P627" t="str">
            <v>รพช.F2 30,000-=60,000</v>
          </cell>
        </row>
        <row r="628">
          <cell r="A628" t="str">
            <v>10910</v>
          </cell>
          <cell r="B628" t="str">
            <v>โรงพยาบาลห้วยราช</v>
          </cell>
          <cell r="C628" t="str">
            <v>ห้วยราช,รพช.</v>
          </cell>
          <cell r="D628" t="str">
            <v>ห้วยราช</v>
          </cell>
          <cell r="E628">
            <v>9</v>
          </cell>
          <cell r="F628" t="str">
            <v>โรงพยาบาลชุมชน</v>
          </cell>
          <cell r="G628" t="str">
            <v>รพช.</v>
          </cell>
          <cell r="H628">
            <v>31</v>
          </cell>
          <cell r="I628" t="str">
            <v>บุรีรัมย์</v>
          </cell>
          <cell r="J628" t="str">
            <v>43</v>
          </cell>
          <cell r="K628" t="str">
            <v/>
          </cell>
          <cell r="L628" t="str">
            <v>F2</v>
          </cell>
          <cell r="M628">
            <v>15</v>
          </cell>
          <cell r="N628" t="str">
            <v>F2 30,000-=60,000</v>
          </cell>
          <cell r="O628" t="str">
            <v>001091000</v>
          </cell>
          <cell r="P628" t="str">
            <v>รพช.F2 30,000-=60,000</v>
          </cell>
        </row>
        <row r="629">
          <cell r="A629" t="str">
            <v>10911</v>
          </cell>
          <cell r="B629" t="str">
            <v>โรงพยาบาลโนนสุวรรณ</v>
          </cell>
          <cell r="C629" t="str">
            <v>โนนสุวรรณ,รพช.</v>
          </cell>
          <cell r="D629" t="str">
            <v>โนนสุวรรณ</v>
          </cell>
          <cell r="E629">
            <v>9</v>
          </cell>
          <cell r="F629" t="str">
            <v>โรงพยาบาลชุมชน</v>
          </cell>
          <cell r="G629" t="str">
            <v>รพช.</v>
          </cell>
          <cell r="H629">
            <v>31</v>
          </cell>
          <cell r="I629" t="str">
            <v>บุรีรัมย์</v>
          </cell>
          <cell r="J629" t="str">
            <v>36</v>
          </cell>
          <cell r="K629" t="str">
            <v/>
          </cell>
          <cell r="L629" t="str">
            <v>F2</v>
          </cell>
          <cell r="M629">
            <v>16</v>
          </cell>
          <cell r="N629" t="str">
            <v>F2 &lt;=30,000</v>
          </cell>
          <cell r="O629" t="str">
            <v>001091100</v>
          </cell>
          <cell r="P629" t="str">
            <v>รพช.F2 &lt;=30,000</v>
          </cell>
        </row>
        <row r="630">
          <cell r="A630" t="str">
            <v>10912</v>
          </cell>
          <cell r="B630" t="str">
            <v>โรงพยาบาลชำนิ</v>
          </cell>
          <cell r="C630" t="str">
            <v>ชำนิ,รพช.</v>
          </cell>
          <cell r="D630" t="str">
            <v>ชำนิ</v>
          </cell>
          <cell r="E630">
            <v>9</v>
          </cell>
          <cell r="F630" t="str">
            <v>โรงพยาบาลชุมชน</v>
          </cell>
          <cell r="G630" t="str">
            <v>รพช.</v>
          </cell>
          <cell r="H630">
            <v>31</v>
          </cell>
          <cell r="I630" t="str">
            <v>บุรีรัมย์</v>
          </cell>
          <cell r="J630" t="str">
            <v>32</v>
          </cell>
          <cell r="K630" t="str">
            <v/>
          </cell>
          <cell r="L630" t="str">
            <v>F2</v>
          </cell>
          <cell r="M630">
            <v>15</v>
          </cell>
          <cell r="N630" t="str">
            <v>F2 30,000-=60,000</v>
          </cell>
          <cell r="O630" t="str">
            <v>001091200</v>
          </cell>
          <cell r="P630" t="str">
            <v>รพช.F2 30,000-=60,000</v>
          </cell>
        </row>
        <row r="631">
          <cell r="A631" t="str">
            <v>10913</v>
          </cell>
          <cell r="B631" t="str">
            <v>โรงพยาบาลบ้านใหม่ไชยพจน์</v>
          </cell>
          <cell r="C631" t="str">
            <v>บ้านใหม่ไชยพจน์,รพช.</v>
          </cell>
          <cell r="D631" t="str">
            <v>บ้านใหม่ไชยพจน์</v>
          </cell>
          <cell r="E631">
            <v>9</v>
          </cell>
          <cell r="F631" t="str">
            <v>โรงพยาบาลชุมชน</v>
          </cell>
          <cell r="G631" t="str">
            <v>รพช.</v>
          </cell>
          <cell r="H631">
            <v>31</v>
          </cell>
          <cell r="I631" t="str">
            <v>บุรีรัมย์</v>
          </cell>
          <cell r="J631" t="str">
            <v>68</v>
          </cell>
          <cell r="K631" t="str">
            <v/>
          </cell>
          <cell r="L631" t="str">
            <v>F2</v>
          </cell>
          <cell r="M631">
            <v>16</v>
          </cell>
          <cell r="N631" t="str">
            <v>F2 &lt;=30,000</v>
          </cell>
          <cell r="O631" t="str">
            <v>001091300</v>
          </cell>
          <cell r="P631" t="str">
            <v>รพช.F2 &lt;=30,000</v>
          </cell>
        </row>
        <row r="632">
          <cell r="A632" t="str">
            <v>10914</v>
          </cell>
          <cell r="B632" t="str">
            <v>โรงพยาบาลโนนดินแดง</v>
          </cell>
          <cell r="C632" t="str">
            <v>โนนดินแดง,รพช.</v>
          </cell>
          <cell r="D632" t="str">
            <v>โนนดินแดง</v>
          </cell>
          <cell r="E632">
            <v>9</v>
          </cell>
          <cell r="F632" t="str">
            <v>โรงพยาบาลชุมชน</v>
          </cell>
          <cell r="G632" t="str">
            <v>รพช.</v>
          </cell>
          <cell r="H632">
            <v>31</v>
          </cell>
          <cell r="I632" t="str">
            <v>บุรีรัมย์</v>
          </cell>
          <cell r="J632" t="str">
            <v>34</v>
          </cell>
          <cell r="K632" t="str">
            <v/>
          </cell>
          <cell r="L632" t="str">
            <v>F2</v>
          </cell>
          <cell r="M632">
            <v>16</v>
          </cell>
          <cell r="N632" t="str">
            <v>F2 &lt;=30,000</v>
          </cell>
          <cell r="O632" t="str">
            <v>001091400</v>
          </cell>
          <cell r="P632" t="str">
            <v>รพช.F2 &lt;=30,000</v>
          </cell>
        </row>
        <row r="633">
          <cell r="A633" t="str">
            <v>11619</v>
          </cell>
          <cell r="B633" t="str">
            <v>โรงพยาบาลเฉลิมพระเกียรติ</v>
          </cell>
          <cell r="C633" t="str">
            <v>เฉลิมพระเกียรติ(บุรีรัมย์),รพช.</v>
          </cell>
          <cell r="D633" t="str">
            <v>เฉลิมพระเกียรติ(บุรีรัมย์)</v>
          </cell>
          <cell r="E633">
            <v>9</v>
          </cell>
          <cell r="F633" t="str">
            <v>โรงพยาบาลชุมชน</v>
          </cell>
          <cell r="G633" t="str">
            <v>รพช.</v>
          </cell>
          <cell r="H633">
            <v>31</v>
          </cell>
          <cell r="I633" t="str">
            <v>บุรีรัมย์</v>
          </cell>
          <cell r="J633" t="str">
            <v>37</v>
          </cell>
          <cell r="K633" t="str">
            <v/>
          </cell>
          <cell r="L633" t="str">
            <v>F2</v>
          </cell>
          <cell r="M633">
            <v>15</v>
          </cell>
          <cell r="N633" t="str">
            <v>F2 30,000-=60,000</v>
          </cell>
          <cell r="O633" t="str">
            <v>001161900</v>
          </cell>
          <cell r="P633" t="str">
            <v>รพช.F2 30,000-=60,000</v>
          </cell>
        </row>
        <row r="634">
          <cell r="A634" t="str">
            <v>23578</v>
          </cell>
          <cell r="B634" t="str">
            <v>โรงพยาบาลแคนดง</v>
          </cell>
          <cell r="C634" t="str">
            <v>แคนดง,รพช.</v>
          </cell>
          <cell r="D634" t="str">
            <v>แคนดง</v>
          </cell>
          <cell r="E634">
            <v>9</v>
          </cell>
          <cell r="F634" t="str">
            <v>โรงพยาบาลชุมชน</v>
          </cell>
          <cell r="G634" t="str">
            <v>รพช.</v>
          </cell>
          <cell r="H634">
            <v>31</v>
          </cell>
          <cell r="I634" t="str">
            <v>บุรีรัมย์</v>
          </cell>
          <cell r="J634" t="str">
            <v>31</v>
          </cell>
          <cell r="K634" t="str">
            <v/>
          </cell>
          <cell r="L634" t="str">
            <v>F3</v>
          </cell>
          <cell r="M634">
            <v>17</v>
          </cell>
          <cell r="N634" t="str">
            <v>F3 &gt;=25,000</v>
          </cell>
          <cell r="O634" t="str">
            <v>002357800</v>
          </cell>
          <cell r="P634" t="str">
            <v>รพช.F3 &gt;=25,000</v>
          </cell>
        </row>
        <row r="635">
          <cell r="A635" t="str">
            <v>28020</v>
          </cell>
          <cell r="B635" t="str">
            <v>โรงพยาบาลบ้านด่าน</v>
          </cell>
          <cell r="C635" t="str">
            <v>บ้านด่าน,รพช.</v>
          </cell>
          <cell r="D635" t="str">
            <v>บ้านด่าน</v>
          </cell>
          <cell r="E635">
            <v>9</v>
          </cell>
          <cell r="F635" t="str">
            <v>โรงพยาบาลชุมชน</v>
          </cell>
          <cell r="G635" t="str">
            <v>รพช.</v>
          </cell>
          <cell r="H635">
            <v>31</v>
          </cell>
          <cell r="I635" t="str">
            <v>บุรีรัมย์</v>
          </cell>
          <cell r="J635" t="str">
            <v>22</v>
          </cell>
          <cell r="K635" t="str">
            <v>S</v>
          </cell>
          <cell r="L635" t="str">
            <v>F3</v>
          </cell>
          <cell r="M635">
            <v>17</v>
          </cell>
          <cell r="N635" t="str">
            <v>F3 &gt;=25,000</v>
          </cell>
          <cell r="O635" t="str">
            <v>002802000</v>
          </cell>
          <cell r="P635" t="str">
            <v>รพช.F3 &gt;=25,000</v>
          </cell>
        </row>
        <row r="636">
          <cell r="A636" t="str">
            <v>10668</v>
          </cell>
          <cell r="B636" t="str">
            <v>โรงพยาบาลสุรินทร์</v>
          </cell>
          <cell r="C636" t="str">
            <v>สุรินทร์,รพศ.</v>
          </cell>
          <cell r="D636" t="str">
            <v>สุรินทร์</v>
          </cell>
          <cell r="E636">
            <v>9</v>
          </cell>
          <cell r="F636" t="str">
            <v>โรงพยาบาลศูนย์</v>
          </cell>
          <cell r="G636" t="str">
            <v>รพศ.</v>
          </cell>
          <cell r="H636">
            <v>32</v>
          </cell>
          <cell r="I636" t="str">
            <v>สุรินทร์</v>
          </cell>
          <cell r="J636" t="str">
            <v>832</v>
          </cell>
          <cell r="K636" t="str">
            <v/>
          </cell>
          <cell r="L636" t="str">
            <v>A</v>
          </cell>
          <cell r="M636">
            <v>2</v>
          </cell>
          <cell r="N636" t="str">
            <v>A &gt;700 to &lt;1000</v>
          </cell>
          <cell r="O636" t="str">
            <v>001066800</v>
          </cell>
          <cell r="P636" t="str">
            <v>รพท./รพศ.A &gt;700 to &lt;1000</v>
          </cell>
        </row>
        <row r="637">
          <cell r="A637" t="str">
            <v>10915</v>
          </cell>
          <cell r="B637" t="str">
            <v>โรงพยาบาลชุมพลบุรี</v>
          </cell>
          <cell r="C637" t="str">
            <v>ชุมพลบุรี,รพช.</v>
          </cell>
          <cell r="D637" t="str">
            <v>ชุมพลบุรี</v>
          </cell>
          <cell r="E637">
            <v>9</v>
          </cell>
          <cell r="F637" t="str">
            <v>โรงพยาบาลชุมชน</v>
          </cell>
          <cell r="G637" t="str">
            <v>รพช.</v>
          </cell>
          <cell r="H637">
            <v>32</v>
          </cell>
          <cell r="I637" t="str">
            <v>สุรินทร์</v>
          </cell>
          <cell r="J637" t="str">
            <v>66</v>
          </cell>
          <cell r="K637" t="str">
            <v>S</v>
          </cell>
          <cell r="L637" t="str">
            <v>F2</v>
          </cell>
          <cell r="M637">
            <v>14</v>
          </cell>
          <cell r="N637" t="str">
            <v>F2 60,000-90,000</v>
          </cell>
          <cell r="O637" t="str">
            <v>001091500</v>
          </cell>
          <cell r="P637" t="str">
            <v>รพช.F2 60,000-90,000</v>
          </cell>
        </row>
        <row r="638">
          <cell r="A638" t="str">
            <v>10916</v>
          </cell>
          <cell r="B638" t="str">
            <v>โรงพยาบาลท่าตูม</v>
          </cell>
          <cell r="C638" t="str">
            <v>ท่าตูม,รพช.</v>
          </cell>
          <cell r="D638" t="str">
            <v>ท่าตูม</v>
          </cell>
          <cell r="E638">
            <v>9</v>
          </cell>
          <cell r="F638" t="str">
            <v>โรงพยาบาลชุมชน</v>
          </cell>
          <cell r="G638" t="str">
            <v>รพช.</v>
          </cell>
          <cell r="H638">
            <v>32</v>
          </cell>
          <cell r="I638" t="str">
            <v>สุรินทร์</v>
          </cell>
          <cell r="J638" t="str">
            <v>94</v>
          </cell>
          <cell r="K638" t="str">
            <v>S</v>
          </cell>
          <cell r="L638" t="str">
            <v>F1</v>
          </cell>
          <cell r="M638">
            <v>11</v>
          </cell>
          <cell r="N638" t="str">
            <v>F1 50,000-100,000</v>
          </cell>
          <cell r="O638" t="str">
            <v>001091600</v>
          </cell>
          <cell r="P638" t="str">
            <v>รพช.F1 50,000-100,000</v>
          </cell>
        </row>
        <row r="639">
          <cell r="A639" t="str">
            <v>10917</v>
          </cell>
          <cell r="B639" t="str">
            <v>โรงพยาบาลจอมพระ</v>
          </cell>
          <cell r="C639" t="str">
            <v>จอมพระ,รพช.</v>
          </cell>
          <cell r="D639" t="str">
            <v>จอมพระ</v>
          </cell>
          <cell r="E639">
            <v>9</v>
          </cell>
          <cell r="F639" t="str">
            <v>โรงพยาบาลชุมชน</v>
          </cell>
          <cell r="G639" t="str">
            <v>รพช.</v>
          </cell>
          <cell r="H639">
            <v>32</v>
          </cell>
          <cell r="I639" t="str">
            <v>สุรินทร์</v>
          </cell>
          <cell r="J639" t="str">
            <v>60</v>
          </cell>
          <cell r="K639" t="str">
            <v/>
          </cell>
          <cell r="L639" t="str">
            <v>F2</v>
          </cell>
          <cell r="M639">
            <v>14</v>
          </cell>
          <cell r="N639" t="str">
            <v>F2 60,000-90,000</v>
          </cell>
          <cell r="O639" t="str">
            <v>001091700</v>
          </cell>
          <cell r="P639" t="str">
            <v>รพช.F2 60,000-90,000</v>
          </cell>
        </row>
        <row r="640">
          <cell r="A640" t="str">
            <v>10918</v>
          </cell>
          <cell r="B640" t="str">
            <v>โรงพยาบาลปราสาท</v>
          </cell>
          <cell r="C640" t="str">
            <v>ปราสาท,รพท.</v>
          </cell>
          <cell r="D640" t="str">
            <v>ปราสาท</v>
          </cell>
          <cell r="E640">
            <v>9</v>
          </cell>
          <cell r="F640" t="str">
            <v>โรงพยาบาลทั่วไป</v>
          </cell>
          <cell r="G640" t="str">
            <v>รพท.</v>
          </cell>
          <cell r="H640">
            <v>32</v>
          </cell>
          <cell r="I640" t="str">
            <v>สุรินทร์</v>
          </cell>
          <cell r="J640" t="str">
            <v>183</v>
          </cell>
          <cell r="K640" t="str">
            <v/>
          </cell>
          <cell r="L640" t="str">
            <v>M1</v>
          </cell>
          <cell r="M640">
            <v>7</v>
          </cell>
          <cell r="N640" t="str">
            <v>M1 &lt;=200</v>
          </cell>
          <cell r="O640" t="str">
            <v>001091800</v>
          </cell>
          <cell r="P640" t="str">
            <v>รพช./รพท.M1 &lt;=200</v>
          </cell>
        </row>
        <row r="641">
          <cell r="A641" t="str">
            <v>10919</v>
          </cell>
          <cell r="B641" t="str">
            <v>โรงพยาบาลกาบเชิง</v>
          </cell>
          <cell r="C641" t="str">
            <v>กาบเชิง,รพช.</v>
          </cell>
          <cell r="D641" t="str">
            <v>กาบเชิง</v>
          </cell>
          <cell r="E641">
            <v>9</v>
          </cell>
          <cell r="F641" t="str">
            <v>โรงพยาบาลชุมชน</v>
          </cell>
          <cell r="G641" t="str">
            <v>รพช.</v>
          </cell>
          <cell r="H641">
            <v>32</v>
          </cell>
          <cell r="I641" t="str">
            <v>สุรินทร์</v>
          </cell>
          <cell r="J641" t="str">
            <v>85</v>
          </cell>
          <cell r="K641" t="str">
            <v/>
          </cell>
          <cell r="L641" t="str">
            <v>F2</v>
          </cell>
          <cell r="M641">
            <v>14</v>
          </cell>
          <cell r="N641" t="str">
            <v>F2 60,000-90,000</v>
          </cell>
          <cell r="O641" t="str">
            <v>001091900</v>
          </cell>
          <cell r="P641" t="str">
            <v>รพช.F2 60,000-90,000</v>
          </cell>
        </row>
        <row r="642">
          <cell r="A642" t="str">
            <v>10920</v>
          </cell>
          <cell r="B642" t="str">
            <v>โรงพยาบาลรัตนบุรี</v>
          </cell>
          <cell r="C642" t="str">
            <v>รัตนบุรี,รพช.</v>
          </cell>
          <cell r="D642" t="str">
            <v>รัตนบุรี</v>
          </cell>
          <cell r="E642">
            <v>9</v>
          </cell>
          <cell r="F642" t="str">
            <v>โรงพยาบาลชุมชน</v>
          </cell>
          <cell r="G642" t="str">
            <v>รพช.</v>
          </cell>
          <cell r="H642">
            <v>32</v>
          </cell>
          <cell r="I642" t="str">
            <v>สุรินทร์</v>
          </cell>
          <cell r="J642" t="str">
            <v>120</v>
          </cell>
          <cell r="K642" t="str">
            <v/>
          </cell>
          <cell r="L642" t="str">
            <v>M2</v>
          </cell>
          <cell r="M642">
            <v>8</v>
          </cell>
          <cell r="N642" t="str">
            <v>M2 &gt;100</v>
          </cell>
          <cell r="O642" t="str">
            <v>001092000</v>
          </cell>
          <cell r="P642" t="str">
            <v>รพช.M2 &gt;100</v>
          </cell>
        </row>
        <row r="643">
          <cell r="A643" t="str">
            <v>10921</v>
          </cell>
          <cell r="B643" t="str">
            <v>โรงพยาบาลสนม</v>
          </cell>
          <cell r="C643" t="str">
            <v>สนม,รพช.</v>
          </cell>
          <cell r="D643" t="str">
            <v>สนม</v>
          </cell>
          <cell r="E643">
            <v>9</v>
          </cell>
          <cell r="F643" t="str">
            <v>โรงพยาบาลชุมชน</v>
          </cell>
          <cell r="G643" t="str">
            <v>รพช.</v>
          </cell>
          <cell r="H643">
            <v>32</v>
          </cell>
          <cell r="I643" t="str">
            <v>สุรินทร์</v>
          </cell>
          <cell r="J643" t="str">
            <v>44</v>
          </cell>
          <cell r="K643" t="str">
            <v/>
          </cell>
          <cell r="L643" t="str">
            <v>F2</v>
          </cell>
          <cell r="M643">
            <v>15</v>
          </cell>
          <cell r="N643" t="str">
            <v>F2 30,000-=60,000</v>
          </cell>
          <cell r="O643" t="str">
            <v>001092100</v>
          </cell>
          <cell r="P643" t="str">
            <v>รพช.F2 30,000-=60,000</v>
          </cell>
        </row>
        <row r="644">
          <cell r="A644" t="str">
            <v>10922</v>
          </cell>
          <cell r="B644" t="str">
            <v>โรงพยาบาลศีขรภูมิ</v>
          </cell>
          <cell r="C644" t="str">
            <v>ศีขรภูมิ,รพช.</v>
          </cell>
          <cell r="D644" t="str">
            <v>ศีขรภูมิ</v>
          </cell>
          <cell r="E644">
            <v>9</v>
          </cell>
          <cell r="F644" t="str">
            <v>โรงพยาบาลชุมชน</v>
          </cell>
          <cell r="G644" t="str">
            <v>รพช.</v>
          </cell>
          <cell r="H644">
            <v>32</v>
          </cell>
          <cell r="I644" t="str">
            <v>สุรินทร์</v>
          </cell>
          <cell r="J644" t="str">
            <v>150</v>
          </cell>
          <cell r="K644" t="str">
            <v/>
          </cell>
          <cell r="L644" t="str">
            <v>M2</v>
          </cell>
          <cell r="M644">
            <v>8</v>
          </cell>
          <cell r="N644" t="str">
            <v>M2 &gt;100</v>
          </cell>
          <cell r="O644" t="str">
            <v>001092200</v>
          </cell>
          <cell r="P644" t="str">
            <v>รพช.M2 &gt;100</v>
          </cell>
        </row>
        <row r="645">
          <cell r="A645" t="str">
            <v>10923</v>
          </cell>
          <cell r="B645" t="str">
            <v>โรงพยาบาลสังขะ</v>
          </cell>
          <cell r="C645" t="str">
            <v>สังขะ,รพช.</v>
          </cell>
          <cell r="D645" t="str">
            <v>สังขะ</v>
          </cell>
          <cell r="E645">
            <v>9</v>
          </cell>
          <cell r="F645" t="str">
            <v>โรงพยาบาลชุมชน</v>
          </cell>
          <cell r="G645" t="str">
            <v>รพช.</v>
          </cell>
          <cell r="H645">
            <v>32</v>
          </cell>
          <cell r="I645" t="str">
            <v>สุรินทร์</v>
          </cell>
          <cell r="J645" t="str">
            <v>153</v>
          </cell>
          <cell r="K645" t="str">
            <v/>
          </cell>
          <cell r="L645" t="str">
            <v>M2</v>
          </cell>
          <cell r="M645">
            <v>8</v>
          </cell>
          <cell r="N645" t="str">
            <v>M2 &gt;100</v>
          </cell>
          <cell r="O645" t="str">
            <v>001092300</v>
          </cell>
          <cell r="P645" t="str">
            <v>รพช.M2 &gt;100</v>
          </cell>
        </row>
        <row r="646">
          <cell r="A646" t="str">
            <v>10924</v>
          </cell>
          <cell r="B646" t="str">
            <v>โรงพยาบาลลำดวน</v>
          </cell>
          <cell r="C646" t="str">
            <v>ลำดวน,รพช.</v>
          </cell>
          <cell r="D646" t="str">
            <v>ลำดวน</v>
          </cell>
          <cell r="E646">
            <v>9</v>
          </cell>
          <cell r="F646" t="str">
            <v>โรงพยาบาลชุมชน</v>
          </cell>
          <cell r="G646" t="str">
            <v>รพช.</v>
          </cell>
          <cell r="H646">
            <v>32</v>
          </cell>
          <cell r="I646" t="str">
            <v>สุรินทร์</v>
          </cell>
          <cell r="J646" t="str">
            <v>115</v>
          </cell>
          <cell r="K646" t="str">
            <v/>
          </cell>
          <cell r="L646" t="str">
            <v>F2</v>
          </cell>
          <cell r="M646">
            <v>15</v>
          </cell>
          <cell r="N646" t="str">
            <v>F2 30,000-=60,000</v>
          </cell>
          <cell r="O646" t="str">
            <v>001092400</v>
          </cell>
          <cell r="P646" t="str">
            <v>รพช.F2 30,000-=60,000</v>
          </cell>
        </row>
        <row r="647">
          <cell r="A647" t="str">
            <v>10925</v>
          </cell>
          <cell r="B647" t="str">
            <v>โรงพยาบาลสำโรงทาบ</v>
          </cell>
          <cell r="C647" t="str">
            <v>สำโรงทาบ,รพช.</v>
          </cell>
          <cell r="D647" t="str">
            <v>สำโรงทาบ</v>
          </cell>
          <cell r="E647">
            <v>9</v>
          </cell>
          <cell r="F647" t="str">
            <v>โรงพยาบาลชุมชน</v>
          </cell>
          <cell r="G647" t="str">
            <v>รพช.</v>
          </cell>
          <cell r="H647">
            <v>32</v>
          </cell>
          <cell r="I647" t="str">
            <v>สุรินทร์</v>
          </cell>
          <cell r="J647" t="str">
            <v>48</v>
          </cell>
          <cell r="K647" t="str">
            <v/>
          </cell>
          <cell r="L647" t="str">
            <v>F2</v>
          </cell>
          <cell r="M647">
            <v>15</v>
          </cell>
          <cell r="N647" t="str">
            <v>F2 30,000-=60,000</v>
          </cell>
          <cell r="O647" t="str">
            <v>001092500</v>
          </cell>
          <cell r="P647" t="str">
            <v>รพช.F2 30,000-=60,000</v>
          </cell>
        </row>
        <row r="648">
          <cell r="A648" t="str">
            <v>10926</v>
          </cell>
          <cell r="B648" t="str">
            <v>โรงพยาบาลบัวเชด</v>
          </cell>
          <cell r="C648" t="str">
            <v>บัวเชด,รพช.</v>
          </cell>
          <cell r="D648" t="str">
            <v>บัวเชด</v>
          </cell>
          <cell r="E648">
            <v>9</v>
          </cell>
          <cell r="F648" t="str">
            <v>โรงพยาบาลชุมชน</v>
          </cell>
          <cell r="G648" t="str">
            <v>รพช.</v>
          </cell>
          <cell r="H648">
            <v>32</v>
          </cell>
          <cell r="I648" t="str">
            <v>สุรินทร์</v>
          </cell>
          <cell r="J648" t="str">
            <v>43</v>
          </cell>
          <cell r="K648" t="str">
            <v/>
          </cell>
          <cell r="L648" t="str">
            <v>F2</v>
          </cell>
          <cell r="M648">
            <v>15</v>
          </cell>
          <cell r="N648" t="str">
            <v>F2 30,000-=60,000</v>
          </cell>
          <cell r="O648" t="str">
            <v>001092600</v>
          </cell>
          <cell r="P648" t="str">
            <v>รพช.F2 30,000-=60,000</v>
          </cell>
        </row>
        <row r="649">
          <cell r="A649" t="str">
            <v>22302</v>
          </cell>
          <cell r="B649" t="str">
            <v>โรงพยาบาลพนมดงรัก เฉลิมพระเกียรติ 80 พรรษา</v>
          </cell>
          <cell r="C649" t="str">
            <v>พนมดงรัก เฉลิมพระเกียรติ 80 พรรษา,รพช.</v>
          </cell>
          <cell r="D649" t="str">
            <v>พนมดงรัก เฉลิมพระเกียรติ 80 พรรษา</v>
          </cell>
          <cell r="E649">
            <v>9</v>
          </cell>
          <cell r="F649" t="str">
            <v>โรงพยาบาลชุมชน</v>
          </cell>
          <cell r="G649" t="str">
            <v>รพช.</v>
          </cell>
          <cell r="H649">
            <v>32</v>
          </cell>
          <cell r="I649" t="str">
            <v>สุรินทร์</v>
          </cell>
          <cell r="J649" t="str">
            <v>38</v>
          </cell>
          <cell r="K649" t="str">
            <v/>
          </cell>
          <cell r="L649" t="str">
            <v>F2</v>
          </cell>
          <cell r="M649">
            <v>15</v>
          </cell>
          <cell r="N649" t="str">
            <v>F2 30,000-=60,000</v>
          </cell>
          <cell r="O649" t="str">
            <v>002230200</v>
          </cell>
          <cell r="P649" t="str">
            <v>รพช.F2 30,000-=60,000</v>
          </cell>
        </row>
        <row r="650">
          <cell r="A650" t="str">
            <v>27842</v>
          </cell>
          <cell r="B650" t="str">
            <v>โรงพยาบาลเขวาสินรินทร์</v>
          </cell>
          <cell r="C650" t="str">
            <v>เขวาสินรินทร์,รพช.</v>
          </cell>
          <cell r="D650" t="str">
            <v>เขวาสินรินทร์</v>
          </cell>
          <cell r="E650">
            <v>9</v>
          </cell>
          <cell r="F650" t="str">
            <v>โรงพยาบาลชุมชน</v>
          </cell>
          <cell r="G650" t="str">
            <v>รพช.</v>
          </cell>
          <cell r="H650">
            <v>32</v>
          </cell>
          <cell r="I650" t="str">
            <v>สุรินทร์</v>
          </cell>
          <cell r="J650" t="str">
            <v>11</v>
          </cell>
          <cell r="K650" t="str">
            <v>S</v>
          </cell>
          <cell r="L650" t="str">
            <v>F3</v>
          </cell>
          <cell r="M650">
            <v>17</v>
          </cell>
          <cell r="N650" t="str">
            <v>F3 &gt;=25,000</v>
          </cell>
          <cell r="O650" t="str">
            <v>002784200</v>
          </cell>
          <cell r="P650" t="str">
            <v>รพช.F3 &gt;=25,000</v>
          </cell>
        </row>
        <row r="651">
          <cell r="A651" t="str">
            <v>27843</v>
          </cell>
          <cell r="B651" t="str">
            <v>โรงพยาบาลศรีณรงค์</v>
          </cell>
          <cell r="C651" t="str">
            <v>ศรีณรงค์,รพช.</v>
          </cell>
          <cell r="D651" t="str">
            <v>ศรีณรงค์</v>
          </cell>
          <cell r="E651">
            <v>9</v>
          </cell>
          <cell r="F651" t="str">
            <v>โรงพยาบาลชุมชน</v>
          </cell>
          <cell r="G651" t="str">
            <v>รพช.</v>
          </cell>
          <cell r="H651">
            <v>32</v>
          </cell>
          <cell r="I651" t="str">
            <v>สุรินทร์</v>
          </cell>
          <cell r="J651" t="str">
            <v>30</v>
          </cell>
          <cell r="K651" t="str">
            <v/>
          </cell>
          <cell r="L651" t="str">
            <v>F3</v>
          </cell>
          <cell r="M651">
            <v>17</v>
          </cell>
          <cell r="N651" t="str">
            <v>F3 &gt;=25,000</v>
          </cell>
          <cell r="O651" t="str">
            <v>002784300</v>
          </cell>
          <cell r="P651" t="str">
            <v>รพช.F3 &gt;=25,000</v>
          </cell>
        </row>
        <row r="652">
          <cell r="A652" t="str">
            <v>27844</v>
          </cell>
          <cell r="B652" t="str">
            <v>โรงพยาบาลโนนนารายณ์</v>
          </cell>
          <cell r="C652" t="str">
            <v>โนนนารายณ์,รพช.</v>
          </cell>
          <cell r="D652" t="str">
            <v>โนนนารายณ์</v>
          </cell>
          <cell r="E652">
            <v>9</v>
          </cell>
          <cell r="F652" t="str">
            <v>โรงพยาบาลชุมชน</v>
          </cell>
          <cell r="G652" t="str">
            <v>รพช.</v>
          </cell>
          <cell r="H652">
            <v>32</v>
          </cell>
          <cell r="I652" t="str">
            <v>สุรินทร์</v>
          </cell>
          <cell r="J652" t="str">
            <v>10</v>
          </cell>
          <cell r="K652" t="str">
            <v>S</v>
          </cell>
          <cell r="L652" t="str">
            <v>F3</v>
          </cell>
          <cell r="M652">
            <v>17</v>
          </cell>
          <cell r="N652" t="str">
            <v>F3 &gt;=25,000</v>
          </cell>
          <cell r="O652" t="str">
            <v>002784400</v>
          </cell>
          <cell r="P652" t="str">
            <v>รพช.F3 &gt;=25,000</v>
          </cell>
        </row>
        <row r="653">
          <cell r="A653" t="str">
            <v>04007</v>
          </cell>
          <cell r="B653" t="str">
            <v>โรงพยาบาลซับใหญ่</v>
          </cell>
          <cell r="C653" t="str">
            <v>ซับใหญ่,รพช.</v>
          </cell>
          <cell r="D653" t="str">
            <v>ซับใหญ่</v>
          </cell>
          <cell r="E653">
            <v>9</v>
          </cell>
          <cell r="F653" t="str">
            <v>โรงพยาบาลชุมชน</v>
          </cell>
          <cell r="G653" t="str">
            <v>รพช.</v>
          </cell>
          <cell r="H653">
            <v>36</v>
          </cell>
          <cell r="I653" t="str">
            <v>ชัยภูมิ</v>
          </cell>
          <cell r="J653" t="str">
            <v>10</v>
          </cell>
          <cell r="K653" t="str">
            <v/>
          </cell>
          <cell r="L653" t="str">
            <v>F3</v>
          </cell>
          <cell r="M653">
            <v>19</v>
          </cell>
          <cell r="N653" t="str">
            <v>F3 &lt;=15,000</v>
          </cell>
          <cell r="O653" t="str">
            <v>000400700</v>
          </cell>
          <cell r="P653" t="str">
            <v>รพช.F3 &lt;=15,000</v>
          </cell>
        </row>
        <row r="654">
          <cell r="A654" t="str">
            <v>10702</v>
          </cell>
          <cell r="B654" t="str">
            <v>โรงพยาบาลชัยภูมิ</v>
          </cell>
          <cell r="C654" t="str">
            <v>ชัยภูมิ,รพท.</v>
          </cell>
          <cell r="D654" t="str">
            <v>ชัยภูมิ</v>
          </cell>
          <cell r="E654">
            <v>9</v>
          </cell>
          <cell r="F654" t="str">
            <v>โรงพยาบาลทั่วไป</v>
          </cell>
          <cell r="G654" t="str">
            <v>รพท.</v>
          </cell>
          <cell r="H654">
            <v>36</v>
          </cell>
          <cell r="I654" t="str">
            <v>ชัยภูมิ</v>
          </cell>
          <cell r="J654" t="str">
            <v>614</v>
          </cell>
          <cell r="K654" t="str">
            <v/>
          </cell>
          <cell r="L654" t="str">
            <v>S</v>
          </cell>
          <cell r="M654">
            <v>4</v>
          </cell>
          <cell r="N654" t="str">
            <v>S &gt;400</v>
          </cell>
          <cell r="O654" t="str">
            <v>001070200</v>
          </cell>
          <cell r="P654" t="str">
            <v>รพท.S &gt;400</v>
          </cell>
        </row>
        <row r="655">
          <cell r="A655" t="str">
            <v>10970</v>
          </cell>
          <cell r="B655" t="str">
            <v>โรงพยาบาลบ้านเขว้า</v>
          </cell>
          <cell r="C655" t="str">
            <v>บ้านเขว้า,รพช.</v>
          </cell>
          <cell r="D655" t="str">
            <v>บ้านเขว้า</v>
          </cell>
          <cell r="E655">
            <v>9</v>
          </cell>
          <cell r="F655" t="str">
            <v>โรงพยาบาลชุมชน</v>
          </cell>
          <cell r="G655" t="str">
            <v>รพช.</v>
          </cell>
          <cell r="H655">
            <v>36</v>
          </cell>
          <cell r="I655" t="str">
            <v>ชัยภูมิ</v>
          </cell>
          <cell r="J655" t="str">
            <v>50</v>
          </cell>
          <cell r="K655" t="str">
            <v/>
          </cell>
          <cell r="L655" t="str">
            <v>F2</v>
          </cell>
          <cell r="M655">
            <v>15</v>
          </cell>
          <cell r="N655" t="str">
            <v>F2 30,000-=60,000</v>
          </cell>
          <cell r="O655" t="str">
            <v>001097000</v>
          </cell>
          <cell r="P655" t="str">
            <v>รพช.F2 30,000-=60,000</v>
          </cell>
        </row>
        <row r="656">
          <cell r="A656" t="str">
            <v>10971</v>
          </cell>
          <cell r="B656" t="str">
            <v>โรงพยาบาลคอนสวรรค์</v>
          </cell>
          <cell r="C656" t="str">
            <v>คอนสวรรค์,รพช.</v>
          </cell>
          <cell r="D656" t="str">
            <v>คอนสวรรค์</v>
          </cell>
          <cell r="E656">
            <v>9</v>
          </cell>
          <cell r="F656" t="str">
            <v>โรงพยาบาลชุมชน</v>
          </cell>
          <cell r="G656" t="str">
            <v>รพช.</v>
          </cell>
          <cell r="H656">
            <v>36</v>
          </cell>
          <cell r="I656" t="str">
            <v>ชัยภูมิ</v>
          </cell>
          <cell r="J656" t="str">
            <v>30</v>
          </cell>
          <cell r="K656" t="str">
            <v/>
          </cell>
          <cell r="L656" t="str">
            <v>F2</v>
          </cell>
          <cell r="M656">
            <v>15</v>
          </cell>
          <cell r="N656" t="str">
            <v>F2 30,000-=60,000</v>
          </cell>
          <cell r="O656" t="str">
            <v>001097100</v>
          </cell>
          <cell r="P656" t="str">
            <v>รพช.F2 30,000-=60,000</v>
          </cell>
        </row>
        <row r="657">
          <cell r="A657" t="str">
            <v>10972</v>
          </cell>
          <cell r="B657" t="str">
            <v>โรงพยาบาลเกษตรสมบูรณ์</v>
          </cell>
          <cell r="C657" t="str">
            <v>เกษตรสมบูรณ์,รพช.</v>
          </cell>
          <cell r="D657" t="str">
            <v>เกษตรสมบูรณ์</v>
          </cell>
          <cell r="E657">
            <v>9</v>
          </cell>
          <cell r="F657" t="str">
            <v>โรงพยาบาลชุมชน</v>
          </cell>
          <cell r="G657" t="str">
            <v>รพช.</v>
          </cell>
          <cell r="H657">
            <v>36</v>
          </cell>
          <cell r="I657" t="str">
            <v>ชัยภูมิ</v>
          </cell>
          <cell r="J657" t="str">
            <v>78</v>
          </cell>
          <cell r="K657" t="str">
            <v/>
          </cell>
          <cell r="L657" t="str">
            <v>F2</v>
          </cell>
          <cell r="M657">
            <v>13</v>
          </cell>
          <cell r="N657" t="str">
            <v>F2 &gt;=90,000</v>
          </cell>
          <cell r="O657" t="str">
            <v>001097200</v>
          </cell>
          <cell r="P657" t="str">
            <v>รพช.F2 &gt;=90,000</v>
          </cell>
        </row>
        <row r="658">
          <cell r="A658" t="str">
            <v>10973</v>
          </cell>
          <cell r="B658" t="str">
            <v>โรงพยาบาลหนองบัวแดง</v>
          </cell>
          <cell r="C658" t="str">
            <v>หนองบัวแดง,รพช.</v>
          </cell>
          <cell r="D658" t="str">
            <v>หนองบัวแดง</v>
          </cell>
          <cell r="E658">
            <v>9</v>
          </cell>
          <cell r="F658" t="str">
            <v>โรงพยาบาลชุมชน</v>
          </cell>
          <cell r="G658" t="str">
            <v>รพช.</v>
          </cell>
          <cell r="H658">
            <v>36</v>
          </cell>
          <cell r="I658" t="str">
            <v>ชัยภูมิ</v>
          </cell>
          <cell r="J658" t="str">
            <v>79</v>
          </cell>
          <cell r="K658" t="str">
            <v/>
          </cell>
          <cell r="L658" t="str">
            <v>M2</v>
          </cell>
          <cell r="M658">
            <v>9</v>
          </cell>
          <cell r="N658" t="str">
            <v>M2 &lt;=100</v>
          </cell>
          <cell r="O658" t="str">
            <v>001097300</v>
          </cell>
          <cell r="P658" t="str">
            <v>รพช.M2 &lt;=100</v>
          </cell>
        </row>
        <row r="659">
          <cell r="A659" t="str">
            <v>10974</v>
          </cell>
          <cell r="B659" t="str">
            <v>โรงพยาบาลจัตุรัส</v>
          </cell>
          <cell r="C659" t="str">
            <v>จัตุรัส,รพช.</v>
          </cell>
          <cell r="D659" t="str">
            <v>จัตุรัส</v>
          </cell>
          <cell r="E659">
            <v>9</v>
          </cell>
          <cell r="F659" t="str">
            <v>โรงพยาบาลชุมชน</v>
          </cell>
          <cell r="G659" t="str">
            <v>รพช.</v>
          </cell>
          <cell r="H659">
            <v>36</v>
          </cell>
          <cell r="I659" t="str">
            <v>ชัยภูมิ</v>
          </cell>
          <cell r="J659" t="str">
            <v>60</v>
          </cell>
          <cell r="K659" t="str">
            <v/>
          </cell>
          <cell r="L659" t="str">
            <v>F1</v>
          </cell>
          <cell r="M659">
            <v>11</v>
          </cell>
          <cell r="N659" t="str">
            <v>F1 50,000-100,000</v>
          </cell>
          <cell r="O659" t="str">
            <v>001097400</v>
          </cell>
          <cell r="P659" t="str">
            <v>รพช.F1 50,000-100,000</v>
          </cell>
        </row>
        <row r="660">
          <cell r="A660" t="str">
            <v>10975</v>
          </cell>
          <cell r="B660" t="str">
            <v>โรงพยาบาลบำเหน็จณรงค์</v>
          </cell>
          <cell r="C660" t="str">
            <v>บำเหน็จณรงค์,รพช.</v>
          </cell>
          <cell r="D660" t="str">
            <v>บำเหน็จณรงค์</v>
          </cell>
          <cell r="E660">
            <v>9</v>
          </cell>
          <cell r="F660" t="str">
            <v>โรงพยาบาลชุมชน</v>
          </cell>
          <cell r="G660" t="str">
            <v>รพช.</v>
          </cell>
          <cell r="H660">
            <v>36</v>
          </cell>
          <cell r="I660" t="str">
            <v>ชัยภูมิ</v>
          </cell>
          <cell r="J660" t="str">
            <v>75</v>
          </cell>
          <cell r="K660" t="str">
            <v/>
          </cell>
          <cell r="L660" t="str">
            <v>F1</v>
          </cell>
          <cell r="M660">
            <v>11</v>
          </cell>
          <cell r="N660" t="str">
            <v>F1 50,000-100,000</v>
          </cell>
          <cell r="O660" t="str">
            <v>001097500</v>
          </cell>
          <cell r="P660" t="str">
            <v>รพช.F1 50,000-100,000</v>
          </cell>
        </row>
        <row r="661">
          <cell r="A661" t="str">
            <v>10976</v>
          </cell>
          <cell r="B661" t="str">
            <v>โรงพยาบาลหนองบัวระเหว</v>
          </cell>
          <cell r="C661" t="str">
            <v>หนองบัวระเหว,รพช.</v>
          </cell>
          <cell r="D661" t="str">
            <v>หนองบัวระเหว</v>
          </cell>
          <cell r="E661">
            <v>9</v>
          </cell>
          <cell r="F661" t="str">
            <v>โรงพยาบาลชุมชน</v>
          </cell>
          <cell r="G661" t="str">
            <v>รพช.</v>
          </cell>
          <cell r="H661">
            <v>36</v>
          </cell>
          <cell r="I661" t="str">
            <v>ชัยภูมิ</v>
          </cell>
          <cell r="J661" t="str">
            <v>30</v>
          </cell>
          <cell r="K661" t="str">
            <v/>
          </cell>
          <cell r="L661" t="str">
            <v>F2</v>
          </cell>
          <cell r="M661">
            <v>15</v>
          </cell>
          <cell r="N661" t="str">
            <v>F2 30,000-=60,000</v>
          </cell>
          <cell r="O661" t="str">
            <v>001097600</v>
          </cell>
          <cell r="P661" t="str">
            <v>รพช.F2 30,000-=60,000</v>
          </cell>
        </row>
        <row r="662">
          <cell r="A662" t="str">
            <v>10977</v>
          </cell>
          <cell r="B662" t="str">
            <v>โรงพยาบาลเทพสถิต</v>
          </cell>
          <cell r="C662" t="str">
            <v>เทพสถิต,รพช.</v>
          </cell>
          <cell r="D662" t="str">
            <v>เทพสถิต</v>
          </cell>
          <cell r="E662">
            <v>9</v>
          </cell>
          <cell r="F662" t="str">
            <v>โรงพยาบาลชุมชน</v>
          </cell>
          <cell r="G662" t="str">
            <v>รพช.</v>
          </cell>
          <cell r="H662">
            <v>36</v>
          </cell>
          <cell r="I662" t="str">
            <v>ชัยภูมิ</v>
          </cell>
          <cell r="J662" t="str">
            <v>30</v>
          </cell>
          <cell r="K662" t="str">
            <v/>
          </cell>
          <cell r="L662" t="str">
            <v>F2</v>
          </cell>
          <cell r="M662">
            <v>14</v>
          </cell>
          <cell r="N662" t="str">
            <v>F2 60,000-90,000</v>
          </cell>
          <cell r="O662" t="str">
            <v>001097700</v>
          </cell>
          <cell r="P662" t="str">
            <v>รพช.F2 60,000-90,000</v>
          </cell>
        </row>
        <row r="663">
          <cell r="A663" t="str">
            <v>10978</v>
          </cell>
          <cell r="B663" t="str">
            <v>โรงพยาบาลภูเขียวเฉลิมพระเกียรติ</v>
          </cell>
          <cell r="C663" t="str">
            <v>ภูเขียวเฉลิมพระเกียรติ,รพช.</v>
          </cell>
          <cell r="D663" t="str">
            <v>ภูเขียวเฉลิมพระเกียรติ</v>
          </cell>
          <cell r="E663">
            <v>9</v>
          </cell>
          <cell r="F663" t="str">
            <v>โรงพยาบาลชุมชน</v>
          </cell>
          <cell r="G663" t="str">
            <v>รพช.</v>
          </cell>
          <cell r="H663">
            <v>36</v>
          </cell>
          <cell r="I663" t="str">
            <v>ชัยภูมิ</v>
          </cell>
          <cell r="J663" t="str">
            <v>179</v>
          </cell>
          <cell r="K663" t="str">
            <v/>
          </cell>
          <cell r="L663" t="str">
            <v>M2</v>
          </cell>
          <cell r="M663">
            <v>8</v>
          </cell>
          <cell r="N663" t="str">
            <v>M2 &gt;100</v>
          </cell>
          <cell r="O663" t="str">
            <v>001097800</v>
          </cell>
          <cell r="P663" t="str">
            <v>รพช.M2 &gt;100</v>
          </cell>
        </row>
        <row r="664">
          <cell r="A664" t="str">
            <v>10979</v>
          </cell>
          <cell r="B664" t="str">
            <v>โรงพยาบาลบ้านแท่น</v>
          </cell>
          <cell r="C664" t="str">
            <v>บ้านแท่น,รพช.</v>
          </cell>
          <cell r="D664" t="str">
            <v>บ้านแท่น</v>
          </cell>
          <cell r="E664">
            <v>9</v>
          </cell>
          <cell r="F664" t="str">
            <v>โรงพยาบาลชุมชน</v>
          </cell>
          <cell r="G664" t="str">
            <v>รพช.</v>
          </cell>
          <cell r="H664">
            <v>36</v>
          </cell>
          <cell r="I664" t="str">
            <v>ชัยภูมิ</v>
          </cell>
          <cell r="J664" t="str">
            <v>30</v>
          </cell>
          <cell r="K664" t="str">
            <v/>
          </cell>
          <cell r="L664" t="str">
            <v>F2</v>
          </cell>
          <cell r="M664">
            <v>15</v>
          </cell>
          <cell r="N664" t="str">
            <v>F2 30,000-=60,000</v>
          </cell>
          <cell r="O664" t="str">
            <v>001097900</v>
          </cell>
          <cell r="P664" t="str">
            <v>รพช.F2 30,000-=60,000</v>
          </cell>
        </row>
        <row r="665">
          <cell r="A665" t="str">
            <v>10980</v>
          </cell>
          <cell r="B665" t="str">
            <v>โรงพยาบาลแก้งคร้อ</v>
          </cell>
          <cell r="C665" t="str">
            <v>แก้งคร้อ,รพช.</v>
          </cell>
          <cell r="D665" t="str">
            <v>แก้งคร้อ</v>
          </cell>
          <cell r="E665">
            <v>9</v>
          </cell>
          <cell r="F665" t="str">
            <v>โรงพยาบาลชุมชน</v>
          </cell>
          <cell r="G665" t="str">
            <v>รพช.</v>
          </cell>
          <cell r="H665">
            <v>36</v>
          </cell>
          <cell r="I665" t="str">
            <v>ชัยภูมิ</v>
          </cell>
          <cell r="J665" t="str">
            <v>92</v>
          </cell>
          <cell r="K665" t="str">
            <v/>
          </cell>
          <cell r="L665" t="str">
            <v>M2</v>
          </cell>
          <cell r="M665">
            <v>9</v>
          </cell>
          <cell r="N665" t="str">
            <v>M2 &lt;=100</v>
          </cell>
          <cell r="O665" t="str">
            <v>001098000</v>
          </cell>
          <cell r="P665" t="str">
            <v>รพช.M2 &lt;=100</v>
          </cell>
        </row>
        <row r="666">
          <cell r="A666" t="str">
            <v>10981</v>
          </cell>
          <cell r="B666" t="str">
            <v>โรงพยาบาลคอนสาร</v>
          </cell>
          <cell r="C666" t="str">
            <v>คอนสาร,รพช.</v>
          </cell>
          <cell r="D666" t="str">
            <v>คอนสาร</v>
          </cell>
          <cell r="E666">
            <v>9</v>
          </cell>
          <cell r="F666" t="str">
            <v>โรงพยาบาลชุมชน</v>
          </cell>
          <cell r="G666" t="str">
            <v>รพช.</v>
          </cell>
          <cell r="H666">
            <v>36</v>
          </cell>
          <cell r="I666" t="str">
            <v>ชัยภูมิ</v>
          </cell>
          <cell r="J666" t="str">
            <v>30</v>
          </cell>
          <cell r="K666" t="str">
            <v/>
          </cell>
          <cell r="L666" t="str">
            <v>F2</v>
          </cell>
          <cell r="M666">
            <v>14</v>
          </cell>
          <cell r="N666" t="str">
            <v>F2 60,000-90,000</v>
          </cell>
          <cell r="O666" t="str">
            <v>001098100</v>
          </cell>
          <cell r="P666" t="str">
            <v>รพช.F2 60,000-90,000</v>
          </cell>
        </row>
        <row r="667">
          <cell r="A667" t="str">
            <v>10982</v>
          </cell>
          <cell r="B667" t="str">
            <v>โรงพยาบาลภักดีชุมพล</v>
          </cell>
          <cell r="C667" t="str">
            <v>ภักดีชุมพล,รพช.</v>
          </cell>
          <cell r="D667" t="str">
            <v>ภักดีชุมพล</v>
          </cell>
          <cell r="E667">
            <v>9</v>
          </cell>
          <cell r="F667" t="str">
            <v>โรงพยาบาลชุมชน</v>
          </cell>
          <cell r="G667" t="str">
            <v>รพช.</v>
          </cell>
          <cell r="H667">
            <v>36</v>
          </cell>
          <cell r="I667" t="str">
            <v>ชัยภูมิ</v>
          </cell>
          <cell r="J667" t="str">
            <v>30</v>
          </cell>
          <cell r="K667" t="str">
            <v/>
          </cell>
          <cell r="L667" t="str">
            <v>F2</v>
          </cell>
          <cell r="M667">
            <v>15</v>
          </cell>
          <cell r="N667" t="str">
            <v>F2 30,000-=60,000</v>
          </cell>
          <cell r="O667" t="str">
            <v>001098200</v>
          </cell>
          <cell r="P667" t="str">
            <v>รพช.F2 30,000-=60,000</v>
          </cell>
        </row>
        <row r="668">
          <cell r="A668" t="str">
            <v>10983</v>
          </cell>
          <cell r="B668" t="str">
            <v>โรงพยาบาลเนินสง่า</v>
          </cell>
          <cell r="C668" t="str">
            <v>เนินสง่า,รพช.</v>
          </cell>
          <cell r="D668" t="str">
            <v>เนินสง่า</v>
          </cell>
          <cell r="E668">
            <v>9</v>
          </cell>
          <cell r="F668" t="str">
            <v>โรงพยาบาลชุมชน</v>
          </cell>
          <cell r="G668" t="str">
            <v>รพช.</v>
          </cell>
          <cell r="H668">
            <v>36</v>
          </cell>
          <cell r="I668" t="str">
            <v>ชัยภูมิ</v>
          </cell>
          <cell r="J668" t="str">
            <v>30</v>
          </cell>
          <cell r="K668" t="str">
            <v/>
          </cell>
          <cell r="L668" t="str">
            <v>F2</v>
          </cell>
          <cell r="M668">
            <v>16</v>
          </cell>
          <cell r="N668" t="str">
            <v>F2 &lt;=30,000</v>
          </cell>
          <cell r="O668" t="str">
            <v>001098300</v>
          </cell>
          <cell r="P668" t="str">
            <v>รพช.F2 &lt;=30,000</v>
          </cell>
        </row>
        <row r="669">
          <cell r="A669" t="str">
            <v>10700</v>
          </cell>
          <cell r="B669" t="str">
            <v>โรงพยาบาลศรีสะเกษ</v>
          </cell>
          <cell r="C669" t="str">
            <v>ศรีสะเกษ,รพท.</v>
          </cell>
          <cell r="D669" t="str">
            <v>ศรีสะเกษ</v>
          </cell>
          <cell r="E669">
            <v>10</v>
          </cell>
          <cell r="F669" t="str">
            <v>โรงพยาบาลทั่วไป</v>
          </cell>
          <cell r="G669" t="str">
            <v>รพท.</v>
          </cell>
          <cell r="H669">
            <v>33</v>
          </cell>
          <cell r="I669" t="str">
            <v>ศรีสะเกษ</v>
          </cell>
          <cell r="J669" t="str">
            <v>689</v>
          </cell>
          <cell r="K669" t="str">
            <v>S</v>
          </cell>
          <cell r="L669" t="str">
            <v>S</v>
          </cell>
          <cell r="M669">
            <v>4</v>
          </cell>
          <cell r="N669" t="str">
            <v>S &gt;400</v>
          </cell>
          <cell r="O669" t="str">
            <v>001070000</v>
          </cell>
          <cell r="P669" t="str">
            <v>รพท.S &gt;400</v>
          </cell>
        </row>
        <row r="670">
          <cell r="A670" t="str">
            <v>10927</v>
          </cell>
          <cell r="B670" t="str">
            <v>โรงพยาบาลยางชุมน้อย</v>
          </cell>
          <cell r="C670" t="str">
            <v>ยางชุมน้อย,รพช.</v>
          </cell>
          <cell r="D670" t="str">
            <v>ยางชุมน้อย</v>
          </cell>
          <cell r="E670">
            <v>10</v>
          </cell>
          <cell r="F670" t="str">
            <v>โรงพยาบาลชุมชน</v>
          </cell>
          <cell r="G670" t="str">
            <v>รพช.</v>
          </cell>
          <cell r="H670">
            <v>33</v>
          </cell>
          <cell r="I670" t="str">
            <v>ศรีสะเกษ</v>
          </cell>
          <cell r="J670" t="str">
            <v>30</v>
          </cell>
          <cell r="K670" t="str">
            <v>S</v>
          </cell>
          <cell r="L670" t="str">
            <v>F2</v>
          </cell>
          <cell r="M670">
            <v>15</v>
          </cell>
          <cell r="N670" t="str">
            <v>F2 30,000-=60,000</v>
          </cell>
          <cell r="O670" t="str">
            <v>001092700</v>
          </cell>
          <cell r="P670" t="str">
            <v>รพช.F2 30,000-=60,000</v>
          </cell>
        </row>
        <row r="671">
          <cell r="A671" t="str">
            <v>10928</v>
          </cell>
          <cell r="B671" t="str">
            <v>โรงพยาบาลกันทรารมย์</v>
          </cell>
          <cell r="C671" t="str">
            <v>กันทรารมย์,รพช.</v>
          </cell>
          <cell r="D671" t="str">
            <v>กันทรารมย์</v>
          </cell>
          <cell r="E671">
            <v>10</v>
          </cell>
          <cell r="F671" t="str">
            <v>โรงพยาบาลชุมชน</v>
          </cell>
          <cell r="G671" t="str">
            <v>รพช.</v>
          </cell>
          <cell r="H671">
            <v>33</v>
          </cell>
          <cell r="I671" t="str">
            <v>ศรีสะเกษ</v>
          </cell>
          <cell r="J671" t="str">
            <v>90</v>
          </cell>
          <cell r="K671" t="str">
            <v>S</v>
          </cell>
          <cell r="L671" t="str">
            <v>F2</v>
          </cell>
          <cell r="M671">
            <v>13</v>
          </cell>
          <cell r="N671" t="str">
            <v>F2 &gt;=90,000</v>
          </cell>
          <cell r="O671" t="str">
            <v>001092800</v>
          </cell>
          <cell r="P671" t="str">
            <v>รพช.F2 &gt;=90,000</v>
          </cell>
        </row>
        <row r="672">
          <cell r="A672" t="str">
            <v>10929</v>
          </cell>
          <cell r="B672" t="str">
            <v>โรงพยาบาลกันทรลักษ์</v>
          </cell>
          <cell r="C672" t="str">
            <v>กันทรลักษ์,รพช.</v>
          </cell>
          <cell r="D672" t="str">
            <v>กันทรลักษ์</v>
          </cell>
          <cell r="E672">
            <v>10</v>
          </cell>
          <cell r="F672" t="str">
            <v>โรงพยาบาลชุมชน</v>
          </cell>
          <cell r="G672" t="str">
            <v>รพช.</v>
          </cell>
          <cell r="H672">
            <v>33</v>
          </cell>
          <cell r="I672" t="str">
            <v>ศรีสะเกษ</v>
          </cell>
          <cell r="J672" t="str">
            <v>204</v>
          </cell>
          <cell r="K672" t="str">
            <v>S</v>
          </cell>
          <cell r="L672" t="str">
            <v>M2</v>
          </cell>
          <cell r="M672">
            <v>8</v>
          </cell>
          <cell r="N672" t="str">
            <v>M2 &gt;100</v>
          </cell>
          <cell r="O672" t="str">
            <v>001092900</v>
          </cell>
          <cell r="P672" t="str">
            <v>รพช.M2 &gt;100</v>
          </cell>
        </row>
        <row r="673">
          <cell r="A673" t="str">
            <v>10930</v>
          </cell>
          <cell r="B673" t="str">
            <v>โรงพยาบาลขุขันธ์</v>
          </cell>
          <cell r="C673" t="str">
            <v>ขุขันธ์,รพช.</v>
          </cell>
          <cell r="D673" t="str">
            <v>ขุขันธ์</v>
          </cell>
          <cell r="E673">
            <v>10</v>
          </cell>
          <cell r="F673" t="str">
            <v>โรงพยาบาลชุมชน</v>
          </cell>
          <cell r="G673" t="str">
            <v>รพช.</v>
          </cell>
          <cell r="H673">
            <v>33</v>
          </cell>
          <cell r="I673" t="str">
            <v>ศรีสะเกษ</v>
          </cell>
          <cell r="J673" t="str">
            <v>109</v>
          </cell>
          <cell r="K673" t="str">
            <v>S</v>
          </cell>
          <cell r="L673" t="str">
            <v>M2</v>
          </cell>
          <cell r="M673">
            <v>8</v>
          </cell>
          <cell r="N673" t="str">
            <v>M2 &gt;100</v>
          </cell>
          <cell r="O673" t="str">
            <v>001093000</v>
          </cell>
          <cell r="P673" t="str">
            <v>รพช.M2 &gt;100</v>
          </cell>
        </row>
        <row r="674">
          <cell r="A674" t="str">
            <v>10931</v>
          </cell>
          <cell r="B674" t="str">
            <v>โรงพยาบาลไพรบึง</v>
          </cell>
          <cell r="C674" t="str">
            <v>ไพรบึง,รพช.</v>
          </cell>
          <cell r="D674" t="str">
            <v>ไพรบึง</v>
          </cell>
          <cell r="E674">
            <v>10</v>
          </cell>
          <cell r="F674" t="str">
            <v>โรงพยาบาลชุมชน</v>
          </cell>
          <cell r="G674" t="str">
            <v>รพช.</v>
          </cell>
          <cell r="H674">
            <v>33</v>
          </cell>
          <cell r="I674" t="str">
            <v>ศรีสะเกษ</v>
          </cell>
          <cell r="J674" t="str">
            <v>36</v>
          </cell>
          <cell r="K674" t="str">
            <v>S</v>
          </cell>
          <cell r="L674" t="str">
            <v>F2</v>
          </cell>
          <cell r="M674">
            <v>15</v>
          </cell>
          <cell r="N674" t="str">
            <v>F2 30,000-=60,000</v>
          </cell>
          <cell r="O674" t="str">
            <v>001093100</v>
          </cell>
          <cell r="P674" t="str">
            <v>รพช.F2 30,000-=60,000</v>
          </cell>
        </row>
        <row r="675">
          <cell r="A675" t="str">
            <v>10932</v>
          </cell>
          <cell r="B675" t="str">
            <v>โรงพยาบาลปรางค์กู่</v>
          </cell>
          <cell r="C675" t="str">
            <v>ปรางค์กู่,รพช.</v>
          </cell>
          <cell r="D675" t="str">
            <v>ปรางค์กู่</v>
          </cell>
          <cell r="E675">
            <v>10</v>
          </cell>
          <cell r="F675" t="str">
            <v>โรงพยาบาลชุมชน</v>
          </cell>
          <cell r="G675" t="str">
            <v>รพช.</v>
          </cell>
          <cell r="H675">
            <v>33</v>
          </cell>
          <cell r="I675" t="str">
            <v>ศรีสะเกษ</v>
          </cell>
          <cell r="J675" t="str">
            <v>40</v>
          </cell>
          <cell r="K675" t="str">
            <v>S</v>
          </cell>
          <cell r="L675" t="str">
            <v>F2</v>
          </cell>
          <cell r="M675">
            <v>14</v>
          </cell>
          <cell r="N675" t="str">
            <v>F2 60,000-90,000</v>
          </cell>
          <cell r="O675" t="str">
            <v>001093200</v>
          </cell>
          <cell r="P675" t="str">
            <v>รพช.F2 60,000-90,000</v>
          </cell>
        </row>
        <row r="676">
          <cell r="A676" t="str">
            <v>10933</v>
          </cell>
          <cell r="B676" t="str">
            <v>โรงพยาบาลขุนหาญ</v>
          </cell>
          <cell r="C676" t="str">
            <v>ขุนหาญ,รพช.</v>
          </cell>
          <cell r="D676" t="str">
            <v>ขุนหาญ</v>
          </cell>
          <cell r="E676">
            <v>10</v>
          </cell>
          <cell r="F676" t="str">
            <v>โรงพยาบาลชุมชน</v>
          </cell>
          <cell r="G676" t="str">
            <v>รพช.</v>
          </cell>
          <cell r="H676">
            <v>33</v>
          </cell>
          <cell r="I676" t="str">
            <v>ศรีสะเกษ</v>
          </cell>
          <cell r="J676" t="str">
            <v>94</v>
          </cell>
          <cell r="K676" t="str">
            <v>S</v>
          </cell>
          <cell r="L676" t="str">
            <v>F1</v>
          </cell>
          <cell r="M676">
            <v>10</v>
          </cell>
          <cell r="N676" t="str">
            <v>F1 &gt;=100,000</v>
          </cell>
          <cell r="O676" t="str">
            <v>001093300</v>
          </cell>
          <cell r="P676" t="str">
            <v>รพช.F1 &gt;=100,000</v>
          </cell>
        </row>
        <row r="677">
          <cell r="A677" t="str">
            <v>10934</v>
          </cell>
          <cell r="B677" t="str">
            <v>โรงพยาบาลราษีไศล</v>
          </cell>
          <cell r="C677" t="str">
            <v>ราษีไศล,รพช.</v>
          </cell>
          <cell r="D677" t="str">
            <v>ราษีไศล</v>
          </cell>
          <cell r="E677">
            <v>10</v>
          </cell>
          <cell r="F677" t="str">
            <v>โรงพยาบาลชุมชน</v>
          </cell>
          <cell r="G677" t="str">
            <v>รพช.</v>
          </cell>
          <cell r="H677">
            <v>33</v>
          </cell>
          <cell r="I677" t="str">
            <v>ศรีสะเกษ</v>
          </cell>
          <cell r="J677" t="str">
            <v>94</v>
          </cell>
          <cell r="K677" t="str">
            <v>S</v>
          </cell>
          <cell r="L677" t="str">
            <v>F1</v>
          </cell>
          <cell r="M677">
            <v>11</v>
          </cell>
          <cell r="N677" t="str">
            <v>F1 50,000-100,000</v>
          </cell>
          <cell r="O677" t="str">
            <v>001093400</v>
          </cell>
          <cell r="P677" t="str">
            <v>รพช.F1 50,000-100,000</v>
          </cell>
        </row>
        <row r="678">
          <cell r="A678" t="str">
            <v>10935</v>
          </cell>
          <cell r="B678" t="str">
            <v>โรงพยาบาลอุทุมพรพิสัย</v>
          </cell>
          <cell r="C678" t="str">
            <v>อุทุมพรพิสัย,รพช.</v>
          </cell>
          <cell r="D678" t="str">
            <v>อุทุมพรพิสัย</v>
          </cell>
          <cell r="E678">
            <v>10</v>
          </cell>
          <cell r="F678" t="str">
            <v>โรงพยาบาลชุมชน</v>
          </cell>
          <cell r="G678" t="str">
            <v>รพช.</v>
          </cell>
          <cell r="H678">
            <v>33</v>
          </cell>
          <cell r="I678" t="str">
            <v>ศรีสะเกษ</v>
          </cell>
          <cell r="J678" t="str">
            <v>100</v>
          </cell>
          <cell r="K678" t="str">
            <v>S</v>
          </cell>
          <cell r="L678" t="str">
            <v>M2</v>
          </cell>
          <cell r="M678">
            <v>9</v>
          </cell>
          <cell r="N678" t="str">
            <v>M2 &lt;=100</v>
          </cell>
          <cell r="O678" t="str">
            <v>001093500</v>
          </cell>
          <cell r="P678" t="str">
            <v>รพช.M2 &lt;=100</v>
          </cell>
        </row>
        <row r="679">
          <cell r="A679" t="str">
            <v>10936</v>
          </cell>
          <cell r="B679" t="str">
            <v>โรงพยาบาลบึงบูรพ์</v>
          </cell>
          <cell r="C679" t="str">
            <v>บึงบูรพ์,รพช.</v>
          </cell>
          <cell r="D679" t="str">
            <v>บึงบูรพ์</v>
          </cell>
          <cell r="E679">
            <v>10</v>
          </cell>
          <cell r="F679" t="str">
            <v>โรงพยาบาลชุมชน</v>
          </cell>
          <cell r="G679" t="str">
            <v>รพช.</v>
          </cell>
          <cell r="H679">
            <v>33</v>
          </cell>
          <cell r="I679" t="str">
            <v>ศรีสะเกษ</v>
          </cell>
          <cell r="J679" t="str">
            <v>30</v>
          </cell>
          <cell r="K679" t="str">
            <v>S</v>
          </cell>
          <cell r="L679" t="str">
            <v>F2</v>
          </cell>
          <cell r="M679">
            <v>16</v>
          </cell>
          <cell r="N679" t="str">
            <v>F2 &lt;=30,000</v>
          </cell>
          <cell r="O679" t="str">
            <v>001093600</v>
          </cell>
          <cell r="P679" t="str">
            <v>รพช.F2 &lt;=30,000</v>
          </cell>
        </row>
        <row r="680">
          <cell r="A680" t="str">
            <v>10937</v>
          </cell>
          <cell r="B680" t="str">
            <v>โรงพยาบาลห้วยทับทัน</v>
          </cell>
          <cell r="C680" t="str">
            <v>ห้วยทับทัน,รพช.</v>
          </cell>
          <cell r="D680" t="str">
            <v>ห้วยทับทัน</v>
          </cell>
          <cell r="E680">
            <v>10</v>
          </cell>
          <cell r="F680" t="str">
            <v>โรงพยาบาลชุมชน</v>
          </cell>
          <cell r="G680" t="str">
            <v>รพช.</v>
          </cell>
          <cell r="H680">
            <v>33</v>
          </cell>
          <cell r="I680" t="str">
            <v>ศรีสะเกษ</v>
          </cell>
          <cell r="J680" t="str">
            <v>30</v>
          </cell>
          <cell r="K680" t="str">
            <v>S</v>
          </cell>
          <cell r="L680" t="str">
            <v>F2</v>
          </cell>
          <cell r="M680">
            <v>15</v>
          </cell>
          <cell r="N680" t="str">
            <v>F2 30,000-=60,000</v>
          </cell>
          <cell r="O680" t="str">
            <v>001093700</v>
          </cell>
          <cell r="P680" t="str">
            <v>รพช.F2 30,000-=60,000</v>
          </cell>
        </row>
        <row r="681">
          <cell r="A681" t="str">
            <v>10938</v>
          </cell>
          <cell r="B681" t="str">
            <v>โรงพยาบาลโนนคูณ</v>
          </cell>
          <cell r="C681" t="str">
            <v>โนนคูณ,รพช.</v>
          </cell>
          <cell r="D681" t="str">
            <v>โนนคูณ</v>
          </cell>
          <cell r="E681">
            <v>10</v>
          </cell>
          <cell r="F681" t="str">
            <v>โรงพยาบาลชุมชน</v>
          </cell>
          <cell r="G681" t="str">
            <v>รพช.</v>
          </cell>
          <cell r="H681">
            <v>33</v>
          </cell>
          <cell r="I681" t="str">
            <v>ศรีสะเกษ</v>
          </cell>
          <cell r="J681" t="str">
            <v>30</v>
          </cell>
          <cell r="K681" t="str">
            <v>S</v>
          </cell>
          <cell r="L681" t="str">
            <v>F2</v>
          </cell>
          <cell r="M681">
            <v>15</v>
          </cell>
          <cell r="N681" t="str">
            <v>F2 30,000-=60,000</v>
          </cell>
          <cell r="O681" t="str">
            <v>001093800</v>
          </cell>
          <cell r="P681" t="str">
            <v>รพช.F2 30,000-=60,000</v>
          </cell>
        </row>
        <row r="682">
          <cell r="A682" t="str">
            <v>10939</v>
          </cell>
          <cell r="B682" t="str">
            <v>โรงพยาบาลศรีรัตนะ</v>
          </cell>
          <cell r="C682" t="str">
            <v>ศรีรัตนะ,รพช.</v>
          </cell>
          <cell r="D682" t="str">
            <v>ศรีรัตนะ</v>
          </cell>
          <cell r="E682">
            <v>10</v>
          </cell>
          <cell r="F682" t="str">
            <v>โรงพยาบาลชุมชน</v>
          </cell>
          <cell r="G682" t="str">
            <v>รพช.</v>
          </cell>
          <cell r="H682">
            <v>33</v>
          </cell>
          <cell r="I682" t="str">
            <v>ศรีสะเกษ</v>
          </cell>
          <cell r="J682" t="str">
            <v>65</v>
          </cell>
          <cell r="K682" t="str">
            <v>S</v>
          </cell>
          <cell r="L682" t="str">
            <v>F2</v>
          </cell>
          <cell r="M682">
            <v>15</v>
          </cell>
          <cell r="N682" t="str">
            <v>F2 30,000-=60,000</v>
          </cell>
          <cell r="O682" t="str">
            <v>001093900</v>
          </cell>
          <cell r="P682" t="str">
            <v>รพช.F2 30,000-=60,000</v>
          </cell>
        </row>
        <row r="683">
          <cell r="A683" t="str">
            <v>10940</v>
          </cell>
          <cell r="B683" t="str">
            <v>โรงพยาบาลวังหิน</v>
          </cell>
          <cell r="C683" t="str">
            <v>วังหิน,รพช.</v>
          </cell>
          <cell r="D683" t="str">
            <v>วังหิน</v>
          </cell>
          <cell r="E683">
            <v>10</v>
          </cell>
          <cell r="F683" t="str">
            <v>โรงพยาบาลชุมชน</v>
          </cell>
          <cell r="G683" t="str">
            <v>รพช.</v>
          </cell>
          <cell r="H683">
            <v>33</v>
          </cell>
          <cell r="I683" t="str">
            <v>ศรีสะเกษ</v>
          </cell>
          <cell r="J683" t="str">
            <v>37</v>
          </cell>
          <cell r="K683" t="str">
            <v>S</v>
          </cell>
          <cell r="L683" t="str">
            <v>F2</v>
          </cell>
          <cell r="M683">
            <v>15</v>
          </cell>
          <cell r="N683" t="str">
            <v>F2 30,000-=60,000</v>
          </cell>
          <cell r="O683" t="str">
            <v>001094000</v>
          </cell>
          <cell r="P683" t="str">
            <v>รพช.F2 30,000-=60,000</v>
          </cell>
        </row>
        <row r="684">
          <cell r="A684" t="str">
            <v>10941</v>
          </cell>
          <cell r="B684" t="str">
            <v>โรงพยาบาลน้ำเกลี้ยง</v>
          </cell>
          <cell r="C684" t="str">
            <v>น้ำเกลี้ยง,รพช.</v>
          </cell>
          <cell r="D684" t="str">
            <v>น้ำเกลี้ยง</v>
          </cell>
          <cell r="E684">
            <v>10</v>
          </cell>
          <cell r="F684" t="str">
            <v>โรงพยาบาลชุมชน</v>
          </cell>
          <cell r="G684" t="str">
            <v>รพช.</v>
          </cell>
          <cell r="H684">
            <v>33</v>
          </cell>
          <cell r="I684" t="str">
            <v>ศรีสะเกษ</v>
          </cell>
          <cell r="J684" t="str">
            <v>33</v>
          </cell>
          <cell r="K684" t="str">
            <v>S</v>
          </cell>
          <cell r="L684" t="str">
            <v>F2</v>
          </cell>
          <cell r="M684">
            <v>15</v>
          </cell>
          <cell r="N684" t="str">
            <v>F2 30,000-=60,000</v>
          </cell>
          <cell r="O684" t="str">
            <v>001094100</v>
          </cell>
          <cell r="P684" t="str">
            <v>รพช.F2 30,000-=60,000</v>
          </cell>
        </row>
        <row r="685">
          <cell r="A685" t="str">
            <v>10942</v>
          </cell>
          <cell r="B685" t="str">
            <v>โรงพยาบาลภูสิงห์</v>
          </cell>
          <cell r="C685" t="str">
            <v>ภูสิงห์,รพช.</v>
          </cell>
          <cell r="D685" t="str">
            <v>ภูสิงห์</v>
          </cell>
          <cell r="E685">
            <v>10</v>
          </cell>
          <cell r="F685" t="str">
            <v>โรงพยาบาลชุมชน</v>
          </cell>
          <cell r="G685" t="str">
            <v>รพช.</v>
          </cell>
          <cell r="H685">
            <v>33</v>
          </cell>
          <cell r="I685" t="str">
            <v>ศรีสะเกษ</v>
          </cell>
          <cell r="J685" t="str">
            <v>36</v>
          </cell>
          <cell r="K685" t="str">
            <v>S</v>
          </cell>
          <cell r="L685" t="str">
            <v>F2</v>
          </cell>
          <cell r="M685">
            <v>15</v>
          </cell>
          <cell r="N685" t="str">
            <v>F2 30,000-=60,000</v>
          </cell>
          <cell r="O685" t="str">
            <v>001094200</v>
          </cell>
          <cell r="P685" t="str">
            <v>รพช.F2 30,000-=60,000</v>
          </cell>
        </row>
        <row r="686">
          <cell r="A686" t="str">
            <v>10943</v>
          </cell>
          <cell r="B686" t="str">
            <v>โรงพยาบาลเมืองจันทร์</v>
          </cell>
          <cell r="C686" t="str">
            <v>เมืองจันทร์,รพช.</v>
          </cell>
          <cell r="D686" t="str">
            <v>เมืองจันทร์</v>
          </cell>
          <cell r="E686">
            <v>10</v>
          </cell>
          <cell r="F686" t="str">
            <v>โรงพยาบาลชุมชน</v>
          </cell>
          <cell r="G686" t="str">
            <v>รพช.</v>
          </cell>
          <cell r="H686">
            <v>33</v>
          </cell>
          <cell r="I686" t="str">
            <v>ศรีสะเกษ</v>
          </cell>
          <cell r="J686" t="str">
            <v>30</v>
          </cell>
          <cell r="K686" t="str">
            <v>S</v>
          </cell>
          <cell r="L686" t="str">
            <v>F2</v>
          </cell>
          <cell r="M686">
            <v>16</v>
          </cell>
          <cell r="N686" t="str">
            <v>F2 &lt;=30,000</v>
          </cell>
          <cell r="O686" t="str">
            <v>001094300</v>
          </cell>
          <cell r="P686" t="str">
            <v>รพช.F2 &lt;=30,000</v>
          </cell>
        </row>
        <row r="687">
          <cell r="A687" t="str">
            <v>23125</v>
          </cell>
          <cell r="B687" t="str">
            <v>โรงพยาบาลเบญจลักษ์เฉลิมพระเกียรติ 80 พรรษา</v>
          </cell>
          <cell r="C687" t="str">
            <v>เบญจลักษ์เฉลิมพระเกียรติ 80 พรรษา,รพช.</v>
          </cell>
          <cell r="D687" t="str">
            <v>เบญจลักษ์เฉลิมพระเกียรติ 80 พรรษา</v>
          </cell>
          <cell r="E687">
            <v>10</v>
          </cell>
          <cell r="F687" t="str">
            <v>โรงพยาบาลชุมชน</v>
          </cell>
          <cell r="G687" t="str">
            <v>รพช.</v>
          </cell>
          <cell r="H687">
            <v>33</v>
          </cell>
          <cell r="I687" t="str">
            <v>ศรีสะเกษ</v>
          </cell>
          <cell r="J687" t="str">
            <v>30</v>
          </cell>
          <cell r="K687" t="str">
            <v/>
          </cell>
          <cell r="L687" t="str">
            <v>F2</v>
          </cell>
          <cell r="M687">
            <v>15</v>
          </cell>
          <cell r="N687" t="str">
            <v>F2 30,000-=60,000</v>
          </cell>
          <cell r="O687" t="str">
            <v>002312500</v>
          </cell>
          <cell r="P687" t="str">
            <v>รพช.F2 30,000-=60,000</v>
          </cell>
        </row>
        <row r="688">
          <cell r="A688" t="str">
            <v>28014</v>
          </cell>
          <cell r="B688" t="str">
            <v>โรงพยาบาลพยุห์</v>
          </cell>
          <cell r="C688" t="str">
            <v>พยุห์,รพช.</v>
          </cell>
          <cell r="D688" t="str">
            <v>พยุห์</v>
          </cell>
          <cell r="E688">
            <v>10</v>
          </cell>
          <cell r="F688" t="str">
            <v>โรงพยาบาลชุมชน</v>
          </cell>
          <cell r="G688" t="str">
            <v>รพช.</v>
          </cell>
          <cell r="H688">
            <v>33</v>
          </cell>
          <cell r="I688" t="str">
            <v>ศรีสะเกษ</v>
          </cell>
          <cell r="J688" t="str">
            <v>10</v>
          </cell>
          <cell r="K688" t="str">
            <v>S</v>
          </cell>
          <cell r="L688" t="str">
            <v>F3</v>
          </cell>
          <cell r="M688">
            <v>17</v>
          </cell>
          <cell r="N688" t="str">
            <v>F3 &gt;=25,000</v>
          </cell>
          <cell r="O688" t="str">
            <v>002801400</v>
          </cell>
          <cell r="P688" t="str">
            <v>รพช.F3 &gt;=25,000</v>
          </cell>
        </row>
        <row r="689">
          <cell r="A689" t="str">
            <v>28015</v>
          </cell>
          <cell r="B689" t="str">
            <v>โรงพยาบาลโพธิ์ศรีสุวรรณ</v>
          </cell>
          <cell r="C689" t="str">
            <v>โพธิ์ศรีสุวรรณ,รพช.</v>
          </cell>
          <cell r="D689" t="str">
            <v>โพธิ์ศรีสุวรรณ</v>
          </cell>
          <cell r="E689">
            <v>10</v>
          </cell>
          <cell r="F689" t="str">
            <v>โรงพยาบาลชุมชน</v>
          </cell>
          <cell r="G689" t="str">
            <v>รพช.</v>
          </cell>
          <cell r="H689">
            <v>33</v>
          </cell>
          <cell r="I689" t="str">
            <v>ศรีสะเกษ</v>
          </cell>
          <cell r="J689" t="str">
            <v>21</v>
          </cell>
          <cell r="K689" t="str">
            <v>S</v>
          </cell>
          <cell r="L689" t="str">
            <v>F3</v>
          </cell>
          <cell r="M689">
            <v>18</v>
          </cell>
          <cell r="N689" t="str">
            <v>F3 15,000-25,000</v>
          </cell>
          <cell r="O689" t="str">
            <v>002801500</v>
          </cell>
          <cell r="P689" t="str">
            <v>รพช.F3 15,000-25,000</v>
          </cell>
        </row>
        <row r="690">
          <cell r="A690" t="str">
            <v>28016</v>
          </cell>
          <cell r="B690" t="str">
            <v>โรงพยาบาลศิลาลาด</v>
          </cell>
          <cell r="C690" t="str">
            <v>ศิลาลาด,รพช.</v>
          </cell>
          <cell r="D690" t="str">
            <v>ศิลาลาด</v>
          </cell>
          <cell r="E690">
            <v>10</v>
          </cell>
          <cell r="F690" t="str">
            <v>โรงพยาบาลชุมชน</v>
          </cell>
          <cell r="G690" t="str">
            <v>รพช.</v>
          </cell>
          <cell r="H690">
            <v>33</v>
          </cell>
          <cell r="I690" t="str">
            <v>ศรีสะเกษ</v>
          </cell>
          <cell r="J690" t="str">
            <v>0</v>
          </cell>
          <cell r="K690" t="str">
            <v>S</v>
          </cell>
          <cell r="L690" t="str">
            <v>F3</v>
          </cell>
          <cell r="M690">
            <v>18</v>
          </cell>
          <cell r="N690" t="str">
            <v>F3 15,000-25,000</v>
          </cell>
          <cell r="O690" t="str">
            <v>002801600</v>
          </cell>
          <cell r="P690" t="str">
            <v>รพช.F3 15,000-25,000</v>
          </cell>
        </row>
        <row r="691">
          <cell r="A691" t="str">
            <v>10669</v>
          </cell>
          <cell r="B691" t="str">
            <v>โรงพยาบาลสรรพสิทธิประสงค์</v>
          </cell>
          <cell r="C691" t="str">
            <v>สรรพสิทธิประสงค์,รพศ.</v>
          </cell>
          <cell r="D691" t="str">
            <v>สรรพสิทธิประสงค์</v>
          </cell>
          <cell r="E691">
            <v>10</v>
          </cell>
          <cell r="F691" t="str">
            <v>โรงพยาบาลศูนย์</v>
          </cell>
          <cell r="G691" t="str">
            <v>รพศ.</v>
          </cell>
          <cell r="H691">
            <v>34</v>
          </cell>
          <cell r="I691" t="str">
            <v>อุบลราชธานี</v>
          </cell>
          <cell r="J691" t="str">
            <v>1188</v>
          </cell>
          <cell r="K691" t="str">
            <v/>
          </cell>
          <cell r="L691" t="str">
            <v>A</v>
          </cell>
          <cell r="M691">
            <v>1</v>
          </cell>
          <cell r="N691" t="str">
            <v>A &gt;1000</v>
          </cell>
          <cell r="O691" t="str">
            <v>001066900</v>
          </cell>
          <cell r="P691" t="str">
            <v>รพศ.A &gt;1000</v>
          </cell>
        </row>
        <row r="692">
          <cell r="A692" t="str">
            <v>10944</v>
          </cell>
          <cell r="B692" t="str">
            <v>โรงพยาบาลศรีเมืองใหม่</v>
          </cell>
          <cell r="C692" t="str">
            <v>ศรีเมืองใหม่,รพช.</v>
          </cell>
          <cell r="D692" t="str">
            <v>ศรีเมืองใหม่</v>
          </cell>
          <cell r="E692">
            <v>10</v>
          </cell>
          <cell r="F692" t="str">
            <v>โรงพยาบาลชุมชน</v>
          </cell>
          <cell r="G692" t="str">
            <v>รพช.</v>
          </cell>
          <cell r="H692">
            <v>34</v>
          </cell>
          <cell r="I692" t="str">
            <v>อุบลราชธานี</v>
          </cell>
          <cell r="J692" t="str">
            <v>60</v>
          </cell>
          <cell r="K692" t="str">
            <v/>
          </cell>
          <cell r="L692" t="str">
            <v>F2</v>
          </cell>
          <cell r="M692">
            <v>14</v>
          </cell>
          <cell r="N692" t="str">
            <v>F2 60,000-90,000</v>
          </cell>
          <cell r="O692" t="str">
            <v>001094400</v>
          </cell>
          <cell r="P692" t="str">
            <v>รพช.F2 60,000-90,000</v>
          </cell>
        </row>
        <row r="693">
          <cell r="A693" t="str">
            <v>10945</v>
          </cell>
          <cell r="B693" t="str">
            <v>โรงพยาบาลโขงเจียม</v>
          </cell>
          <cell r="C693" t="str">
            <v>โขงเจียม,รพช.</v>
          </cell>
          <cell r="D693" t="str">
            <v>โขงเจียม</v>
          </cell>
          <cell r="E693">
            <v>10</v>
          </cell>
          <cell r="F693" t="str">
            <v>โรงพยาบาลชุมชน</v>
          </cell>
          <cell r="G693" t="str">
            <v>รพช.</v>
          </cell>
          <cell r="H693">
            <v>34</v>
          </cell>
          <cell r="I693" t="str">
            <v>อุบลราชธานี</v>
          </cell>
          <cell r="J693" t="str">
            <v>30</v>
          </cell>
          <cell r="K693" t="str">
            <v/>
          </cell>
          <cell r="L693" t="str">
            <v>F2</v>
          </cell>
          <cell r="M693">
            <v>15</v>
          </cell>
          <cell r="N693" t="str">
            <v>F2 30,000-=60,000</v>
          </cell>
          <cell r="O693" t="str">
            <v>001094500</v>
          </cell>
          <cell r="P693" t="str">
            <v>รพช.F2 30,000-=60,000</v>
          </cell>
        </row>
        <row r="694">
          <cell r="A694" t="str">
            <v>10946</v>
          </cell>
          <cell r="B694" t="str">
            <v>โรงพยาบาลเขื่องใน</v>
          </cell>
          <cell r="C694" t="str">
            <v>เขื่องใน,รพช.</v>
          </cell>
          <cell r="D694" t="str">
            <v>เขื่องใน</v>
          </cell>
          <cell r="E694">
            <v>10</v>
          </cell>
          <cell r="F694" t="str">
            <v>โรงพยาบาลชุมชน</v>
          </cell>
          <cell r="G694" t="str">
            <v>รพช.</v>
          </cell>
          <cell r="H694">
            <v>34</v>
          </cell>
          <cell r="I694" t="str">
            <v>อุบลราชธานี</v>
          </cell>
          <cell r="J694" t="str">
            <v>64</v>
          </cell>
          <cell r="K694" t="str">
            <v/>
          </cell>
          <cell r="L694" t="str">
            <v>F2</v>
          </cell>
          <cell r="M694">
            <v>13</v>
          </cell>
          <cell r="N694" t="str">
            <v>F2 &gt;=90,000</v>
          </cell>
          <cell r="O694" t="str">
            <v>001094600</v>
          </cell>
          <cell r="P694" t="str">
            <v>รพช.F2 &gt;=90,000</v>
          </cell>
        </row>
        <row r="695">
          <cell r="A695" t="str">
            <v>10947</v>
          </cell>
          <cell r="B695" t="str">
            <v>โรงพยาบาลเขมราฐ</v>
          </cell>
          <cell r="C695" t="str">
            <v>เขมราฐ,รพช.</v>
          </cell>
          <cell r="D695" t="str">
            <v>เขมราฐ</v>
          </cell>
          <cell r="E695">
            <v>10</v>
          </cell>
          <cell r="F695" t="str">
            <v>โรงพยาบาลชุมชน</v>
          </cell>
          <cell r="G695" t="str">
            <v>รพช.</v>
          </cell>
          <cell r="H695">
            <v>34</v>
          </cell>
          <cell r="I695" t="str">
            <v>อุบลราชธานี</v>
          </cell>
          <cell r="J695" t="str">
            <v>78</v>
          </cell>
          <cell r="K695" t="str">
            <v/>
          </cell>
          <cell r="L695" t="str">
            <v>F2</v>
          </cell>
          <cell r="M695">
            <v>14</v>
          </cell>
          <cell r="N695" t="str">
            <v>F2 60,000-90,000</v>
          </cell>
          <cell r="O695" t="str">
            <v>001094700</v>
          </cell>
          <cell r="P695" t="str">
            <v>รพช.F2 60,000-90,000</v>
          </cell>
        </row>
        <row r="696">
          <cell r="A696" t="str">
            <v>10948</v>
          </cell>
          <cell r="B696" t="str">
            <v>โรงพยาบาลนาจะหลวย</v>
          </cell>
          <cell r="C696" t="str">
            <v>นาจะหลวย,รพช.</v>
          </cell>
          <cell r="D696" t="str">
            <v>นาจะหลวย</v>
          </cell>
          <cell r="E696">
            <v>10</v>
          </cell>
          <cell r="F696" t="str">
            <v>โรงพยาบาลชุมชน</v>
          </cell>
          <cell r="G696" t="str">
            <v>รพช.</v>
          </cell>
          <cell r="H696">
            <v>34</v>
          </cell>
          <cell r="I696" t="str">
            <v>อุบลราชธานี</v>
          </cell>
          <cell r="J696" t="str">
            <v>36</v>
          </cell>
          <cell r="K696" t="str">
            <v/>
          </cell>
          <cell r="L696" t="str">
            <v>F2</v>
          </cell>
          <cell r="M696">
            <v>15</v>
          </cell>
          <cell r="N696" t="str">
            <v>F2 30,000-=60,000</v>
          </cell>
          <cell r="O696" t="str">
            <v>001094800</v>
          </cell>
          <cell r="P696" t="str">
            <v>รพช.F2 30,000-=60,000</v>
          </cell>
        </row>
        <row r="697">
          <cell r="A697" t="str">
            <v>10949</v>
          </cell>
          <cell r="B697" t="str">
            <v>โรงพยาบาลน้ำยืน</v>
          </cell>
          <cell r="C697" t="str">
            <v>น้ำยืน,รพช.</v>
          </cell>
          <cell r="D697" t="str">
            <v>น้ำยืน</v>
          </cell>
          <cell r="E697">
            <v>10</v>
          </cell>
          <cell r="F697" t="str">
            <v>โรงพยาบาลชุมชน</v>
          </cell>
          <cell r="G697" t="str">
            <v>รพช.</v>
          </cell>
          <cell r="H697">
            <v>34</v>
          </cell>
          <cell r="I697" t="str">
            <v>อุบลราชธานี</v>
          </cell>
          <cell r="J697" t="str">
            <v>60</v>
          </cell>
          <cell r="K697" t="str">
            <v/>
          </cell>
          <cell r="L697" t="str">
            <v>F2</v>
          </cell>
          <cell r="M697">
            <v>14</v>
          </cell>
          <cell r="N697" t="str">
            <v>F2 60,000-90,000</v>
          </cell>
          <cell r="O697" t="str">
            <v>001094900</v>
          </cell>
          <cell r="P697" t="str">
            <v>รพช.F2 60,000-90,000</v>
          </cell>
        </row>
        <row r="698">
          <cell r="A698" t="str">
            <v>10950</v>
          </cell>
          <cell r="B698" t="str">
            <v>โรงพยาบาลบุณฑริก</v>
          </cell>
          <cell r="C698" t="str">
            <v>บุณฑริก,รพช.</v>
          </cell>
          <cell r="D698" t="str">
            <v>บุณฑริก</v>
          </cell>
          <cell r="E698">
            <v>10</v>
          </cell>
          <cell r="F698" t="str">
            <v>โรงพยาบาลชุมชน</v>
          </cell>
          <cell r="G698" t="str">
            <v>รพช.</v>
          </cell>
          <cell r="H698">
            <v>34</v>
          </cell>
          <cell r="I698" t="str">
            <v>อุบลราชธานี</v>
          </cell>
          <cell r="J698" t="str">
            <v>47</v>
          </cell>
          <cell r="K698" t="str">
            <v/>
          </cell>
          <cell r="L698" t="str">
            <v>F2</v>
          </cell>
          <cell r="M698">
            <v>13</v>
          </cell>
          <cell r="N698" t="str">
            <v>F2 &gt;=90,000</v>
          </cell>
          <cell r="O698" t="str">
            <v>001095000</v>
          </cell>
          <cell r="P698" t="str">
            <v>รพช.F2 &gt;=90,000</v>
          </cell>
        </row>
        <row r="699">
          <cell r="A699" t="str">
            <v>10951</v>
          </cell>
          <cell r="B699" t="str">
            <v>โรงพยาบาลตระการพืชผล</v>
          </cell>
          <cell r="C699" t="str">
            <v>ตระการพืชผล,รพช.</v>
          </cell>
          <cell r="D699" t="str">
            <v>ตระการพืชผล</v>
          </cell>
          <cell r="E699">
            <v>10</v>
          </cell>
          <cell r="F699" t="str">
            <v>โรงพยาบาลชุมชน</v>
          </cell>
          <cell r="G699" t="str">
            <v>รพช.</v>
          </cell>
          <cell r="H699">
            <v>34</v>
          </cell>
          <cell r="I699" t="str">
            <v>อุบลราชธานี</v>
          </cell>
          <cell r="J699" t="str">
            <v>135</v>
          </cell>
          <cell r="K699" t="str">
            <v/>
          </cell>
          <cell r="L699" t="str">
            <v>M2</v>
          </cell>
          <cell r="M699">
            <v>8</v>
          </cell>
          <cell r="N699" t="str">
            <v>M2 &gt;100</v>
          </cell>
          <cell r="O699" t="str">
            <v>001095100</v>
          </cell>
          <cell r="P699" t="str">
            <v>รพช.M2 &gt;100</v>
          </cell>
        </row>
        <row r="700">
          <cell r="A700" t="str">
            <v>10952</v>
          </cell>
          <cell r="B700" t="str">
            <v>โรงพยาบาลกุดข้าวปุ้น</v>
          </cell>
          <cell r="C700" t="str">
            <v>กุดข้าวปุ้น,รพช.</v>
          </cell>
          <cell r="D700" t="str">
            <v>กุดข้าวปุ้น</v>
          </cell>
          <cell r="E700">
            <v>10</v>
          </cell>
          <cell r="F700" t="str">
            <v>โรงพยาบาลชุมชน</v>
          </cell>
          <cell r="G700" t="str">
            <v>รพช.</v>
          </cell>
          <cell r="H700">
            <v>34</v>
          </cell>
          <cell r="I700" t="str">
            <v>อุบลราชธานี</v>
          </cell>
          <cell r="J700" t="str">
            <v>41</v>
          </cell>
          <cell r="K700" t="str">
            <v/>
          </cell>
          <cell r="L700" t="str">
            <v>F2</v>
          </cell>
          <cell r="M700">
            <v>15</v>
          </cell>
          <cell r="N700" t="str">
            <v>F2 30,000-=60,000</v>
          </cell>
          <cell r="O700" t="str">
            <v>001095200</v>
          </cell>
          <cell r="P700" t="str">
            <v>รพช.F2 30,000-=60,000</v>
          </cell>
        </row>
        <row r="701">
          <cell r="A701" t="str">
            <v>10953</v>
          </cell>
          <cell r="B701" t="str">
            <v>โรงพยาบาลม่วงสามสิบ</v>
          </cell>
          <cell r="C701" t="str">
            <v>ม่วงสามสิบ,รพช.</v>
          </cell>
          <cell r="D701" t="str">
            <v>ม่วงสามสิบ</v>
          </cell>
          <cell r="E701">
            <v>10</v>
          </cell>
          <cell r="F701" t="str">
            <v>โรงพยาบาลชุมชน</v>
          </cell>
          <cell r="G701" t="str">
            <v>รพช.</v>
          </cell>
          <cell r="H701">
            <v>34</v>
          </cell>
          <cell r="I701" t="str">
            <v>อุบลราชธานี</v>
          </cell>
          <cell r="J701" t="str">
            <v>60</v>
          </cell>
          <cell r="K701" t="str">
            <v/>
          </cell>
          <cell r="L701" t="str">
            <v>F2</v>
          </cell>
          <cell r="M701">
            <v>14</v>
          </cell>
          <cell r="N701" t="str">
            <v>F2 60,000-90,000</v>
          </cell>
          <cell r="O701" t="str">
            <v>001095300</v>
          </cell>
          <cell r="P701" t="str">
            <v>รพช.F2 60,000-90,000</v>
          </cell>
        </row>
        <row r="702">
          <cell r="A702" t="str">
            <v>10954</v>
          </cell>
          <cell r="B702" t="str">
            <v>โรงพยาบาลวารินชำราบ</v>
          </cell>
          <cell r="C702" t="str">
            <v>วารินชำราบ,รพท.</v>
          </cell>
          <cell r="D702" t="str">
            <v>วารินชำราบ</v>
          </cell>
          <cell r="E702">
            <v>10</v>
          </cell>
          <cell r="F702" t="str">
            <v>โรงพยาบาลทั่วไป</v>
          </cell>
          <cell r="G702" t="str">
            <v>รพท.</v>
          </cell>
          <cell r="H702">
            <v>34</v>
          </cell>
          <cell r="I702" t="str">
            <v>อุบลราชธานี</v>
          </cell>
          <cell r="J702" t="str">
            <v>209</v>
          </cell>
          <cell r="K702" t="str">
            <v/>
          </cell>
          <cell r="L702" t="str">
            <v>M1</v>
          </cell>
          <cell r="M702">
            <v>6</v>
          </cell>
          <cell r="N702" t="str">
            <v>M1 &gt;200</v>
          </cell>
          <cell r="O702" t="str">
            <v>001095400</v>
          </cell>
          <cell r="P702" t="str">
            <v>รพช./รพท.M1 &gt;200</v>
          </cell>
        </row>
        <row r="703">
          <cell r="A703" t="str">
            <v>10956</v>
          </cell>
          <cell r="B703" t="str">
            <v>โรงพยาบาลพิบูลมังสาหาร</v>
          </cell>
          <cell r="C703" t="str">
            <v>พิบูลมังสาหาร,รพช.</v>
          </cell>
          <cell r="D703" t="str">
            <v>พิบูลมังสาหาร</v>
          </cell>
          <cell r="E703">
            <v>10</v>
          </cell>
          <cell r="F703" t="str">
            <v>โรงพยาบาลชุมชน</v>
          </cell>
          <cell r="G703" t="str">
            <v>รพช.</v>
          </cell>
          <cell r="H703">
            <v>34</v>
          </cell>
          <cell r="I703" t="str">
            <v>อุบลราชธานี</v>
          </cell>
          <cell r="J703" t="str">
            <v>105</v>
          </cell>
          <cell r="K703" t="str">
            <v/>
          </cell>
          <cell r="L703" t="str">
            <v>M2</v>
          </cell>
          <cell r="M703">
            <v>8</v>
          </cell>
          <cell r="N703" t="str">
            <v>M2 &gt;100</v>
          </cell>
          <cell r="O703" t="str">
            <v>001095600</v>
          </cell>
          <cell r="P703" t="str">
            <v>รพช.M2 &gt;100</v>
          </cell>
        </row>
        <row r="704">
          <cell r="A704" t="str">
            <v>10957</v>
          </cell>
          <cell r="B704" t="str">
            <v>โรงพยาบาลตาลสุม</v>
          </cell>
          <cell r="C704" t="str">
            <v>ตาลสุม,รพช.</v>
          </cell>
          <cell r="D704" t="str">
            <v>ตาลสุม</v>
          </cell>
          <cell r="E704">
            <v>10</v>
          </cell>
          <cell r="F704" t="str">
            <v>โรงพยาบาลชุมชน</v>
          </cell>
          <cell r="G704" t="str">
            <v>รพช.</v>
          </cell>
          <cell r="H704">
            <v>34</v>
          </cell>
          <cell r="I704" t="str">
            <v>อุบลราชธานี</v>
          </cell>
          <cell r="J704" t="str">
            <v>30</v>
          </cell>
          <cell r="K704" t="str">
            <v/>
          </cell>
          <cell r="L704" t="str">
            <v>F2</v>
          </cell>
          <cell r="M704">
            <v>15</v>
          </cell>
          <cell r="N704" t="str">
            <v>F2 30,000-=60,000</v>
          </cell>
          <cell r="O704" t="str">
            <v>001095700</v>
          </cell>
          <cell r="P704" t="str">
            <v>รพช.F2 30,000-=60,000</v>
          </cell>
        </row>
        <row r="705">
          <cell r="A705" t="str">
            <v>10958</v>
          </cell>
          <cell r="B705" t="str">
            <v>โรงพยาบาลโพธิ์ไทร</v>
          </cell>
          <cell r="C705" t="str">
            <v>โพธิ์ไทร,รพช.</v>
          </cell>
          <cell r="D705" t="str">
            <v>โพธิ์ไทร</v>
          </cell>
          <cell r="E705">
            <v>10</v>
          </cell>
          <cell r="F705" t="str">
            <v>โรงพยาบาลชุมชน</v>
          </cell>
          <cell r="G705" t="str">
            <v>รพช.</v>
          </cell>
          <cell r="H705">
            <v>34</v>
          </cell>
          <cell r="I705" t="str">
            <v>อุบลราชธานี</v>
          </cell>
          <cell r="J705" t="str">
            <v>34</v>
          </cell>
          <cell r="K705" t="str">
            <v/>
          </cell>
          <cell r="L705" t="str">
            <v>F2</v>
          </cell>
          <cell r="M705">
            <v>15</v>
          </cell>
          <cell r="N705" t="str">
            <v>F2 30,000-=60,000</v>
          </cell>
          <cell r="O705" t="str">
            <v>001095800</v>
          </cell>
          <cell r="P705" t="str">
            <v>รพช.F2 30,000-=60,000</v>
          </cell>
        </row>
        <row r="706">
          <cell r="A706" t="str">
            <v>10959</v>
          </cell>
          <cell r="B706" t="str">
            <v>โรงพยาบาลสำโรง</v>
          </cell>
          <cell r="C706" t="str">
            <v>สำโรง,รพช.</v>
          </cell>
          <cell r="D706" t="str">
            <v>สำโรง</v>
          </cell>
          <cell r="E706">
            <v>10</v>
          </cell>
          <cell r="F706" t="str">
            <v>โรงพยาบาลชุมชน</v>
          </cell>
          <cell r="G706" t="str">
            <v>รพช.</v>
          </cell>
          <cell r="H706">
            <v>34</v>
          </cell>
          <cell r="I706" t="str">
            <v>อุบลราชธานี</v>
          </cell>
          <cell r="J706" t="str">
            <v>30</v>
          </cell>
          <cell r="K706" t="str">
            <v/>
          </cell>
          <cell r="L706" t="str">
            <v>F2</v>
          </cell>
          <cell r="M706">
            <v>15</v>
          </cell>
          <cell r="N706" t="str">
            <v>F2 30,000-=60,000</v>
          </cell>
          <cell r="O706" t="str">
            <v>001095900</v>
          </cell>
          <cell r="P706" t="str">
            <v>รพช.F2 30,000-=60,000</v>
          </cell>
        </row>
        <row r="707">
          <cell r="A707" t="str">
            <v>10960</v>
          </cell>
          <cell r="B707" t="str">
            <v>โรงพยาบาลดอนมดแดง</v>
          </cell>
          <cell r="C707" t="str">
            <v>ดอนมดแดง,รพช.</v>
          </cell>
          <cell r="D707" t="str">
            <v>ดอนมดแดง</v>
          </cell>
          <cell r="E707">
            <v>10</v>
          </cell>
          <cell r="F707" t="str">
            <v>โรงพยาบาลชุมชน</v>
          </cell>
          <cell r="G707" t="str">
            <v>รพช.</v>
          </cell>
          <cell r="H707">
            <v>34</v>
          </cell>
          <cell r="I707" t="str">
            <v>อุบลราชธานี</v>
          </cell>
          <cell r="J707" t="str">
            <v>28</v>
          </cell>
          <cell r="K707" t="str">
            <v/>
          </cell>
          <cell r="L707" t="str">
            <v>F2</v>
          </cell>
          <cell r="M707">
            <v>16</v>
          </cell>
          <cell r="N707" t="str">
            <v>F2 &lt;=30,000</v>
          </cell>
          <cell r="O707" t="str">
            <v>001096000</v>
          </cell>
          <cell r="P707" t="str">
            <v>รพช.F2 &lt;=30,000</v>
          </cell>
        </row>
        <row r="708">
          <cell r="A708" t="str">
            <v>10961</v>
          </cell>
          <cell r="B708" t="str">
            <v>โรงพยาบาลสิรินธร</v>
          </cell>
          <cell r="C708" t="str">
            <v>สิรินธร,รพช.</v>
          </cell>
          <cell r="D708" t="str">
            <v>สิรินธร</v>
          </cell>
          <cell r="E708">
            <v>10</v>
          </cell>
          <cell r="F708" t="str">
            <v>โรงพยาบาลชุมชน</v>
          </cell>
          <cell r="G708" t="str">
            <v>รพช.</v>
          </cell>
          <cell r="H708">
            <v>34</v>
          </cell>
          <cell r="I708" t="str">
            <v>อุบลราชธานี</v>
          </cell>
          <cell r="J708" t="str">
            <v>37</v>
          </cell>
          <cell r="K708" t="str">
            <v/>
          </cell>
          <cell r="L708" t="str">
            <v>F2</v>
          </cell>
          <cell r="M708">
            <v>15</v>
          </cell>
          <cell r="N708" t="str">
            <v>F2 30,000-=60,000</v>
          </cell>
          <cell r="O708" t="str">
            <v>001096100</v>
          </cell>
          <cell r="P708" t="str">
            <v>รพช.F2 30,000-=60,000</v>
          </cell>
        </row>
        <row r="709">
          <cell r="A709" t="str">
            <v>10962</v>
          </cell>
          <cell r="B709" t="str">
            <v>โรงพยาบาลทุ่งศรีอุดม</v>
          </cell>
          <cell r="C709" t="str">
            <v>ทุ่งศรีอุดม,รพช.</v>
          </cell>
          <cell r="D709" t="str">
            <v>ทุ่งศรีอุดม</v>
          </cell>
          <cell r="E709">
            <v>10</v>
          </cell>
          <cell r="F709" t="str">
            <v>โรงพยาบาลชุมชน</v>
          </cell>
          <cell r="G709" t="str">
            <v>รพช.</v>
          </cell>
          <cell r="H709">
            <v>34</v>
          </cell>
          <cell r="I709" t="str">
            <v>อุบลราชธานี</v>
          </cell>
          <cell r="J709" t="str">
            <v>25</v>
          </cell>
          <cell r="K709" t="str">
            <v/>
          </cell>
          <cell r="L709" t="str">
            <v>F2</v>
          </cell>
          <cell r="M709">
            <v>16</v>
          </cell>
          <cell r="N709" t="str">
            <v>F2 &lt;=30,000</v>
          </cell>
          <cell r="O709" t="str">
            <v>001096200</v>
          </cell>
          <cell r="P709" t="str">
            <v>รพช.F2 &lt;=30,000</v>
          </cell>
        </row>
        <row r="710">
          <cell r="A710" t="str">
            <v>11443</v>
          </cell>
          <cell r="B710" t="str">
            <v>โรงพยาบาลสมเด็จพระยุพราชเดชอุดม</v>
          </cell>
          <cell r="C710" t="str">
            <v>สมเด็จพระยุพราชเดชอุดม,รพท.</v>
          </cell>
          <cell r="D710" t="str">
            <v>สมเด็จพระยุพราชเดชอุดม</v>
          </cell>
          <cell r="E710">
            <v>10</v>
          </cell>
          <cell r="F710" t="str">
            <v>โรงพยาบาลทั่วไป</v>
          </cell>
          <cell r="G710" t="str">
            <v>รพท.</v>
          </cell>
          <cell r="H710">
            <v>34</v>
          </cell>
          <cell r="I710" t="str">
            <v>อุบลราชธานี</v>
          </cell>
          <cell r="J710" t="str">
            <v>288</v>
          </cell>
          <cell r="K710" t="str">
            <v/>
          </cell>
          <cell r="L710" t="str">
            <v>M1</v>
          </cell>
          <cell r="M710">
            <v>6</v>
          </cell>
          <cell r="N710" t="str">
            <v>M1 &gt;200</v>
          </cell>
          <cell r="O710" t="str">
            <v>001144300</v>
          </cell>
          <cell r="P710" t="str">
            <v>รพช./รพท.M1 &gt;200</v>
          </cell>
        </row>
        <row r="711">
          <cell r="A711" t="str">
            <v>21984</v>
          </cell>
          <cell r="B711" t="str">
            <v>โรงพยาบาล๕๐ พรรษา มหาวชิราลงกรณ์</v>
          </cell>
          <cell r="C711" t="str">
            <v>๕๐ พรรษา มหาวชิราลงกรณ์,รพท.</v>
          </cell>
          <cell r="D711" t="str">
            <v>๕๐ พรรษา มหาวชิราลงกรณ์</v>
          </cell>
          <cell r="E711">
            <v>10</v>
          </cell>
          <cell r="F711" t="str">
            <v>โรงพยาบาลทั่วไป</v>
          </cell>
          <cell r="G711" t="str">
            <v>รพท.</v>
          </cell>
          <cell r="H711">
            <v>34</v>
          </cell>
          <cell r="I711" t="str">
            <v>อุบลราชธานี</v>
          </cell>
          <cell r="J711" t="str">
            <v>150</v>
          </cell>
          <cell r="K711" t="str">
            <v/>
          </cell>
          <cell r="L711" t="str">
            <v>S</v>
          </cell>
          <cell r="M711">
            <v>5</v>
          </cell>
          <cell r="N711" t="str">
            <v>S &lt;=400</v>
          </cell>
          <cell r="O711" t="str">
            <v>002198400</v>
          </cell>
          <cell r="P711" t="str">
            <v>รพช./รพท.S &lt;=400</v>
          </cell>
        </row>
        <row r="712">
          <cell r="A712" t="str">
            <v>24032</v>
          </cell>
          <cell r="B712" t="str">
            <v>โรงพยาบาลนาตาล</v>
          </cell>
          <cell r="C712" t="str">
            <v>นาตาล,รพช.</v>
          </cell>
          <cell r="D712" t="str">
            <v>นาตาล</v>
          </cell>
          <cell r="E712">
            <v>10</v>
          </cell>
          <cell r="F712" t="str">
            <v>โรงพยาบาลชุมชน</v>
          </cell>
          <cell r="G712" t="str">
            <v>รพช.</v>
          </cell>
          <cell r="H712">
            <v>34</v>
          </cell>
          <cell r="I712" t="str">
            <v>อุบลราชธานี</v>
          </cell>
          <cell r="J712" t="str">
            <v>11</v>
          </cell>
          <cell r="K712" t="str">
            <v>S</v>
          </cell>
          <cell r="L712" t="str">
            <v>F3</v>
          </cell>
          <cell r="M712">
            <v>17</v>
          </cell>
          <cell r="N712" t="str">
            <v>F3 &gt;=25,000</v>
          </cell>
          <cell r="O712" t="str">
            <v>002403200</v>
          </cell>
          <cell r="P712" t="str">
            <v>รพช.F3 &gt;=25,000</v>
          </cell>
        </row>
        <row r="713">
          <cell r="A713" t="str">
            <v>24821</v>
          </cell>
          <cell r="B713" t="str">
            <v>โรงพยาบาลนาเยีย</v>
          </cell>
          <cell r="C713" t="str">
            <v>นาเยีย,รพช.</v>
          </cell>
          <cell r="D713" t="str">
            <v>นาเยีย</v>
          </cell>
          <cell r="E713">
            <v>10</v>
          </cell>
          <cell r="F713" t="str">
            <v>โรงพยาบาลชุมชน</v>
          </cell>
          <cell r="G713" t="str">
            <v>รพช.</v>
          </cell>
          <cell r="H713">
            <v>34</v>
          </cell>
          <cell r="I713" t="str">
            <v>อุบลราชธานี</v>
          </cell>
          <cell r="J713" t="str">
            <v>13</v>
          </cell>
          <cell r="K713" t="str">
            <v>S</v>
          </cell>
          <cell r="L713" t="str">
            <v>F3</v>
          </cell>
          <cell r="M713">
            <v>17</v>
          </cell>
          <cell r="N713" t="str">
            <v>F3 &gt;=25,000</v>
          </cell>
          <cell r="O713" t="str">
            <v>002482100</v>
          </cell>
          <cell r="P713" t="str">
            <v>รพช.F3 &gt;=25,000</v>
          </cell>
        </row>
        <row r="714">
          <cell r="A714" t="str">
            <v>27967</v>
          </cell>
          <cell r="B714" t="str">
            <v>โรงพยาบาลสว่างวีระวงศ์</v>
          </cell>
          <cell r="C714" t="str">
            <v>สว่างวีระวงศ์,รพช.</v>
          </cell>
          <cell r="D714" t="str">
            <v>สว่างวีระวงศ์</v>
          </cell>
          <cell r="E714">
            <v>10</v>
          </cell>
          <cell r="F714" t="str">
            <v>โรงพยาบาลชุมชน</v>
          </cell>
          <cell r="G714" t="str">
            <v>รพช.</v>
          </cell>
          <cell r="H714">
            <v>34</v>
          </cell>
          <cell r="I714" t="str">
            <v>อุบลราชธานี</v>
          </cell>
          <cell r="J714" t="str">
            <v>10</v>
          </cell>
          <cell r="K714" t="str">
            <v>S</v>
          </cell>
          <cell r="L714" t="str">
            <v>F3</v>
          </cell>
          <cell r="M714">
            <v>17</v>
          </cell>
          <cell r="N714" t="str">
            <v>F3 &gt;=25,000</v>
          </cell>
          <cell r="O714" t="str">
            <v>002796700</v>
          </cell>
          <cell r="P714" t="str">
            <v>รพช.F3 &gt;=25,000</v>
          </cell>
        </row>
        <row r="715">
          <cell r="A715" t="str">
            <v>27968</v>
          </cell>
          <cell r="B715" t="str">
            <v>โรงพยาบาลน้ำขุ่น</v>
          </cell>
          <cell r="C715" t="str">
            <v>น้ำขุ่น,รพช.</v>
          </cell>
          <cell r="D715" t="str">
            <v>น้ำขุ่น</v>
          </cell>
          <cell r="E715">
            <v>10</v>
          </cell>
          <cell r="F715" t="str">
            <v>โรงพยาบาลชุมชน</v>
          </cell>
          <cell r="G715" t="str">
            <v>รพช.</v>
          </cell>
          <cell r="H715">
            <v>34</v>
          </cell>
          <cell r="I715" t="str">
            <v>อุบลราชธานี</v>
          </cell>
          <cell r="J715" t="str">
            <v>10</v>
          </cell>
          <cell r="K715" t="str">
            <v>S</v>
          </cell>
          <cell r="L715" t="str">
            <v>F3</v>
          </cell>
          <cell r="M715">
            <v>17</v>
          </cell>
          <cell r="N715" t="str">
            <v>F3 &gt;=25,000</v>
          </cell>
          <cell r="O715" t="str">
            <v>002796800</v>
          </cell>
          <cell r="P715" t="str">
            <v>รพช.F3 &gt;=25,000</v>
          </cell>
        </row>
        <row r="716">
          <cell r="A716" t="str">
            <v>27976</v>
          </cell>
          <cell r="B716" t="str">
            <v>โรงพยาบาลเหล่าเสือโก้ก</v>
          </cell>
          <cell r="C716" t="str">
            <v>เหล่าเสือโก้ก,รพช.</v>
          </cell>
          <cell r="D716" t="str">
            <v>เหล่าเสือโก้ก</v>
          </cell>
          <cell r="E716">
            <v>10</v>
          </cell>
          <cell r="F716" t="str">
            <v>โรงพยาบาลชุมชน</v>
          </cell>
          <cell r="G716" t="str">
            <v>รพช.</v>
          </cell>
          <cell r="H716">
            <v>34</v>
          </cell>
          <cell r="I716" t="str">
            <v>อุบลราชธานี</v>
          </cell>
          <cell r="J716" t="str">
            <v>11</v>
          </cell>
          <cell r="K716" t="str">
            <v>S</v>
          </cell>
          <cell r="L716" t="str">
            <v>F3</v>
          </cell>
          <cell r="M716">
            <v>17</v>
          </cell>
          <cell r="N716" t="str">
            <v>F3 &gt;=25,000</v>
          </cell>
          <cell r="O716" t="str">
            <v>002797600</v>
          </cell>
          <cell r="P716" t="str">
            <v>รพช.F3 &gt;=25,000</v>
          </cell>
        </row>
        <row r="717">
          <cell r="A717" t="str">
            <v>10701</v>
          </cell>
          <cell r="B717" t="str">
            <v>โรงพยาบาลยโสธร</v>
          </cell>
          <cell r="C717" t="str">
            <v>ยโสธร,รพท.</v>
          </cell>
          <cell r="D717" t="str">
            <v>ยโสธร</v>
          </cell>
          <cell r="E717">
            <v>10</v>
          </cell>
          <cell r="F717" t="str">
            <v>โรงพยาบาลทั่วไป</v>
          </cell>
          <cell r="G717" t="str">
            <v>รพท.</v>
          </cell>
          <cell r="H717">
            <v>35</v>
          </cell>
          <cell r="I717" t="str">
            <v>ยโสธร</v>
          </cell>
          <cell r="J717" t="str">
            <v>305</v>
          </cell>
          <cell r="K717" t="str">
            <v/>
          </cell>
          <cell r="L717" t="str">
            <v>S</v>
          </cell>
          <cell r="M717">
            <v>5</v>
          </cell>
          <cell r="N717" t="str">
            <v>S &lt;=400</v>
          </cell>
          <cell r="O717" t="str">
            <v>001070100</v>
          </cell>
          <cell r="P717" t="str">
            <v>รพช./รพท.S &lt;=400</v>
          </cell>
        </row>
        <row r="718">
          <cell r="A718" t="str">
            <v>10963</v>
          </cell>
          <cell r="B718" t="str">
            <v>โรงพยาบาลทรายมูล</v>
          </cell>
          <cell r="C718" t="str">
            <v>ทรายมูล,รพช.</v>
          </cell>
          <cell r="D718" t="str">
            <v>ทรายมูล</v>
          </cell>
          <cell r="E718">
            <v>10</v>
          </cell>
          <cell r="F718" t="str">
            <v>โรงพยาบาลชุมชน</v>
          </cell>
          <cell r="G718" t="str">
            <v>รพช.</v>
          </cell>
          <cell r="H718">
            <v>35</v>
          </cell>
          <cell r="I718" t="str">
            <v>ยโสธร</v>
          </cell>
          <cell r="J718" t="str">
            <v>36</v>
          </cell>
          <cell r="K718" t="str">
            <v/>
          </cell>
          <cell r="L718" t="str">
            <v>F2</v>
          </cell>
          <cell r="M718">
            <v>15</v>
          </cell>
          <cell r="N718" t="str">
            <v>F2 30,000-=60,000</v>
          </cell>
          <cell r="O718" t="str">
            <v>001096300</v>
          </cell>
          <cell r="P718" t="str">
            <v>รพช.F2 30,000-=60,000</v>
          </cell>
        </row>
        <row r="719">
          <cell r="A719" t="str">
            <v>10964</v>
          </cell>
          <cell r="B719" t="str">
            <v>โรงพยาบาลกุดชุม</v>
          </cell>
          <cell r="C719" t="str">
            <v>กุดชุม,รพช.</v>
          </cell>
          <cell r="D719" t="str">
            <v>กุดชุม</v>
          </cell>
          <cell r="E719">
            <v>10</v>
          </cell>
          <cell r="F719" t="str">
            <v>โรงพยาบาลชุมชน</v>
          </cell>
          <cell r="G719" t="str">
            <v>รพช.</v>
          </cell>
          <cell r="H719">
            <v>35</v>
          </cell>
          <cell r="I719" t="str">
            <v>ยโสธร</v>
          </cell>
          <cell r="J719" t="str">
            <v>35</v>
          </cell>
          <cell r="K719" t="str">
            <v/>
          </cell>
          <cell r="L719" t="str">
            <v>F2</v>
          </cell>
          <cell r="M719">
            <v>14</v>
          </cell>
          <cell r="N719" t="str">
            <v>F2 60,000-90,000</v>
          </cell>
          <cell r="O719" t="str">
            <v>001096400</v>
          </cell>
          <cell r="P719" t="str">
            <v>รพช.F2 60,000-90,000</v>
          </cell>
        </row>
        <row r="720">
          <cell r="A720" t="str">
            <v>10965</v>
          </cell>
          <cell r="B720" t="str">
            <v>โรงพยาบาลคำเขื่อนแก้ว</v>
          </cell>
          <cell r="C720" t="str">
            <v>คำเขื่อนแก้ว,รพช.</v>
          </cell>
          <cell r="D720" t="str">
            <v>คำเขื่อนแก้ว</v>
          </cell>
          <cell r="E720">
            <v>10</v>
          </cell>
          <cell r="F720" t="str">
            <v>โรงพยาบาลชุมชน</v>
          </cell>
          <cell r="G720" t="str">
            <v>รพช.</v>
          </cell>
          <cell r="H720">
            <v>35</v>
          </cell>
          <cell r="I720" t="str">
            <v>ยโสธร</v>
          </cell>
          <cell r="J720" t="str">
            <v>37</v>
          </cell>
          <cell r="K720" t="str">
            <v/>
          </cell>
          <cell r="L720" t="str">
            <v>F2</v>
          </cell>
          <cell r="M720">
            <v>14</v>
          </cell>
          <cell r="N720" t="str">
            <v>F2 60,000-90,000</v>
          </cell>
          <cell r="O720" t="str">
            <v>001096500</v>
          </cell>
          <cell r="P720" t="str">
            <v>รพช.F2 60,000-90,000</v>
          </cell>
        </row>
        <row r="721">
          <cell r="A721" t="str">
            <v>10966</v>
          </cell>
          <cell r="B721" t="str">
            <v>โรงพยาบาลป่าติ้ว</v>
          </cell>
          <cell r="C721" t="str">
            <v>ป่าติ้ว,รพช.</v>
          </cell>
          <cell r="D721" t="str">
            <v>ป่าติ้ว</v>
          </cell>
          <cell r="E721">
            <v>10</v>
          </cell>
          <cell r="F721" t="str">
            <v>โรงพยาบาลชุมชน</v>
          </cell>
          <cell r="G721" t="str">
            <v>รพช.</v>
          </cell>
          <cell r="H721">
            <v>35</v>
          </cell>
          <cell r="I721" t="str">
            <v>ยโสธร</v>
          </cell>
          <cell r="J721" t="str">
            <v>36</v>
          </cell>
          <cell r="K721" t="str">
            <v/>
          </cell>
          <cell r="L721" t="str">
            <v>F2</v>
          </cell>
          <cell r="M721">
            <v>15</v>
          </cell>
          <cell r="N721" t="str">
            <v>F2 30,000-=60,000</v>
          </cell>
          <cell r="O721" t="str">
            <v>001096600</v>
          </cell>
          <cell r="P721" t="str">
            <v>รพช.F2 30,000-=60,000</v>
          </cell>
        </row>
        <row r="722">
          <cell r="A722" t="str">
            <v>10967</v>
          </cell>
          <cell r="B722" t="str">
            <v>โรงพยาบาลมหาชนะชัย</v>
          </cell>
          <cell r="C722" t="str">
            <v>มหาชนะชัย,รพช.</v>
          </cell>
          <cell r="D722" t="str">
            <v>มหาชนะชัย</v>
          </cell>
          <cell r="E722">
            <v>10</v>
          </cell>
          <cell r="F722" t="str">
            <v>โรงพยาบาลชุมชน</v>
          </cell>
          <cell r="G722" t="str">
            <v>รพช.</v>
          </cell>
          <cell r="H722">
            <v>35</v>
          </cell>
          <cell r="I722" t="str">
            <v>ยโสธร</v>
          </cell>
          <cell r="J722" t="str">
            <v>36</v>
          </cell>
          <cell r="K722" t="str">
            <v/>
          </cell>
          <cell r="L722" t="str">
            <v>F2</v>
          </cell>
          <cell r="M722">
            <v>15</v>
          </cell>
          <cell r="N722" t="str">
            <v>F2 30,000-=60,000</v>
          </cell>
          <cell r="O722" t="str">
            <v>001096700</v>
          </cell>
          <cell r="P722" t="str">
            <v>รพช.F2 30,000-=60,000</v>
          </cell>
        </row>
        <row r="723">
          <cell r="A723" t="str">
            <v>10968</v>
          </cell>
          <cell r="B723" t="str">
            <v>โรงพยาบาลค้อวัง</v>
          </cell>
          <cell r="C723" t="str">
            <v>ค้อวัง,รพช.</v>
          </cell>
          <cell r="D723" t="str">
            <v>ค้อวัง</v>
          </cell>
          <cell r="E723">
            <v>10</v>
          </cell>
          <cell r="F723" t="str">
            <v>โรงพยาบาลชุมชน</v>
          </cell>
          <cell r="G723" t="str">
            <v>รพช.</v>
          </cell>
          <cell r="H723">
            <v>35</v>
          </cell>
          <cell r="I723" t="str">
            <v>ยโสธร</v>
          </cell>
          <cell r="J723" t="str">
            <v>34</v>
          </cell>
          <cell r="K723" t="str">
            <v/>
          </cell>
          <cell r="L723" t="str">
            <v>F2</v>
          </cell>
          <cell r="M723">
            <v>16</v>
          </cell>
          <cell r="N723" t="str">
            <v>F2 &lt;=30,000</v>
          </cell>
          <cell r="O723" t="str">
            <v>001096800</v>
          </cell>
          <cell r="P723" t="str">
            <v>รพช.F2 &lt;=30,000</v>
          </cell>
        </row>
        <row r="724">
          <cell r="A724" t="str">
            <v>10969</v>
          </cell>
          <cell r="B724" t="str">
            <v>โรงพยาบาลไทยเจริญ</v>
          </cell>
          <cell r="C724" t="str">
            <v>ไทยเจริญ,รพช.</v>
          </cell>
          <cell r="D724" t="str">
            <v>ไทยเจริญ</v>
          </cell>
          <cell r="E724">
            <v>10</v>
          </cell>
          <cell r="F724" t="str">
            <v>โรงพยาบาลชุมชน</v>
          </cell>
          <cell r="G724" t="str">
            <v>รพช.</v>
          </cell>
          <cell r="H724">
            <v>35</v>
          </cell>
          <cell r="I724" t="str">
            <v>ยโสธร</v>
          </cell>
          <cell r="J724" t="str">
            <v>13</v>
          </cell>
          <cell r="K724" t="str">
            <v/>
          </cell>
          <cell r="L724" t="str">
            <v>F3</v>
          </cell>
          <cell r="M724">
            <v>17</v>
          </cell>
          <cell r="N724" t="str">
            <v>F3 &gt;=25,000</v>
          </cell>
          <cell r="O724" t="str">
            <v>001096900</v>
          </cell>
          <cell r="P724" t="str">
            <v>รพช.F3 &gt;=25,000</v>
          </cell>
        </row>
        <row r="725">
          <cell r="A725" t="str">
            <v>11444</v>
          </cell>
          <cell r="B725" t="str">
            <v>โรงพยาบาลสมเด็จพระยุพราชเลิงนกทา</v>
          </cell>
          <cell r="C725" t="str">
            <v>สมเด็จพระยุพราชเลิงนกทา,รพช.</v>
          </cell>
          <cell r="D725" t="str">
            <v>สมเด็จพระยุพราชเลิงนกทา</v>
          </cell>
          <cell r="E725">
            <v>10</v>
          </cell>
          <cell r="F725" t="str">
            <v>โรงพยาบาลชุมชน</v>
          </cell>
          <cell r="G725" t="str">
            <v>รพช.</v>
          </cell>
          <cell r="H725">
            <v>35</v>
          </cell>
          <cell r="I725" t="str">
            <v>ยโสธร</v>
          </cell>
          <cell r="J725" t="str">
            <v>100</v>
          </cell>
          <cell r="K725" t="str">
            <v/>
          </cell>
          <cell r="L725" t="str">
            <v>F1</v>
          </cell>
          <cell r="M725">
            <v>11</v>
          </cell>
          <cell r="N725" t="str">
            <v>F1 50,000-100,000</v>
          </cell>
          <cell r="O725" t="str">
            <v>001144400</v>
          </cell>
          <cell r="P725" t="str">
            <v>รพช.F1 50,000-100,000</v>
          </cell>
        </row>
        <row r="726">
          <cell r="A726" t="str">
            <v>10703</v>
          </cell>
          <cell r="B726" t="str">
            <v>โรงพยาบาลอำนาจเจริญ</v>
          </cell>
          <cell r="C726" t="str">
            <v>อำนาจเจริญ,รพท.</v>
          </cell>
          <cell r="D726" t="str">
            <v>อำนาจเจริญ</v>
          </cell>
          <cell r="E726">
            <v>10</v>
          </cell>
          <cell r="F726" t="str">
            <v>โรงพยาบาลทั่วไป</v>
          </cell>
          <cell r="G726" t="str">
            <v>รพท.</v>
          </cell>
          <cell r="H726">
            <v>37</v>
          </cell>
          <cell r="I726" t="str">
            <v>อำนาจเจริญ</v>
          </cell>
          <cell r="J726" t="str">
            <v>349</v>
          </cell>
          <cell r="K726" t="str">
            <v/>
          </cell>
          <cell r="L726" t="str">
            <v>S</v>
          </cell>
          <cell r="M726">
            <v>5</v>
          </cell>
          <cell r="N726" t="str">
            <v>S &lt;=400</v>
          </cell>
          <cell r="O726" t="str">
            <v>001070300</v>
          </cell>
          <cell r="P726" t="str">
            <v>รพช./รพท.S &lt;=400</v>
          </cell>
        </row>
        <row r="727">
          <cell r="A727" t="str">
            <v>10985</v>
          </cell>
          <cell r="B727" t="str">
            <v>โรงพยาบาลชานุมาน</v>
          </cell>
          <cell r="C727" t="str">
            <v>ชานุมาน,รพช.</v>
          </cell>
          <cell r="D727" t="str">
            <v>ชานุมาน</v>
          </cell>
          <cell r="E727">
            <v>10</v>
          </cell>
          <cell r="F727" t="str">
            <v>โรงพยาบาลชุมชน</v>
          </cell>
          <cell r="G727" t="str">
            <v>รพช.</v>
          </cell>
          <cell r="H727">
            <v>37</v>
          </cell>
          <cell r="I727" t="str">
            <v>อำนาจเจริญ</v>
          </cell>
          <cell r="J727" t="str">
            <v>35</v>
          </cell>
          <cell r="K727" t="str">
            <v/>
          </cell>
          <cell r="L727" t="str">
            <v>F2</v>
          </cell>
          <cell r="M727">
            <v>15</v>
          </cell>
          <cell r="N727" t="str">
            <v>F2 30,000-=60,000</v>
          </cell>
          <cell r="O727" t="str">
            <v>001098500</v>
          </cell>
          <cell r="P727" t="str">
            <v>รพช.F2 30,000-=60,000</v>
          </cell>
        </row>
        <row r="728">
          <cell r="A728" t="str">
            <v>10986</v>
          </cell>
          <cell r="B728" t="str">
            <v>โรงพยาบาลปทุมราชวงศา</v>
          </cell>
          <cell r="C728" t="str">
            <v>ปทุมราชวงศา,รพช.</v>
          </cell>
          <cell r="D728" t="str">
            <v>ปทุมราชวงศา</v>
          </cell>
          <cell r="E728">
            <v>10</v>
          </cell>
          <cell r="F728" t="str">
            <v>โรงพยาบาลชุมชน</v>
          </cell>
          <cell r="G728" t="str">
            <v>รพช.</v>
          </cell>
          <cell r="H728">
            <v>37</v>
          </cell>
          <cell r="I728" t="str">
            <v>อำนาจเจริญ</v>
          </cell>
          <cell r="J728" t="str">
            <v>30</v>
          </cell>
          <cell r="K728" t="str">
            <v/>
          </cell>
          <cell r="L728" t="str">
            <v>F2</v>
          </cell>
          <cell r="M728">
            <v>15</v>
          </cell>
          <cell r="N728" t="str">
            <v>F2 30,000-=60,000</v>
          </cell>
          <cell r="O728" t="str">
            <v>001098600</v>
          </cell>
          <cell r="P728" t="str">
            <v>รพช.F2 30,000-=60,000</v>
          </cell>
        </row>
        <row r="729">
          <cell r="A729" t="str">
            <v>10987</v>
          </cell>
          <cell r="B729" t="str">
            <v>โรงพยาบาลพนา</v>
          </cell>
          <cell r="C729" t="str">
            <v>พนา,รพช.</v>
          </cell>
          <cell r="D729" t="str">
            <v>พนา</v>
          </cell>
          <cell r="E729">
            <v>10</v>
          </cell>
          <cell r="F729" t="str">
            <v>โรงพยาบาลชุมชน</v>
          </cell>
          <cell r="G729" t="str">
            <v>รพช.</v>
          </cell>
          <cell r="H729">
            <v>37</v>
          </cell>
          <cell r="I729" t="str">
            <v>อำนาจเจริญ</v>
          </cell>
          <cell r="J729" t="str">
            <v>30</v>
          </cell>
          <cell r="K729" t="str">
            <v/>
          </cell>
          <cell r="L729" t="str">
            <v>F2</v>
          </cell>
          <cell r="M729">
            <v>16</v>
          </cell>
          <cell r="N729" t="str">
            <v>F2 &lt;=30,000</v>
          </cell>
          <cell r="O729" t="str">
            <v>001098700</v>
          </cell>
          <cell r="P729" t="str">
            <v>รพช.F2 &lt;=30,000</v>
          </cell>
        </row>
        <row r="730">
          <cell r="A730" t="str">
            <v>10988</v>
          </cell>
          <cell r="B730" t="str">
            <v>โรงพยาบาลเสนางคนิคม</v>
          </cell>
          <cell r="C730" t="str">
            <v>เสนางคนิคม,รพช.</v>
          </cell>
          <cell r="D730" t="str">
            <v>เสนางคนิคม</v>
          </cell>
          <cell r="E730">
            <v>10</v>
          </cell>
          <cell r="F730" t="str">
            <v>โรงพยาบาลชุมชน</v>
          </cell>
          <cell r="G730" t="str">
            <v>รพช.</v>
          </cell>
          <cell r="H730">
            <v>37</v>
          </cell>
          <cell r="I730" t="str">
            <v>อำนาจเจริญ</v>
          </cell>
          <cell r="J730" t="str">
            <v>30</v>
          </cell>
          <cell r="K730" t="str">
            <v/>
          </cell>
          <cell r="L730" t="str">
            <v>F2</v>
          </cell>
          <cell r="M730">
            <v>15</v>
          </cell>
          <cell r="N730" t="str">
            <v>F2 30,000-=60,000</v>
          </cell>
          <cell r="O730" t="str">
            <v>001098800</v>
          </cell>
          <cell r="P730" t="str">
            <v>รพช.F2 30,000-=60,000</v>
          </cell>
        </row>
        <row r="731">
          <cell r="A731" t="str">
            <v>10989</v>
          </cell>
          <cell r="B731" t="str">
            <v>โรงพยาบาลหัวตะพาน</v>
          </cell>
          <cell r="C731" t="str">
            <v>หัวตะพาน,รพช.</v>
          </cell>
          <cell r="D731" t="str">
            <v>หัวตะพาน</v>
          </cell>
          <cell r="E731">
            <v>10</v>
          </cell>
          <cell r="F731" t="str">
            <v>โรงพยาบาลชุมชน</v>
          </cell>
          <cell r="G731" t="str">
            <v>รพช.</v>
          </cell>
          <cell r="H731">
            <v>37</v>
          </cell>
          <cell r="I731" t="str">
            <v>อำนาจเจริญ</v>
          </cell>
          <cell r="J731" t="str">
            <v>38</v>
          </cell>
          <cell r="K731" t="str">
            <v/>
          </cell>
          <cell r="L731" t="str">
            <v>F2</v>
          </cell>
          <cell r="M731">
            <v>15</v>
          </cell>
          <cell r="N731" t="str">
            <v>F2 30,000-=60,000</v>
          </cell>
          <cell r="O731" t="str">
            <v>001098900</v>
          </cell>
          <cell r="P731" t="str">
            <v>รพช.F2 30,000-=60,000</v>
          </cell>
        </row>
        <row r="732">
          <cell r="A732" t="str">
            <v>10990</v>
          </cell>
          <cell r="B732" t="str">
            <v>โรงพยาบาลลืออำนาจ</v>
          </cell>
          <cell r="C732" t="str">
            <v>ลืออำนาจ,รพช.</v>
          </cell>
          <cell r="D732" t="str">
            <v>ลืออำนาจ</v>
          </cell>
          <cell r="E732">
            <v>10</v>
          </cell>
          <cell r="F732" t="str">
            <v>โรงพยาบาลชุมชน</v>
          </cell>
          <cell r="G732" t="str">
            <v>รพช.</v>
          </cell>
          <cell r="H732">
            <v>37</v>
          </cell>
          <cell r="I732" t="str">
            <v>อำนาจเจริญ</v>
          </cell>
          <cell r="J732" t="str">
            <v>30</v>
          </cell>
          <cell r="K732" t="str">
            <v/>
          </cell>
          <cell r="L732" t="str">
            <v>F2</v>
          </cell>
          <cell r="M732">
            <v>15</v>
          </cell>
          <cell r="N732" t="str">
            <v>F2 30,000-=60,000</v>
          </cell>
          <cell r="O732" t="str">
            <v>001099000</v>
          </cell>
          <cell r="P732" t="str">
            <v>รพช.F2 30,000-=60,000</v>
          </cell>
        </row>
        <row r="733">
          <cell r="A733" t="str">
            <v>10712</v>
          </cell>
          <cell r="B733" t="str">
            <v>โรงพยาบาลมุกดาหาร</v>
          </cell>
          <cell r="C733" t="str">
            <v>มุกดาหาร,รพท.</v>
          </cell>
          <cell r="D733" t="str">
            <v>มุกดาหาร</v>
          </cell>
          <cell r="E733">
            <v>10</v>
          </cell>
          <cell r="F733" t="str">
            <v>โรงพยาบาลทั่วไป</v>
          </cell>
          <cell r="G733" t="str">
            <v>รพท.</v>
          </cell>
          <cell r="H733">
            <v>49</v>
          </cell>
          <cell r="I733" t="str">
            <v>มุกดาหาร</v>
          </cell>
          <cell r="J733" t="str">
            <v>301</v>
          </cell>
          <cell r="K733" t="str">
            <v/>
          </cell>
          <cell r="L733" t="str">
            <v>S</v>
          </cell>
          <cell r="M733">
            <v>5</v>
          </cell>
          <cell r="N733" t="str">
            <v>S &lt;=400</v>
          </cell>
          <cell r="O733" t="str">
            <v>001071200</v>
          </cell>
          <cell r="P733" t="str">
            <v>รพช./รพท.S &lt;=400</v>
          </cell>
        </row>
        <row r="734">
          <cell r="A734" t="str">
            <v>11113</v>
          </cell>
          <cell r="B734" t="str">
            <v>โรงพยาบาลนิคมคำสร้อย</v>
          </cell>
          <cell r="C734" t="str">
            <v>นิคมคำสร้อย,รพช.</v>
          </cell>
          <cell r="D734" t="str">
            <v>นิคมคำสร้อย</v>
          </cell>
          <cell r="E734">
            <v>10</v>
          </cell>
          <cell r="F734" t="str">
            <v>โรงพยาบาลชุมชน</v>
          </cell>
          <cell r="G734" t="str">
            <v>รพช.</v>
          </cell>
          <cell r="H734">
            <v>49</v>
          </cell>
          <cell r="I734" t="str">
            <v>มุกดาหาร</v>
          </cell>
          <cell r="J734" t="str">
            <v>30</v>
          </cell>
          <cell r="K734" t="str">
            <v/>
          </cell>
          <cell r="L734" t="str">
            <v>F2</v>
          </cell>
          <cell r="M734">
            <v>15</v>
          </cell>
          <cell r="N734" t="str">
            <v>F2 30,000-=60,000</v>
          </cell>
          <cell r="O734" t="str">
            <v>001111300</v>
          </cell>
          <cell r="P734" t="str">
            <v>รพช.F2 30,000-=60,000</v>
          </cell>
        </row>
        <row r="735">
          <cell r="A735" t="str">
            <v>11114</v>
          </cell>
          <cell r="B735" t="str">
            <v>โรงพยาบาลดอนตาล</v>
          </cell>
          <cell r="C735" t="str">
            <v>ดอนตาล,รพช.</v>
          </cell>
          <cell r="D735" t="str">
            <v>ดอนตาล</v>
          </cell>
          <cell r="E735">
            <v>10</v>
          </cell>
          <cell r="F735" t="str">
            <v>โรงพยาบาลชุมชน</v>
          </cell>
          <cell r="G735" t="str">
            <v>รพช.</v>
          </cell>
          <cell r="H735">
            <v>49</v>
          </cell>
          <cell r="I735" t="str">
            <v>มุกดาหาร</v>
          </cell>
          <cell r="J735" t="str">
            <v>30</v>
          </cell>
          <cell r="K735" t="str">
            <v/>
          </cell>
          <cell r="L735" t="str">
            <v>F2</v>
          </cell>
          <cell r="M735">
            <v>15</v>
          </cell>
          <cell r="N735" t="str">
            <v>F2 30,000-=60,000</v>
          </cell>
          <cell r="O735" t="str">
            <v>001111400</v>
          </cell>
          <cell r="P735" t="str">
            <v>รพช.F2 30,000-=60,000</v>
          </cell>
        </row>
        <row r="736">
          <cell r="A736" t="str">
            <v>11115</v>
          </cell>
          <cell r="B736" t="str">
            <v>โรงพยาบาลดงหลวง</v>
          </cell>
          <cell r="C736" t="str">
            <v>ดงหลวง,รพช.</v>
          </cell>
          <cell r="D736" t="str">
            <v>ดงหลวง</v>
          </cell>
          <cell r="E736">
            <v>10</v>
          </cell>
          <cell r="F736" t="str">
            <v>โรงพยาบาลชุมชน</v>
          </cell>
          <cell r="G736" t="str">
            <v>รพช.</v>
          </cell>
          <cell r="H736">
            <v>49</v>
          </cell>
          <cell r="I736" t="str">
            <v>มุกดาหาร</v>
          </cell>
          <cell r="J736" t="str">
            <v>30</v>
          </cell>
          <cell r="K736" t="str">
            <v/>
          </cell>
          <cell r="L736" t="str">
            <v>F2</v>
          </cell>
          <cell r="M736">
            <v>15</v>
          </cell>
          <cell r="N736" t="str">
            <v>F2 30,000-=60,000</v>
          </cell>
          <cell r="O736" t="str">
            <v>001111500</v>
          </cell>
          <cell r="P736" t="str">
            <v>รพช.F2 30,000-=60,000</v>
          </cell>
        </row>
        <row r="737">
          <cell r="A737" t="str">
            <v>11116</v>
          </cell>
          <cell r="B737" t="str">
            <v>โรงพยาบาลคำชะอี</v>
          </cell>
          <cell r="C737" t="str">
            <v>คำชะอี,รพช.</v>
          </cell>
          <cell r="D737" t="str">
            <v>คำชะอี</v>
          </cell>
          <cell r="E737">
            <v>10</v>
          </cell>
          <cell r="F737" t="str">
            <v>โรงพยาบาลชุมชน</v>
          </cell>
          <cell r="G737" t="str">
            <v>รพช.</v>
          </cell>
          <cell r="H737">
            <v>49</v>
          </cell>
          <cell r="I737" t="str">
            <v>มุกดาหาร</v>
          </cell>
          <cell r="J737" t="str">
            <v>30</v>
          </cell>
          <cell r="K737" t="str">
            <v/>
          </cell>
          <cell r="L737" t="str">
            <v>F2</v>
          </cell>
          <cell r="M737">
            <v>15</v>
          </cell>
          <cell r="N737" t="str">
            <v>F2 30,000-=60,000</v>
          </cell>
          <cell r="O737" t="str">
            <v>001111600</v>
          </cell>
          <cell r="P737" t="str">
            <v>รพช.F2 30,000-=60,000</v>
          </cell>
        </row>
        <row r="738">
          <cell r="A738" t="str">
            <v>11117</v>
          </cell>
          <cell r="B738" t="str">
            <v>โรงพยาบาลหว้านใหญ่</v>
          </cell>
          <cell r="C738" t="str">
            <v>หว้านใหญ่,รพช.</v>
          </cell>
          <cell r="D738" t="str">
            <v>หว้านใหญ่</v>
          </cell>
          <cell r="E738">
            <v>10</v>
          </cell>
          <cell r="F738" t="str">
            <v>โรงพยาบาลชุมชน</v>
          </cell>
          <cell r="G738" t="str">
            <v>รพช.</v>
          </cell>
          <cell r="H738">
            <v>49</v>
          </cell>
          <cell r="I738" t="str">
            <v>มุกดาหาร</v>
          </cell>
          <cell r="J738" t="str">
            <v>30</v>
          </cell>
          <cell r="K738" t="str">
            <v/>
          </cell>
          <cell r="L738" t="str">
            <v>F2</v>
          </cell>
          <cell r="M738">
            <v>16</v>
          </cell>
          <cell r="N738" t="str">
            <v>F2 &lt;=30,000</v>
          </cell>
          <cell r="O738" t="str">
            <v>001111700</v>
          </cell>
          <cell r="P738" t="str">
            <v>รพช.F2 &lt;=30,000</v>
          </cell>
        </row>
        <row r="739">
          <cell r="A739" t="str">
            <v>11118</v>
          </cell>
          <cell r="B739" t="str">
            <v>โรงพยาบาลหนองสูง</v>
          </cell>
          <cell r="C739" t="str">
            <v>หนองสูง,รพช.</v>
          </cell>
          <cell r="D739" t="str">
            <v>หนองสูง</v>
          </cell>
          <cell r="E739">
            <v>10</v>
          </cell>
          <cell r="F739" t="str">
            <v>โรงพยาบาลชุมชน</v>
          </cell>
          <cell r="G739" t="str">
            <v>รพช.</v>
          </cell>
          <cell r="H739">
            <v>49</v>
          </cell>
          <cell r="I739" t="str">
            <v>มุกดาหาร</v>
          </cell>
          <cell r="J739" t="str">
            <v>30</v>
          </cell>
          <cell r="K739" t="str">
            <v/>
          </cell>
          <cell r="L739" t="str">
            <v>F2</v>
          </cell>
          <cell r="M739">
            <v>16</v>
          </cell>
          <cell r="N739" t="str">
            <v>F2 &lt;=30,000</v>
          </cell>
          <cell r="O739" t="str">
            <v>001111800</v>
          </cell>
          <cell r="P739" t="str">
            <v>รพช.F2 &lt;=30,000</v>
          </cell>
        </row>
        <row r="740">
          <cell r="A740" t="str">
            <v>10680</v>
          </cell>
          <cell r="B740" t="str">
            <v>โรงพยาบาลมหาราชนครศรีธรรมราช</v>
          </cell>
          <cell r="C740" t="str">
            <v>มหาราชนครศรีธรรมราช,รพศ.</v>
          </cell>
          <cell r="D740" t="str">
            <v>มหาราชนครศรีธรรมราช</v>
          </cell>
          <cell r="E740">
            <v>11</v>
          </cell>
          <cell r="F740" t="str">
            <v>โรงพยาบาลศูนย์</v>
          </cell>
          <cell r="G740" t="str">
            <v>รพศ.</v>
          </cell>
          <cell r="H740">
            <v>80</v>
          </cell>
          <cell r="I740" t="str">
            <v>นครศรีธรรมราช</v>
          </cell>
          <cell r="J740" t="str">
            <v>701</v>
          </cell>
          <cell r="K740" t="str">
            <v/>
          </cell>
          <cell r="L740" t="str">
            <v>A</v>
          </cell>
          <cell r="M740">
            <v>2</v>
          </cell>
          <cell r="N740" t="str">
            <v>A &gt;700 to &lt;1000</v>
          </cell>
          <cell r="O740" t="str">
            <v>001068000</v>
          </cell>
          <cell r="P740" t="str">
            <v>รพท./รพศ.A &gt;700 to &lt;1000</v>
          </cell>
        </row>
        <row r="741">
          <cell r="A741" t="str">
            <v>11322</v>
          </cell>
          <cell r="B741" t="str">
            <v>โรงพยาบาลพรหมคีรี</v>
          </cell>
          <cell r="C741" t="str">
            <v>พรหมคีรี,รพช.</v>
          </cell>
          <cell r="D741" t="str">
            <v>พรหมคีรี</v>
          </cell>
          <cell r="E741">
            <v>11</v>
          </cell>
          <cell r="F741" t="str">
            <v>โรงพยาบาลชุมชน</v>
          </cell>
          <cell r="G741" t="str">
            <v>รพช.</v>
          </cell>
          <cell r="H741">
            <v>80</v>
          </cell>
          <cell r="I741" t="str">
            <v>นครศรีธรรมราช</v>
          </cell>
          <cell r="J741" t="str">
            <v>30</v>
          </cell>
          <cell r="K741" t="str">
            <v/>
          </cell>
          <cell r="L741" t="str">
            <v>F2</v>
          </cell>
          <cell r="M741">
            <v>15</v>
          </cell>
          <cell r="N741" t="str">
            <v>F2 30,000-=60,000</v>
          </cell>
          <cell r="O741" t="str">
            <v>001132200</v>
          </cell>
          <cell r="P741" t="str">
            <v>รพช.F2 30,000-=60,000</v>
          </cell>
        </row>
        <row r="742">
          <cell r="A742" t="str">
            <v>11324</v>
          </cell>
          <cell r="B742" t="str">
            <v>โรงพยาบาลลานสะกา</v>
          </cell>
          <cell r="C742" t="str">
            <v>ลานสะกา,รพช.</v>
          </cell>
          <cell r="D742" t="str">
            <v>ลานสะกา</v>
          </cell>
          <cell r="E742">
            <v>11</v>
          </cell>
          <cell r="F742" t="str">
            <v>โรงพยาบาลชุมชน</v>
          </cell>
          <cell r="G742" t="str">
            <v>รพช.</v>
          </cell>
          <cell r="H742">
            <v>80</v>
          </cell>
          <cell r="I742" t="str">
            <v>นครศรีธรรมราช</v>
          </cell>
          <cell r="J742" t="str">
            <v>30</v>
          </cell>
          <cell r="K742" t="str">
            <v/>
          </cell>
          <cell r="L742" t="str">
            <v>F2</v>
          </cell>
          <cell r="M742">
            <v>15</v>
          </cell>
          <cell r="N742" t="str">
            <v>F2 30,000-=60,000</v>
          </cell>
          <cell r="O742" t="str">
            <v>001132400</v>
          </cell>
          <cell r="P742" t="str">
            <v>รพช.F2 30,000-=60,000</v>
          </cell>
        </row>
        <row r="743">
          <cell r="A743" t="str">
            <v>11325</v>
          </cell>
          <cell r="B743" t="str">
            <v>โรงพยาบาลสมเด็จพระยุพราชฉวาง</v>
          </cell>
          <cell r="C743" t="str">
            <v>สมเด็จพระยุพราชฉวาง,รพช.</v>
          </cell>
          <cell r="D743" t="str">
            <v>สมเด็จพระยุพราชฉวาง</v>
          </cell>
          <cell r="E743">
            <v>11</v>
          </cell>
          <cell r="F743" t="str">
            <v>โรงพยาบาลชุมชน</v>
          </cell>
          <cell r="G743" t="str">
            <v>รพช.</v>
          </cell>
          <cell r="H743">
            <v>80</v>
          </cell>
          <cell r="I743" t="str">
            <v>นครศรีธรรมราช</v>
          </cell>
          <cell r="J743" t="str">
            <v>104</v>
          </cell>
          <cell r="K743" t="str">
            <v/>
          </cell>
          <cell r="L743" t="str">
            <v>M2</v>
          </cell>
          <cell r="M743">
            <v>8</v>
          </cell>
          <cell r="N743" t="str">
            <v>M2 &gt;100</v>
          </cell>
          <cell r="O743" t="str">
            <v>001132500</v>
          </cell>
          <cell r="P743" t="str">
            <v>รพช.M2 &gt;100</v>
          </cell>
        </row>
        <row r="744">
          <cell r="A744" t="str">
            <v>11326</v>
          </cell>
          <cell r="B744" t="str">
            <v>โรงพยาบาลพิปูน</v>
          </cell>
          <cell r="C744" t="str">
            <v>พิปูน,รพช.</v>
          </cell>
          <cell r="D744" t="str">
            <v>พิปูน</v>
          </cell>
          <cell r="E744">
            <v>11</v>
          </cell>
          <cell r="F744" t="str">
            <v>โรงพยาบาลชุมชน</v>
          </cell>
          <cell r="G744" t="str">
            <v>รพช.</v>
          </cell>
          <cell r="H744">
            <v>80</v>
          </cell>
          <cell r="I744" t="str">
            <v>นครศรีธรรมราช</v>
          </cell>
          <cell r="J744" t="str">
            <v>33</v>
          </cell>
          <cell r="K744" t="str">
            <v/>
          </cell>
          <cell r="L744" t="str">
            <v>F2</v>
          </cell>
          <cell r="M744">
            <v>16</v>
          </cell>
          <cell r="N744" t="str">
            <v>F2 &lt;=30,000</v>
          </cell>
          <cell r="O744" t="str">
            <v>001132600</v>
          </cell>
          <cell r="P744" t="str">
            <v>รพช.F2 &lt;=30,000</v>
          </cell>
        </row>
        <row r="745">
          <cell r="A745" t="str">
            <v>11327</v>
          </cell>
          <cell r="B745" t="str">
            <v>โรงพยาบาลเชียรใหญ่</v>
          </cell>
          <cell r="C745" t="str">
            <v>เชียรใหญ่,รพช.</v>
          </cell>
          <cell r="D745" t="str">
            <v>เชียรใหญ่</v>
          </cell>
          <cell r="E745">
            <v>11</v>
          </cell>
          <cell r="F745" t="str">
            <v>โรงพยาบาลชุมชน</v>
          </cell>
          <cell r="G745" t="str">
            <v>รพช.</v>
          </cell>
          <cell r="H745">
            <v>80</v>
          </cell>
          <cell r="I745" t="str">
            <v>นครศรีธรรมราช</v>
          </cell>
          <cell r="J745" t="str">
            <v>62</v>
          </cell>
          <cell r="K745" t="str">
            <v/>
          </cell>
          <cell r="L745" t="str">
            <v>F1</v>
          </cell>
          <cell r="M745">
            <v>12</v>
          </cell>
          <cell r="N745" t="str">
            <v>F1 &lt;=50,000</v>
          </cell>
          <cell r="O745" t="str">
            <v>001132700</v>
          </cell>
          <cell r="P745" t="str">
            <v>รพช.F1 &lt;=50,000</v>
          </cell>
        </row>
        <row r="746">
          <cell r="A746" t="str">
            <v>11328</v>
          </cell>
          <cell r="B746" t="str">
            <v>โรงพยาบาลชะอวด</v>
          </cell>
          <cell r="C746" t="str">
            <v>ชะอวด,รพช.</v>
          </cell>
          <cell r="D746" t="str">
            <v>ชะอวด</v>
          </cell>
          <cell r="E746">
            <v>11</v>
          </cell>
          <cell r="F746" t="str">
            <v>โรงพยาบาลชุมชน</v>
          </cell>
          <cell r="G746" t="str">
            <v>รพช.</v>
          </cell>
          <cell r="H746">
            <v>80</v>
          </cell>
          <cell r="I746" t="str">
            <v>นครศรีธรรมราช</v>
          </cell>
          <cell r="J746" t="str">
            <v>60</v>
          </cell>
          <cell r="K746" t="str">
            <v/>
          </cell>
          <cell r="L746" t="str">
            <v>F1</v>
          </cell>
          <cell r="M746">
            <v>11</v>
          </cell>
          <cell r="N746" t="str">
            <v>F1 50,000-100,000</v>
          </cell>
          <cell r="O746" t="str">
            <v>001132800</v>
          </cell>
          <cell r="P746" t="str">
            <v>รพช.F1 50,000-100,000</v>
          </cell>
        </row>
        <row r="747">
          <cell r="A747" t="str">
            <v>11329</v>
          </cell>
          <cell r="B747" t="str">
            <v>โรงพยาบาลท่าศาลา</v>
          </cell>
          <cell r="C747" t="str">
            <v>ท่าศาลา,รพช.</v>
          </cell>
          <cell r="D747" t="str">
            <v>ท่าศาลา</v>
          </cell>
          <cell r="E747">
            <v>11</v>
          </cell>
          <cell r="F747" t="str">
            <v>โรงพยาบาลชุมชน</v>
          </cell>
          <cell r="G747" t="str">
            <v>รพช.</v>
          </cell>
          <cell r="H747">
            <v>80</v>
          </cell>
          <cell r="I747" t="str">
            <v>นครศรีธรรมราช</v>
          </cell>
          <cell r="J747" t="str">
            <v>138</v>
          </cell>
          <cell r="K747" t="str">
            <v/>
          </cell>
          <cell r="L747" t="str">
            <v>M2</v>
          </cell>
          <cell r="M747">
            <v>8</v>
          </cell>
          <cell r="N747" t="str">
            <v>M2 &gt;100</v>
          </cell>
          <cell r="O747" t="str">
            <v>001132900</v>
          </cell>
          <cell r="P747" t="str">
            <v>รพช.M2 &gt;100</v>
          </cell>
        </row>
        <row r="748">
          <cell r="A748" t="str">
            <v>11330</v>
          </cell>
          <cell r="B748" t="str">
            <v>โรงพยาบาลทุ่งสง</v>
          </cell>
          <cell r="C748" t="str">
            <v>ทุ่งสง,รพท.</v>
          </cell>
          <cell r="D748" t="str">
            <v>ทุ่งสง</v>
          </cell>
          <cell r="E748">
            <v>11</v>
          </cell>
          <cell r="F748" t="str">
            <v>โรงพยาบาลทั่วไป</v>
          </cell>
          <cell r="G748" t="str">
            <v>รพท.</v>
          </cell>
          <cell r="H748">
            <v>80</v>
          </cell>
          <cell r="I748" t="str">
            <v>นครศรีธรรมราช</v>
          </cell>
          <cell r="J748" t="str">
            <v>234</v>
          </cell>
          <cell r="K748" t="str">
            <v/>
          </cell>
          <cell r="L748" t="str">
            <v>M1</v>
          </cell>
          <cell r="M748">
            <v>6</v>
          </cell>
          <cell r="N748" t="str">
            <v>M1 &gt;200</v>
          </cell>
          <cell r="O748" t="str">
            <v>001133000</v>
          </cell>
          <cell r="P748" t="str">
            <v>รพช./รพท.M1 &gt;200</v>
          </cell>
        </row>
        <row r="749">
          <cell r="A749" t="str">
            <v>11331</v>
          </cell>
          <cell r="B749" t="str">
            <v>โรงพยาบาลนาบอน</v>
          </cell>
          <cell r="C749" t="str">
            <v>นาบอน,รพช.</v>
          </cell>
          <cell r="D749" t="str">
            <v>นาบอน</v>
          </cell>
          <cell r="E749">
            <v>11</v>
          </cell>
          <cell r="F749" t="str">
            <v>โรงพยาบาลชุมชน</v>
          </cell>
          <cell r="G749" t="str">
            <v>รพช.</v>
          </cell>
          <cell r="H749">
            <v>80</v>
          </cell>
          <cell r="I749" t="str">
            <v>นครศรีธรรมราช</v>
          </cell>
          <cell r="J749" t="str">
            <v>30</v>
          </cell>
          <cell r="K749" t="str">
            <v/>
          </cell>
          <cell r="L749" t="str">
            <v>F2</v>
          </cell>
          <cell r="M749">
            <v>16</v>
          </cell>
          <cell r="N749" t="str">
            <v>F2 &lt;=30,000</v>
          </cell>
          <cell r="O749" t="str">
            <v>001133100</v>
          </cell>
          <cell r="P749" t="str">
            <v>รพช.F2 &lt;=30,000</v>
          </cell>
        </row>
        <row r="750">
          <cell r="A750" t="str">
            <v>11332</v>
          </cell>
          <cell r="B750" t="str">
            <v>โรงพยาบาลทุ่งใหญ่</v>
          </cell>
          <cell r="C750" t="str">
            <v>ทุ่งใหญ่,รพช.</v>
          </cell>
          <cell r="D750" t="str">
            <v>ทุ่งใหญ่</v>
          </cell>
          <cell r="E750">
            <v>11</v>
          </cell>
          <cell r="F750" t="str">
            <v>โรงพยาบาลชุมชน</v>
          </cell>
          <cell r="G750" t="str">
            <v>รพช.</v>
          </cell>
          <cell r="H750">
            <v>80</v>
          </cell>
          <cell r="I750" t="str">
            <v>นครศรีธรรมราช</v>
          </cell>
          <cell r="J750" t="str">
            <v>63</v>
          </cell>
          <cell r="K750" t="str">
            <v/>
          </cell>
          <cell r="L750" t="str">
            <v>F1</v>
          </cell>
          <cell r="M750">
            <v>11</v>
          </cell>
          <cell r="N750" t="str">
            <v>F1 50,000-100,000</v>
          </cell>
          <cell r="O750" t="str">
            <v>001133200</v>
          </cell>
          <cell r="P750" t="str">
            <v>รพช.F1 50,000-100,000</v>
          </cell>
        </row>
        <row r="751">
          <cell r="A751" t="str">
            <v>11333</v>
          </cell>
          <cell r="B751" t="str">
            <v>โรงพยาบาลปากพนัง</v>
          </cell>
          <cell r="C751" t="str">
            <v>ปากพนัง,รพช.</v>
          </cell>
          <cell r="D751" t="str">
            <v>ปากพนัง</v>
          </cell>
          <cell r="E751">
            <v>11</v>
          </cell>
          <cell r="F751" t="str">
            <v>โรงพยาบาลชุมชน</v>
          </cell>
          <cell r="G751" t="str">
            <v>รพช.</v>
          </cell>
          <cell r="H751">
            <v>80</v>
          </cell>
          <cell r="I751" t="str">
            <v>นครศรีธรรมราช</v>
          </cell>
          <cell r="J751" t="str">
            <v>118</v>
          </cell>
          <cell r="K751" t="str">
            <v/>
          </cell>
          <cell r="L751" t="str">
            <v>M2</v>
          </cell>
          <cell r="M751">
            <v>8</v>
          </cell>
          <cell r="N751" t="str">
            <v>M2 &gt;100</v>
          </cell>
          <cell r="O751" t="str">
            <v>001133300</v>
          </cell>
          <cell r="P751" t="str">
            <v>รพช.M2 &gt;100</v>
          </cell>
        </row>
        <row r="752">
          <cell r="A752" t="str">
            <v>11334</v>
          </cell>
          <cell r="B752" t="str">
            <v>โรงพยาบาลร่อนพิบูลย์</v>
          </cell>
          <cell r="C752" t="str">
            <v>ร่อนพิบูลย์,รพช.</v>
          </cell>
          <cell r="D752" t="str">
            <v>ร่อนพิบูลย์</v>
          </cell>
          <cell r="E752">
            <v>11</v>
          </cell>
          <cell r="F752" t="str">
            <v>โรงพยาบาลชุมชน</v>
          </cell>
          <cell r="G752" t="str">
            <v>รพช.</v>
          </cell>
          <cell r="H752">
            <v>80</v>
          </cell>
          <cell r="I752" t="str">
            <v>นครศรีธรรมราช</v>
          </cell>
          <cell r="J752" t="str">
            <v>50</v>
          </cell>
          <cell r="K752" t="str">
            <v/>
          </cell>
          <cell r="L752" t="str">
            <v>F1</v>
          </cell>
          <cell r="M752">
            <v>11</v>
          </cell>
          <cell r="N752" t="str">
            <v>F1 50,000-100,000</v>
          </cell>
          <cell r="O752" t="str">
            <v>001133400</v>
          </cell>
          <cell r="P752" t="str">
            <v>รพช.F1 50,000-100,000</v>
          </cell>
        </row>
        <row r="753">
          <cell r="A753" t="str">
            <v>11335</v>
          </cell>
          <cell r="B753" t="str">
            <v>โรงพยาบาลสิชล</v>
          </cell>
          <cell r="C753" t="str">
            <v>สิชล,รพท.</v>
          </cell>
          <cell r="D753" t="str">
            <v>สิชล</v>
          </cell>
          <cell r="E753">
            <v>11</v>
          </cell>
          <cell r="F753" t="str">
            <v>โรงพยาบาลทั่วไป</v>
          </cell>
          <cell r="G753" t="str">
            <v>รพท.</v>
          </cell>
          <cell r="H753">
            <v>80</v>
          </cell>
          <cell r="I753" t="str">
            <v>นครศรีธรรมราช</v>
          </cell>
          <cell r="J753" t="str">
            <v>195</v>
          </cell>
          <cell r="K753" t="str">
            <v/>
          </cell>
          <cell r="L753" t="str">
            <v>M1</v>
          </cell>
          <cell r="M753">
            <v>7</v>
          </cell>
          <cell r="N753" t="str">
            <v>M1 &lt;=200</v>
          </cell>
          <cell r="O753" t="str">
            <v>001133500</v>
          </cell>
          <cell r="P753" t="str">
            <v>รพช./รพท.M1 &lt;=200</v>
          </cell>
        </row>
        <row r="754">
          <cell r="A754" t="str">
            <v>11336</v>
          </cell>
          <cell r="B754" t="str">
            <v>โรงพยาบาลขนอม</v>
          </cell>
          <cell r="C754" t="str">
            <v>ขนอม,รพช.</v>
          </cell>
          <cell r="D754" t="str">
            <v>ขนอม</v>
          </cell>
          <cell r="E754">
            <v>11</v>
          </cell>
          <cell r="F754" t="str">
            <v>โรงพยาบาลชุมชน</v>
          </cell>
          <cell r="G754" t="str">
            <v>รพช.</v>
          </cell>
          <cell r="H754">
            <v>80</v>
          </cell>
          <cell r="I754" t="str">
            <v>นครศรีธรรมราช</v>
          </cell>
          <cell r="J754" t="str">
            <v>62</v>
          </cell>
          <cell r="K754" t="str">
            <v/>
          </cell>
          <cell r="L754" t="str">
            <v>F2</v>
          </cell>
          <cell r="M754">
            <v>15</v>
          </cell>
          <cell r="N754" t="str">
            <v>F2 30,000-=60,000</v>
          </cell>
          <cell r="O754" t="str">
            <v>001133600</v>
          </cell>
          <cell r="P754" t="str">
            <v>รพช.F2 30,000-=60,000</v>
          </cell>
        </row>
        <row r="755">
          <cell r="A755" t="str">
            <v>11337</v>
          </cell>
          <cell r="B755" t="str">
            <v>โรงพยาบาลหัวไทร</v>
          </cell>
          <cell r="C755" t="str">
            <v>หัวไทร,รพช.</v>
          </cell>
          <cell r="D755" t="str">
            <v>หัวไทร</v>
          </cell>
          <cell r="E755">
            <v>11</v>
          </cell>
          <cell r="F755" t="str">
            <v>โรงพยาบาลชุมชน</v>
          </cell>
          <cell r="G755" t="str">
            <v>รพช.</v>
          </cell>
          <cell r="H755">
            <v>80</v>
          </cell>
          <cell r="I755" t="str">
            <v>นครศรีธรรมราช</v>
          </cell>
          <cell r="J755" t="str">
            <v>60</v>
          </cell>
          <cell r="K755" t="str">
            <v/>
          </cell>
          <cell r="L755" t="str">
            <v>F2</v>
          </cell>
          <cell r="M755">
            <v>14</v>
          </cell>
          <cell r="N755" t="str">
            <v>F2 60,000-90,000</v>
          </cell>
          <cell r="O755" t="str">
            <v>001133700</v>
          </cell>
          <cell r="P755" t="str">
            <v>รพช.F2 60,000-90,000</v>
          </cell>
        </row>
        <row r="756">
          <cell r="A756" t="str">
            <v>11338</v>
          </cell>
          <cell r="B756" t="str">
            <v>โรงพยาบาลบางขัน</v>
          </cell>
          <cell r="C756" t="str">
            <v>บางขัน,รพช.</v>
          </cell>
          <cell r="D756" t="str">
            <v>บางขัน</v>
          </cell>
          <cell r="E756">
            <v>11</v>
          </cell>
          <cell r="F756" t="str">
            <v>โรงพยาบาลชุมชน</v>
          </cell>
          <cell r="G756" t="str">
            <v>รพช.</v>
          </cell>
          <cell r="H756">
            <v>80</v>
          </cell>
          <cell r="I756" t="str">
            <v>นครศรีธรรมราช</v>
          </cell>
          <cell r="J756" t="str">
            <v>30</v>
          </cell>
          <cell r="K756" t="str">
            <v/>
          </cell>
          <cell r="L756" t="str">
            <v>F2</v>
          </cell>
          <cell r="M756">
            <v>15</v>
          </cell>
          <cell r="N756" t="str">
            <v>F2 30,000-=60,000</v>
          </cell>
          <cell r="O756" t="str">
            <v>001133800</v>
          </cell>
          <cell r="P756" t="str">
            <v>รพช.F2 30,000-=60,000</v>
          </cell>
        </row>
        <row r="757">
          <cell r="A757" t="str">
            <v>11339</v>
          </cell>
          <cell r="B757" t="str">
            <v>โรงพยาบาลถ้ำพรรณรา</v>
          </cell>
          <cell r="C757" t="str">
            <v>ถ้ำพรรณรา,รพช.</v>
          </cell>
          <cell r="D757" t="str">
            <v>ถ้ำพรรณรา</v>
          </cell>
          <cell r="E757">
            <v>11</v>
          </cell>
          <cell r="F757" t="str">
            <v>โรงพยาบาลชุมชน</v>
          </cell>
          <cell r="G757" t="str">
            <v>รพช.</v>
          </cell>
          <cell r="H757">
            <v>80</v>
          </cell>
          <cell r="I757" t="str">
            <v>นครศรีธรรมราช</v>
          </cell>
          <cell r="J757" t="str">
            <v>15</v>
          </cell>
          <cell r="K757" t="str">
            <v/>
          </cell>
          <cell r="L757" t="str">
            <v>F3</v>
          </cell>
          <cell r="M757">
            <v>18</v>
          </cell>
          <cell r="N757" t="str">
            <v>F3 15,000-25,000</v>
          </cell>
          <cell r="O757" t="str">
            <v>001133900</v>
          </cell>
          <cell r="P757" t="str">
            <v>รพช.F3 15,000-25,000</v>
          </cell>
        </row>
        <row r="758">
          <cell r="A758" t="str">
            <v>11660</v>
          </cell>
          <cell r="B758" t="str">
            <v>โรงพยาบาลจุฬาภรณ์</v>
          </cell>
          <cell r="C758" t="str">
            <v>จุฬาภรณ์,รพช.</v>
          </cell>
          <cell r="D758" t="str">
            <v>จุฬาภรณ์</v>
          </cell>
          <cell r="E758">
            <v>11</v>
          </cell>
          <cell r="F758" t="str">
            <v>โรงพยาบาลชุมชน</v>
          </cell>
          <cell r="G758" t="str">
            <v>รพช.</v>
          </cell>
          <cell r="H758">
            <v>80</v>
          </cell>
          <cell r="I758" t="str">
            <v>นครศรีธรรมราช</v>
          </cell>
          <cell r="J758" t="str">
            <v>34</v>
          </cell>
          <cell r="K758" t="str">
            <v/>
          </cell>
          <cell r="L758" t="str">
            <v>F2</v>
          </cell>
          <cell r="M758">
            <v>15</v>
          </cell>
          <cell r="N758" t="str">
            <v>F2 30,000-=60,000</v>
          </cell>
          <cell r="O758" t="str">
            <v>001166000</v>
          </cell>
          <cell r="P758" t="str">
            <v>รพช.F2 30,000-=60,000</v>
          </cell>
        </row>
        <row r="759">
          <cell r="A759" t="str">
            <v>40491</v>
          </cell>
          <cell r="B759" t="str">
            <v>โรงพยาบาลเฉลิมพระเกียรติ</v>
          </cell>
          <cell r="C759" t="str">
            <v>เฉลิมพระเกียรติ,รพช.</v>
          </cell>
          <cell r="D759" t="str">
            <v>เฉลิมพระเกียรติ</v>
          </cell>
          <cell r="E759">
            <v>11</v>
          </cell>
          <cell r="F759" t="str">
            <v>โรงพยาบาลชุมชน</v>
          </cell>
          <cell r="G759" t="str">
            <v>รพช.</v>
          </cell>
          <cell r="H759">
            <v>80</v>
          </cell>
          <cell r="I759" t="str">
            <v>นครศรีธรรมราช</v>
          </cell>
          <cell r="J759" t="str">
            <v>0</v>
          </cell>
          <cell r="K759" t="str">
            <v>S</v>
          </cell>
          <cell r="L759" t="str">
            <v>F3</v>
          </cell>
          <cell r="M759">
            <v>17</v>
          </cell>
          <cell r="N759" t="str">
            <v>F3 &gt;=25,000</v>
          </cell>
          <cell r="O759" t="str">
            <v>004049100</v>
          </cell>
          <cell r="P759" t="str">
            <v>รพช.F3 &gt;=25,000</v>
          </cell>
        </row>
        <row r="760">
          <cell r="A760" t="str">
            <v>40492</v>
          </cell>
          <cell r="B760" t="str">
            <v>โรงพยาบาลพ่อท่านคล้ายวาจาสิทธิ์</v>
          </cell>
          <cell r="C760" t="str">
            <v>พ่อท่านคล้ายวาจาสิทธิ์,รพช.</v>
          </cell>
          <cell r="D760" t="str">
            <v>พ่อท่านคล้ายวาจาสิทธิ์</v>
          </cell>
          <cell r="E760">
            <v>11</v>
          </cell>
          <cell r="F760" t="str">
            <v>โรงพยาบาลชุมชน</v>
          </cell>
          <cell r="G760" t="str">
            <v>รพช.</v>
          </cell>
          <cell r="H760">
            <v>80</v>
          </cell>
          <cell r="I760" t="str">
            <v>นครศรีธรรมราช</v>
          </cell>
          <cell r="J760" t="str">
            <v>0</v>
          </cell>
          <cell r="K760" t="str">
            <v/>
          </cell>
          <cell r="L760" t="str">
            <v>F3</v>
          </cell>
          <cell r="M760">
            <v>17</v>
          </cell>
          <cell r="N760" t="str">
            <v>F3 &gt;=25,000</v>
          </cell>
          <cell r="O760" t="str">
            <v>004049200</v>
          </cell>
          <cell r="P760" t="str">
            <v>รพช.F3 &gt;=25,000</v>
          </cell>
        </row>
        <row r="761">
          <cell r="A761" t="str">
            <v>40742</v>
          </cell>
          <cell r="B761" t="str">
            <v>โรงพยาบาลนบพิตำ</v>
          </cell>
          <cell r="C761" t="str">
            <v>นบพิตำ,รพช.</v>
          </cell>
          <cell r="D761" t="str">
            <v>นบพิตำ</v>
          </cell>
          <cell r="E761">
            <v>11</v>
          </cell>
          <cell r="F761" t="str">
            <v>โรงพยาบาลชุมชน</v>
          </cell>
          <cell r="G761" t="str">
            <v>รพช.</v>
          </cell>
          <cell r="H761">
            <v>80</v>
          </cell>
          <cell r="I761" t="str">
            <v>นครศรีธรรมราช</v>
          </cell>
          <cell r="J761" t="str">
            <v>0</v>
          </cell>
          <cell r="K761" t="str">
            <v>S</v>
          </cell>
          <cell r="L761" t="str">
            <v>F3</v>
          </cell>
          <cell r="M761">
            <v>17</v>
          </cell>
          <cell r="N761" t="str">
            <v>F3 &gt;=25,000</v>
          </cell>
          <cell r="O761" t="str">
            <v>004074200</v>
          </cell>
          <cell r="P761" t="str">
            <v>รพช.F3 &gt;=25,000</v>
          </cell>
        </row>
        <row r="762">
          <cell r="A762" t="str">
            <v>40743</v>
          </cell>
          <cell r="B762" t="str">
            <v>โรงพยาบาลพระพรหม</v>
          </cell>
          <cell r="C762" t="str">
            <v>พระพรหม,รพช.</v>
          </cell>
          <cell r="D762" t="str">
            <v>พระพรหม</v>
          </cell>
          <cell r="E762">
            <v>11</v>
          </cell>
          <cell r="F762" t="str">
            <v>โรงพยาบาลชุมชน</v>
          </cell>
          <cell r="G762" t="str">
            <v>รพช.</v>
          </cell>
          <cell r="H762">
            <v>80</v>
          </cell>
          <cell r="I762" t="str">
            <v>นครศรีธรรมราช</v>
          </cell>
          <cell r="J762" t="str">
            <v>0</v>
          </cell>
          <cell r="K762" t="str">
            <v>S</v>
          </cell>
          <cell r="L762" t="str">
            <v>F3</v>
          </cell>
          <cell r="M762">
            <v>17</v>
          </cell>
          <cell r="N762" t="str">
            <v>F3 &gt;=25,000</v>
          </cell>
          <cell r="O762" t="str">
            <v>004074300</v>
          </cell>
          <cell r="P762" t="str">
            <v>รพช.F3 &gt;=25,000</v>
          </cell>
        </row>
        <row r="763">
          <cell r="A763" t="str">
            <v>10738</v>
          </cell>
          <cell r="B763" t="str">
            <v>โรงพยาบาลกระบี่</v>
          </cell>
          <cell r="C763" t="str">
            <v>กระบี่,รพท.</v>
          </cell>
          <cell r="D763" t="str">
            <v>กระบี่</v>
          </cell>
          <cell r="E763">
            <v>11</v>
          </cell>
          <cell r="F763" t="str">
            <v>โรงพยาบาลทั่วไป</v>
          </cell>
          <cell r="G763" t="str">
            <v>รพท.</v>
          </cell>
          <cell r="H763">
            <v>81</v>
          </cell>
          <cell r="I763" t="str">
            <v>กระบี่</v>
          </cell>
          <cell r="J763" t="str">
            <v>341</v>
          </cell>
          <cell r="K763" t="str">
            <v/>
          </cell>
          <cell r="L763" t="str">
            <v>S</v>
          </cell>
          <cell r="M763">
            <v>5</v>
          </cell>
          <cell r="N763" t="str">
            <v>S &lt;=400</v>
          </cell>
          <cell r="O763" t="str">
            <v>001073800</v>
          </cell>
          <cell r="P763" t="str">
            <v>รพช./รพท.S &lt;=400</v>
          </cell>
        </row>
        <row r="764">
          <cell r="A764" t="str">
            <v>11340</v>
          </cell>
          <cell r="B764" t="str">
            <v>โรงพยาบาลเขาพนม</v>
          </cell>
          <cell r="C764" t="str">
            <v>เขาพนม,รพช.</v>
          </cell>
          <cell r="D764" t="str">
            <v>เขาพนม</v>
          </cell>
          <cell r="E764">
            <v>11</v>
          </cell>
          <cell r="F764" t="str">
            <v>โรงพยาบาลชุมชน</v>
          </cell>
          <cell r="G764" t="str">
            <v>รพช.</v>
          </cell>
          <cell r="H764">
            <v>81</v>
          </cell>
          <cell r="I764" t="str">
            <v>กระบี่</v>
          </cell>
          <cell r="J764" t="str">
            <v>45</v>
          </cell>
          <cell r="K764" t="str">
            <v/>
          </cell>
          <cell r="L764" t="str">
            <v>F2</v>
          </cell>
          <cell r="M764">
            <v>15</v>
          </cell>
          <cell r="N764" t="str">
            <v>F2 30,000-=60,000</v>
          </cell>
          <cell r="O764" t="str">
            <v>001134000</v>
          </cell>
          <cell r="P764" t="str">
            <v>รพช.F2 30,000-=60,000</v>
          </cell>
        </row>
        <row r="765">
          <cell r="A765" t="str">
            <v>11341</v>
          </cell>
          <cell r="B765" t="str">
            <v>โรงพยาบาลเกาะลันตา</v>
          </cell>
          <cell r="C765" t="str">
            <v>เกาะลันตา,รพช.</v>
          </cell>
          <cell r="D765" t="str">
            <v>เกาะลันตา</v>
          </cell>
          <cell r="E765">
            <v>11</v>
          </cell>
          <cell r="F765" t="str">
            <v>โรงพยาบาลชุมชน</v>
          </cell>
          <cell r="G765" t="str">
            <v>รพช.</v>
          </cell>
          <cell r="H765">
            <v>81</v>
          </cell>
          <cell r="I765" t="str">
            <v>กระบี่</v>
          </cell>
          <cell r="J765" t="str">
            <v>22</v>
          </cell>
          <cell r="K765" t="str">
            <v/>
          </cell>
          <cell r="L765" t="str">
            <v>F3</v>
          </cell>
          <cell r="M765">
            <v>20</v>
          </cell>
          <cell r="N765" t="str">
            <v>Is. any Pop</v>
          </cell>
          <cell r="O765" t="str">
            <v>001134100</v>
          </cell>
          <cell r="P765" t="str">
            <v>รพช.Is. any Pop</v>
          </cell>
        </row>
        <row r="766">
          <cell r="A766" t="str">
            <v>11342</v>
          </cell>
          <cell r="B766" t="str">
            <v>โรงพยาบาลคลองท่อม</v>
          </cell>
          <cell r="C766" t="str">
            <v>คลองท่อม,รพช.</v>
          </cell>
          <cell r="D766" t="str">
            <v>คลองท่อม</v>
          </cell>
          <cell r="E766">
            <v>11</v>
          </cell>
          <cell r="F766" t="str">
            <v>โรงพยาบาลชุมชน</v>
          </cell>
          <cell r="G766" t="str">
            <v>รพช.</v>
          </cell>
          <cell r="H766">
            <v>81</v>
          </cell>
          <cell r="I766" t="str">
            <v>กระบี่</v>
          </cell>
          <cell r="J766" t="str">
            <v>58</v>
          </cell>
          <cell r="K766" t="str">
            <v/>
          </cell>
          <cell r="L766" t="str">
            <v>F2</v>
          </cell>
          <cell r="M766">
            <v>14</v>
          </cell>
          <cell r="N766" t="str">
            <v>F2 60,000-90,000</v>
          </cell>
          <cell r="O766" t="str">
            <v>001134200</v>
          </cell>
          <cell r="P766" t="str">
            <v>รพช.F2 60,000-90,000</v>
          </cell>
        </row>
        <row r="767">
          <cell r="A767" t="str">
            <v>11343</v>
          </cell>
          <cell r="B767" t="str">
            <v>โรงพยาบาลอ่าวลึก</v>
          </cell>
          <cell r="C767" t="str">
            <v>อ่าวลึก,รพช.</v>
          </cell>
          <cell r="D767" t="str">
            <v>อ่าวลึก</v>
          </cell>
          <cell r="E767">
            <v>11</v>
          </cell>
          <cell r="F767" t="str">
            <v>โรงพยาบาลชุมชน</v>
          </cell>
          <cell r="G767" t="str">
            <v>รพช.</v>
          </cell>
          <cell r="H767">
            <v>81</v>
          </cell>
          <cell r="I767" t="str">
            <v>กระบี่</v>
          </cell>
          <cell r="J767" t="str">
            <v>60</v>
          </cell>
          <cell r="K767" t="str">
            <v/>
          </cell>
          <cell r="L767" t="str">
            <v>F2</v>
          </cell>
          <cell r="M767">
            <v>15</v>
          </cell>
          <cell r="N767" t="str">
            <v>F2 30,000-=60,000</v>
          </cell>
          <cell r="O767" t="str">
            <v>001134300</v>
          </cell>
          <cell r="P767" t="str">
            <v>รพช.F2 30,000-=60,000</v>
          </cell>
        </row>
        <row r="768">
          <cell r="A768" t="str">
            <v>11344</v>
          </cell>
          <cell r="B768" t="str">
            <v>โรงพยาบาลปลายพระยา</v>
          </cell>
          <cell r="C768" t="str">
            <v>ปลายพระยา,รพช.</v>
          </cell>
          <cell r="D768" t="str">
            <v>ปลายพระยา</v>
          </cell>
          <cell r="E768">
            <v>11</v>
          </cell>
          <cell r="F768" t="str">
            <v>โรงพยาบาลชุมชน</v>
          </cell>
          <cell r="G768" t="str">
            <v>รพช.</v>
          </cell>
          <cell r="H768">
            <v>81</v>
          </cell>
          <cell r="I768" t="str">
            <v>กระบี่</v>
          </cell>
          <cell r="J768" t="str">
            <v>31</v>
          </cell>
          <cell r="K768" t="str">
            <v/>
          </cell>
          <cell r="L768" t="str">
            <v>F2</v>
          </cell>
          <cell r="M768">
            <v>15</v>
          </cell>
          <cell r="N768" t="str">
            <v>F2 30,000-=60,000</v>
          </cell>
          <cell r="O768" t="str">
            <v>001134400</v>
          </cell>
          <cell r="P768" t="str">
            <v>รพช.F2 30,000-=60,000</v>
          </cell>
        </row>
        <row r="769">
          <cell r="A769" t="str">
            <v>11345</v>
          </cell>
          <cell r="B769" t="str">
            <v>โรงพยาบาลลำทับ</v>
          </cell>
          <cell r="C769" t="str">
            <v>ลำทับ,รพช.</v>
          </cell>
          <cell r="D769" t="str">
            <v>ลำทับ</v>
          </cell>
          <cell r="E769">
            <v>11</v>
          </cell>
          <cell r="F769" t="str">
            <v>โรงพยาบาลชุมชน</v>
          </cell>
          <cell r="G769" t="str">
            <v>รพช.</v>
          </cell>
          <cell r="H769">
            <v>81</v>
          </cell>
          <cell r="I769" t="str">
            <v>กระบี่</v>
          </cell>
          <cell r="J769" t="str">
            <v>30</v>
          </cell>
          <cell r="K769" t="str">
            <v/>
          </cell>
          <cell r="L769" t="str">
            <v>F2</v>
          </cell>
          <cell r="M769">
            <v>16</v>
          </cell>
          <cell r="N769" t="str">
            <v>F2 &lt;=30,000</v>
          </cell>
          <cell r="O769" t="str">
            <v>001134500</v>
          </cell>
          <cell r="P769" t="str">
            <v>รพช.F2 &lt;=30,000</v>
          </cell>
        </row>
        <row r="770">
          <cell r="A770" t="str">
            <v>11346</v>
          </cell>
          <cell r="B770" t="str">
            <v>โรงพยาบาลเหนือคลอง</v>
          </cell>
          <cell r="C770" t="str">
            <v>เหนือคลอง,รพช.</v>
          </cell>
          <cell r="D770" t="str">
            <v>เหนือคลอง</v>
          </cell>
          <cell r="E770">
            <v>11</v>
          </cell>
          <cell r="F770" t="str">
            <v>โรงพยาบาลชุมชน</v>
          </cell>
          <cell r="G770" t="str">
            <v>รพช.</v>
          </cell>
          <cell r="H770">
            <v>81</v>
          </cell>
          <cell r="I770" t="str">
            <v>กระบี่</v>
          </cell>
          <cell r="J770" t="str">
            <v>36</v>
          </cell>
          <cell r="K770" t="str">
            <v/>
          </cell>
          <cell r="L770" t="str">
            <v>F2</v>
          </cell>
          <cell r="M770">
            <v>14</v>
          </cell>
          <cell r="N770" t="str">
            <v>F2 60,000-90,000</v>
          </cell>
          <cell r="O770" t="str">
            <v>001134600</v>
          </cell>
          <cell r="P770" t="str">
            <v>รพช.F2 60,000-90,000</v>
          </cell>
        </row>
        <row r="771">
          <cell r="A771" t="str">
            <v>77753</v>
          </cell>
          <cell r="B771" t="str">
            <v>โรงพยาบาลเกาะพีพี</v>
          </cell>
          <cell r="C771" t="str">
            <v>เกาะพีพี,รพช.</v>
          </cell>
          <cell r="D771" t="str">
            <v>เกาะพีพี</v>
          </cell>
          <cell r="E771">
            <v>11</v>
          </cell>
          <cell r="F771" t="str">
            <v>โรงพยาบาลชุมชน</v>
          </cell>
          <cell r="G771" t="str">
            <v>รพช.</v>
          </cell>
          <cell r="H771">
            <v>81</v>
          </cell>
          <cell r="I771" t="str">
            <v>กระบี่</v>
          </cell>
          <cell r="J771" t="str">
            <v>7</v>
          </cell>
          <cell r="K771" t="str">
            <v>S</v>
          </cell>
          <cell r="L771" t="str">
            <v>F3</v>
          </cell>
          <cell r="M771">
            <v>20</v>
          </cell>
          <cell r="N771" t="str">
            <v>Is. any Pop</v>
          </cell>
          <cell r="O771" t="str">
            <v>007775300</v>
          </cell>
          <cell r="P771" t="str">
            <v>รพช.Is. any Pop</v>
          </cell>
        </row>
        <row r="772">
          <cell r="A772" t="str">
            <v>10739</v>
          </cell>
          <cell r="B772" t="str">
            <v>โรงพยาบาลพังงา</v>
          </cell>
          <cell r="C772" t="str">
            <v>พังงา,รพท.</v>
          </cell>
          <cell r="D772" t="str">
            <v>พังงา</v>
          </cell>
          <cell r="E772">
            <v>11</v>
          </cell>
          <cell r="F772" t="str">
            <v>โรงพยาบาลทั่วไป</v>
          </cell>
          <cell r="G772" t="str">
            <v>รพท.</v>
          </cell>
          <cell r="H772">
            <v>82</v>
          </cell>
          <cell r="I772" t="str">
            <v>พังงา</v>
          </cell>
          <cell r="J772" t="str">
            <v>215</v>
          </cell>
          <cell r="K772" t="str">
            <v/>
          </cell>
          <cell r="L772" t="str">
            <v>S</v>
          </cell>
          <cell r="M772">
            <v>5</v>
          </cell>
          <cell r="N772" t="str">
            <v>S &lt;=400</v>
          </cell>
          <cell r="O772" t="str">
            <v>001073900</v>
          </cell>
          <cell r="P772" t="str">
            <v>รพช./รพท.S &lt;=400</v>
          </cell>
        </row>
        <row r="773">
          <cell r="A773" t="str">
            <v>10740</v>
          </cell>
          <cell r="B773" t="str">
            <v>โรงพยาบาลตะกั่วป่า</v>
          </cell>
          <cell r="C773" t="str">
            <v>ตะกั่วป่า,รพท.</v>
          </cell>
          <cell r="D773" t="str">
            <v>ตะกั่วป่า</v>
          </cell>
          <cell r="E773">
            <v>11</v>
          </cell>
          <cell r="F773" t="str">
            <v>โรงพยาบาลทั่วไป</v>
          </cell>
          <cell r="G773" t="str">
            <v>รพท.</v>
          </cell>
          <cell r="H773">
            <v>82</v>
          </cell>
          <cell r="I773" t="str">
            <v>พังงา</v>
          </cell>
          <cell r="J773" t="str">
            <v>187</v>
          </cell>
          <cell r="K773" t="str">
            <v/>
          </cell>
          <cell r="L773" t="str">
            <v>M1</v>
          </cell>
          <cell r="M773">
            <v>7</v>
          </cell>
          <cell r="N773" t="str">
            <v>M1 &lt;=200</v>
          </cell>
          <cell r="O773" t="str">
            <v>001074000</v>
          </cell>
          <cell r="P773" t="str">
            <v>รพช./รพท.M1 &lt;=200</v>
          </cell>
        </row>
        <row r="774">
          <cell r="A774" t="str">
            <v>11347</v>
          </cell>
          <cell r="B774" t="str">
            <v>โรงพยาบาลเกาะยาวชัยพัฒน์</v>
          </cell>
          <cell r="C774" t="str">
            <v>เกาะยาวชัยพัฒน์,รพช.</v>
          </cell>
          <cell r="D774" t="str">
            <v>เกาะยาวชัยพัฒน์</v>
          </cell>
          <cell r="E774">
            <v>11</v>
          </cell>
          <cell r="F774" t="str">
            <v>โรงพยาบาลชุมชน</v>
          </cell>
          <cell r="G774" t="str">
            <v>รพช.</v>
          </cell>
          <cell r="H774">
            <v>82</v>
          </cell>
          <cell r="I774" t="str">
            <v>พังงา</v>
          </cell>
          <cell r="J774" t="str">
            <v>30</v>
          </cell>
          <cell r="K774" t="str">
            <v/>
          </cell>
          <cell r="L774" t="str">
            <v>F2</v>
          </cell>
          <cell r="M774">
            <v>20</v>
          </cell>
          <cell r="N774" t="str">
            <v>Is. any Pop</v>
          </cell>
          <cell r="O774" t="str">
            <v>001134700</v>
          </cell>
          <cell r="P774" t="str">
            <v>รพช.Is. any Pop</v>
          </cell>
        </row>
        <row r="775">
          <cell r="A775" t="str">
            <v>11348</v>
          </cell>
          <cell r="B775" t="str">
            <v>โรงพยาบาลกะปงชัยพัฒน์</v>
          </cell>
          <cell r="C775" t="str">
            <v>กะปงชัยพัฒน์,รพช.</v>
          </cell>
          <cell r="D775" t="str">
            <v>กะปงชัยพัฒน์</v>
          </cell>
          <cell r="E775">
            <v>11</v>
          </cell>
          <cell r="F775" t="str">
            <v>โรงพยาบาลชุมชน</v>
          </cell>
          <cell r="G775" t="str">
            <v>รพช.</v>
          </cell>
          <cell r="H775">
            <v>82</v>
          </cell>
          <cell r="I775" t="str">
            <v>พังงา</v>
          </cell>
          <cell r="J775" t="str">
            <v>30</v>
          </cell>
          <cell r="K775" t="str">
            <v/>
          </cell>
          <cell r="L775" t="str">
            <v>F2</v>
          </cell>
          <cell r="M775">
            <v>16</v>
          </cell>
          <cell r="N775" t="str">
            <v>F2 &lt;=30,000</v>
          </cell>
          <cell r="O775" t="str">
            <v>001134800</v>
          </cell>
          <cell r="P775" t="str">
            <v>รพช.F2 &lt;=30,000</v>
          </cell>
        </row>
        <row r="776">
          <cell r="A776" t="str">
            <v>11349</v>
          </cell>
          <cell r="B776" t="str">
            <v>โรงพยาบาลตะกั่วทุ่ง</v>
          </cell>
          <cell r="C776" t="str">
            <v>ตะกั่วทุ่ง,รพช.</v>
          </cell>
          <cell r="D776" t="str">
            <v>ตะกั่วทุ่ง</v>
          </cell>
          <cell r="E776">
            <v>11</v>
          </cell>
          <cell r="F776" t="str">
            <v>โรงพยาบาลชุมชน</v>
          </cell>
          <cell r="G776" t="str">
            <v>รพช.</v>
          </cell>
          <cell r="H776">
            <v>82</v>
          </cell>
          <cell r="I776" t="str">
            <v>พังงา</v>
          </cell>
          <cell r="J776" t="str">
            <v>30</v>
          </cell>
          <cell r="K776" t="str">
            <v/>
          </cell>
          <cell r="L776" t="str">
            <v>F2</v>
          </cell>
          <cell r="M776">
            <v>15</v>
          </cell>
          <cell r="N776" t="str">
            <v>F2 30,000-=60,000</v>
          </cell>
          <cell r="O776" t="str">
            <v>001134900</v>
          </cell>
          <cell r="P776" t="str">
            <v>รพช.F2 30,000-=60,000</v>
          </cell>
        </row>
        <row r="777">
          <cell r="A777" t="str">
            <v>11350</v>
          </cell>
          <cell r="B777" t="str">
            <v>โรงพยาบาลบางไทร</v>
          </cell>
          <cell r="C777" t="str">
            <v>บางไทร,รพช.</v>
          </cell>
          <cell r="D777" t="str">
            <v>บางไทร</v>
          </cell>
          <cell r="E777">
            <v>11</v>
          </cell>
          <cell r="F777" t="str">
            <v>โรงพยาบาลชุมชน</v>
          </cell>
          <cell r="G777" t="str">
            <v>รพช.</v>
          </cell>
          <cell r="H777">
            <v>82</v>
          </cell>
          <cell r="I777" t="str">
            <v>พังงา</v>
          </cell>
          <cell r="J777" t="str">
            <v>10</v>
          </cell>
          <cell r="K777" t="str">
            <v/>
          </cell>
          <cell r="L777" t="str">
            <v>F3</v>
          </cell>
          <cell r="M777">
            <v>17</v>
          </cell>
          <cell r="N777" t="str">
            <v>F3 &gt;=25,000</v>
          </cell>
          <cell r="O777" t="str">
            <v>001135000</v>
          </cell>
          <cell r="P777" t="str">
            <v>รพช.F3 &gt;=25,000</v>
          </cell>
        </row>
        <row r="778">
          <cell r="A778" t="str">
            <v>11352</v>
          </cell>
          <cell r="B778" t="str">
            <v>โรงพยาบาลคุระบุรีชัยพัฒน์</v>
          </cell>
          <cell r="C778" t="str">
            <v>คุระบุรีชัยพัฒน์,รพช.</v>
          </cell>
          <cell r="D778" t="str">
            <v>คุระบุรีชัยพัฒน์</v>
          </cell>
          <cell r="E778">
            <v>11</v>
          </cell>
          <cell r="F778" t="str">
            <v>โรงพยาบาลชุมชน</v>
          </cell>
          <cell r="G778" t="str">
            <v>รพช.</v>
          </cell>
          <cell r="H778">
            <v>82</v>
          </cell>
          <cell r="I778" t="str">
            <v>พังงา</v>
          </cell>
          <cell r="J778" t="str">
            <v>30</v>
          </cell>
          <cell r="K778" t="str">
            <v/>
          </cell>
          <cell r="L778" t="str">
            <v>F2</v>
          </cell>
          <cell r="M778">
            <v>16</v>
          </cell>
          <cell r="N778" t="str">
            <v>F2 &lt;=30,000</v>
          </cell>
          <cell r="O778" t="str">
            <v>001135200</v>
          </cell>
          <cell r="P778" t="str">
            <v>รพช.F2 &lt;=30,000</v>
          </cell>
        </row>
        <row r="779">
          <cell r="A779" t="str">
            <v>11353</v>
          </cell>
          <cell r="B779" t="str">
            <v>โรงพยาบาลทับปุด</v>
          </cell>
          <cell r="C779" t="str">
            <v>ทับปุด,รพช.</v>
          </cell>
          <cell r="D779" t="str">
            <v>ทับปุด</v>
          </cell>
          <cell r="E779">
            <v>11</v>
          </cell>
          <cell r="F779" t="str">
            <v>โรงพยาบาลชุมชน</v>
          </cell>
          <cell r="G779" t="str">
            <v>รพช.</v>
          </cell>
          <cell r="H779">
            <v>82</v>
          </cell>
          <cell r="I779" t="str">
            <v>พังงา</v>
          </cell>
          <cell r="J779" t="str">
            <v>30</v>
          </cell>
          <cell r="K779" t="str">
            <v/>
          </cell>
          <cell r="L779" t="str">
            <v>F2</v>
          </cell>
          <cell r="M779">
            <v>16</v>
          </cell>
          <cell r="N779" t="str">
            <v>F2 &lt;=30,000</v>
          </cell>
          <cell r="O779" t="str">
            <v>001135300</v>
          </cell>
          <cell r="P779" t="str">
            <v>รพช.F2 &lt;=30,000</v>
          </cell>
        </row>
        <row r="780">
          <cell r="A780" t="str">
            <v>11354</v>
          </cell>
          <cell r="B780" t="str">
            <v>โรงพยาบาลท้ายเหมืองชัยพัฒน์</v>
          </cell>
          <cell r="C780" t="str">
            <v>ท้ายเหมืองชัยพัฒน์,รพช.</v>
          </cell>
          <cell r="D780" t="str">
            <v>ท้ายเหมืองชัยพัฒน์</v>
          </cell>
          <cell r="E780">
            <v>11</v>
          </cell>
          <cell r="F780" t="str">
            <v>โรงพยาบาลชุมชน</v>
          </cell>
          <cell r="G780" t="str">
            <v>รพช.</v>
          </cell>
          <cell r="H780">
            <v>82</v>
          </cell>
          <cell r="I780" t="str">
            <v>พังงา</v>
          </cell>
          <cell r="J780" t="str">
            <v>30</v>
          </cell>
          <cell r="K780" t="str">
            <v>S</v>
          </cell>
          <cell r="L780" t="str">
            <v>F2</v>
          </cell>
          <cell r="M780">
            <v>15</v>
          </cell>
          <cell r="N780" t="str">
            <v>F2 30,000-=60,000</v>
          </cell>
          <cell r="O780" t="str">
            <v>001135400</v>
          </cell>
          <cell r="P780" t="str">
            <v>รพช.F2 30,000-=60,000</v>
          </cell>
        </row>
        <row r="781">
          <cell r="A781" t="str">
            <v>10741</v>
          </cell>
          <cell r="B781" t="str">
            <v>โรงพยาบาลวชิระภูเก็ต</v>
          </cell>
          <cell r="C781" t="str">
            <v>วชิระภูเก็ต,รพศ.</v>
          </cell>
          <cell r="D781" t="str">
            <v>วชิระภูเก็ต</v>
          </cell>
          <cell r="E781">
            <v>11</v>
          </cell>
          <cell r="F781" t="str">
            <v>โรงพยาบาลศูนย์</v>
          </cell>
          <cell r="G781" t="str">
            <v>รพศ.</v>
          </cell>
          <cell r="H781">
            <v>83</v>
          </cell>
          <cell r="I781" t="str">
            <v>ภูเก็ต</v>
          </cell>
          <cell r="J781" t="str">
            <v>534</v>
          </cell>
          <cell r="K781" t="str">
            <v/>
          </cell>
          <cell r="L781" t="str">
            <v>A</v>
          </cell>
          <cell r="M781">
            <v>3</v>
          </cell>
          <cell r="N781" t="str">
            <v>A &lt;=700</v>
          </cell>
          <cell r="O781" t="str">
            <v>001074100</v>
          </cell>
          <cell r="P781" t="str">
            <v>รพท./รพศ.A &lt;=700</v>
          </cell>
        </row>
        <row r="782">
          <cell r="A782" t="str">
            <v>11355</v>
          </cell>
          <cell r="B782" t="str">
            <v>โรงพยาบาลป่าตอง</v>
          </cell>
          <cell r="C782" t="str">
            <v>ป่าตอง,รพช.</v>
          </cell>
          <cell r="D782" t="str">
            <v>ป่าตอง</v>
          </cell>
          <cell r="E782">
            <v>11</v>
          </cell>
          <cell r="F782" t="str">
            <v>โรงพยาบาลชุมชน</v>
          </cell>
          <cell r="G782" t="str">
            <v>รพช.</v>
          </cell>
          <cell r="H782">
            <v>83</v>
          </cell>
          <cell r="I782" t="str">
            <v>ภูเก็ต</v>
          </cell>
          <cell r="J782" t="str">
            <v>62</v>
          </cell>
          <cell r="K782" t="str">
            <v/>
          </cell>
          <cell r="L782" t="str">
            <v>M2</v>
          </cell>
          <cell r="M782">
            <v>9</v>
          </cell>
          <cell r="N782" t="str">
            <v>M2 &lt;=100</v>
          </cell>
          <cell r="O782" t="str">
            <v>001135500</v>
          </cell>
          <cell r="P782" t="str">
            <v>รพช.M2 &lt;=100</v>
          </cell>
        </row>
        <row r="783">
          <cell r="A783" t="str">
            <v>11356</v>
          </cell>
          <cell r="B783" t="str">
            <v>โรงพยาบาลถลาง</v>
          </cell>
          <cell r="C783" t="str">
            <v>ถลาง,รพช.</v>
          </cell>
          <cell r="D783" t="str">
            <v>ถลาง</v>
          </cell>
          <cell r="E783">
            <v>11</v>
          </cell>
          <cell r="F783" t="str">
            <v>โรงพยาบาลชุมชน</v>
          </cell>
          <cell r="G783" t="str">
            <v>รพช.</v>
          </cell>
          <cell r="H783">
            <v>83</v>
          </cell>
          <cell r="I783" t="str">
            <v>ภูเก็ต</v>
          </cell>
          <cell r="J783" t="str">
            <v>70</v>
          </cell>
          <cell r="K783" t="str">
            <v/>
          </cell>
          <cell r="L783" t="str">
            <v>F1</v>
          </cell>
          <cell r="M783">
            <v>11</v>
          </cell>
          <cell r="N783" t="str">
            <v>F1 50,000-100,000</v>
          </cell>
          <cell r="O783" t="str">
            <v>001135600</v>
          </cell>
          <cell r="P783" t="str">
            <v>รพช.F1 50,000-100,000</v>
          </cell>
        </row>
        <row r="784">
          <cell r="A784" t="str">
            <v>10681</v>
          </cell>
          <cell r="B784" t="str">
            <v>โรงพยาบาลสุราษฎร์ธานี</v>
          </cell>
          <cell r="C784" t="str">
            <v>สุราษฎร์ธานี,รพศ.</v>
          </cell>
          <cell r="D784" t="str">
            <v>สุราษฎร์ธานี</v>
          </cell>
          <cell r="E784">
            <v>11</v>
          </cell>
          <cell r="F784" t="str">
            <v>โรงพยาบาลศูนย์</v>
          </cell>
          <cell r="G784" t="str">
            <v>รพศ.</v>
          </cell>
          <cell r="H784">
            <v>84</v>
          </cell>
          <cell r="I784" t="str">
            <v>สุราษฎร์ธานี</v>
          </cell>
          <cell r="J784" t="str">
            <v>780</v>
          </cell>
          <cell r="K784" t="str">
            <v>S</v>
          </cell>
          <cell r="L784" t="str">
            <v>A</v>
          </cell>
          <cell r="M784">
            <v>2</v>
          </cell>
          <cell r="N784" t="str">
            <v>A &gt;700 to &lt;1000</v>
          </cell>
          <cell r="O784" t="str">
            <v>001068100</v>
          </cell>
          <cell r="P784" t="str">
            <v>รพท./รพศ.A &gt;700 to &lt;1000</v>
          </cell>
        </row>
        <row r="785">
          <cell r="A785" t="str">
            <v>10742</v>
          </cell>
          <cell r="B785" t="str">
            <v>โรงพยาบาลเกาะสมุย</v>
          </cell>
          <cell r="C785" t="str">
            <v>เกาะสมุย,รพท.</v>
          </cell>
          <cell r="D785" t="str">
            <v>เกาะสมุย</v>
          </cell>
          <cell r="E785">
            <v>11</v>
          </cell>
          <cell r="F785" t="str">
            <v>โรงพยาบาลทั่วไป</v>
          </cell>
          <cell r="G785" t="str">
            <v>รพท.</v>
          </cell>
          <cell r="H785">
            <v>84</v>
          </cell>
          <cell r="I785" t="str">
            <v>สุราษฎร์ธานี</v>
          </cell>
          <cell r="J785" t="str">
            <v>126</v>
          </cell>
          <cell r="K785" t="str">
            <v>S</v>
          </cell>
          <cell r="L785" t="str">
            <v>M1</v>
          </cell>
          <cell r="M785">
            <v>7</v>
          </cell>
          <cell r="N785" t="str">
            <v>M1 &lt;=200</v>
          </cell>
          <cell r="O785" t="str">
            <v>001074200</v>
          </cell>
          <cell r="P785" t="str">
            <v>รพช./รพท.M1 &lt;=200</v>
          </cell>
        </row>
        <row r="786">
          <cell r="A786" t="str">
            <v>11357</v>
          </cell>
          <cell r="B786" t="str">
            <v>โรงพยาบาลกาญจนดิษฐ์</v>
          </cell>
          <cell r="C786" t="str">
            <v>กาญจนดิษฐ์,รพช.</v>
          </cell>
          <cell r="D786" t="str">
            <v>กาญจนดิษฐ์</v>
          </cell>
          <cell r="E786">
            <v>11</v>
          </cell>
          <cell r="F786" t="str">
            <v>โรงพยาบาลชุมชน</v>
          </cell>
          <cell r="G786" t="str">
            <v>รพช.</v>
          </cell>
          <cell r="H786">
            <v>84</v>
          </cell>
          <cell r="I786" t="str">
            <v>สุราษฎร์ธานี</v>
          </cell>
          <cell r="J786" t="str">
            <v>98</v>
          </cell>
          <cell r="K786" t="str">
            <v>S</v>
          </cell>
          <cell r="L786" t="str">
            <v>M2</v>
          </cell>
          <cell r="M786">
            <v>9</v>
          </cell>
          <cell r="N786" t="str">
            <v>M2 &lt;=100</v>
          </cell>
          <cell r="O786" t="str">
            <v>001135700</v>
          </cell>
          <cell r="P786" t="str">
            <v>รพช.M2 &lt;=100</v>
          </cell>
        </row>
        <row r="787">
          <cell r="A787" t="str">
            <v>11358</v>
          </cell>
          <cell r="B787" t="str">
            <v>โรงพยาบาลดอนสัก</v>
          </cell>
          <cell r="C787" t="str">
            <v>ดอนสัก,รพช.</v>
          </cell>
          <cell r="D787" t="str">
            <v>ดอนสัก</v>
          </cell>
          <cell r="E787">
            <v>11</v>
          </cell>
          <cell r="F787" t="str">
            <v>โรงพยาบาลชุมชน</v>
          </cell>
          <cell r="G787" t="str">
            <v>รพช.</v>
          </cell>
          <cell r="H787">
            <v>84</v>
          </cell>
          <cell r="I787" t="str">
            <v>สุราษฎร์ธานี</v>
          </cell>
          <cell r="J787" t="str">
            <v>30</v>
          </cell>
          <cell r="K787" t="str">
            <v>S</v>
          </cell>
          <cell r="L787" t="str">
            <v>F2</v>
          </cell>
          <cell r="M787">
            <v>15</v>
          </cell>
          <cell r="N787" t="str">
            <v>F2 30,000-=60,000</v>
          </cell>
          <cell r="O787" t="str">
            <v>001135800</v>
          </cell>
          <cell r="P787" t="str">
            <v>รพช.F2 30,000-=60,000</v>
          </cell>
        </row>
        <row r="788">
          <cell r="A788" t="str">
            <v>11359</v>
          </cell>
          <cell r="B788" t="str">
            <v>โรงพยาบาลเกาะพงัน</v>
          </cell>
          <cell r="C788" t="str">
            <v>เกาะพงัน,รพช.</v>
          </cell>
          <cell r="D788" t="str">
            <v>เกาะพงัน</v>
          </cell>
          <cell r="E788">
            <v>11</v>
          </cell>
          <cell r="F788" t="str">
            <v>โรงพยาบาลชุมชน</v>
          </cell>
          <cell r="G788" t="str">
            <v>รพช.</v>
          </cell>
          <cell r="H788">
            <v>84</v>
          </cell>
          <cell r="I788" t="str">
            <v>สุราษฎร์ธานี</v>
          </cell>
          <cell r="J788" t="str">
            <v>33</v>
          </cell>
          <cell r="K788" t="str">
            <v>S</v>
          </cell>
          <cell r="L788" t="str">
            <v>F2</v>
          </cell>
          <cell r="M788">
            <v>20</v>
          </cell>
          <cell r="N788" t="str">
            <v>Is. any Pop</v>
          </cell>
          <cell r="O788" t="str">
            <v>001135900</v>
          </cell>
          <cell r="P788" t="str">
            <v>รพช.Is. any Pop</v>
          </cell>
        </row>
        <row r="789">
          <cell r="A789" t="str">
            <v>11360</v>
          </cell>
          <cell r="B789" t="str">
            <v>โรงพยาบาลไชยา</v>
          </cell>
          <cell r="C789" t="str">
            <v>ไชยา,รพช.</v>
          </cell>
          <cell r="D789" t="str">
            <v>ไชยา</v>
          </cell>
          <cell r="E789">
            <v>11</v>
          </cell>
          <cell r="F789" t="str">
            <v>โรงพยาบาลชุมชน</v>
          </cell>
          <cell r="G789" t="str">
            <v>รพช.</v>
          </cell>
          <cell r="H789">
            <v>84</v>
          </cell>
          <cell r="I789" t="str">
            <v>สุราษฎร์ธานี</v>
          </cell>
          <cell r="J789" t="str">
            <v>70</v>
          </cell>
          <cell r="K789" t="str">
            <v>S</v>
          </cell>
          <cell r="L789" t="str">
            <v>M2</v>
          </cell>
          <cell r="M789">
            <v>9</v>
          </cell>
          <cell r="N789" t="str">
            <v>M2 &lt;=100</v>
          </cell>
          <cell r="O789" t="str">
            <v>001136000</v>
          </cell>
          <cell r="P789" t="str">
            <v>รพช.M2 &lt;=100</v>
          </cell>
        </row>
        <row r="790">
          <cell r="A790" t="str">
            <v>11361</v>
          </cell>
          <cell r="B790" t="str">
            <v>โรงพยาบาลท่าชนะ</v>
          </cell>
          <cell r="C790" t="str">
            <v>ท่าชนะ,รพช.</v>
          </cell>
          <cell r="D790" t="str">
            <v>ท่าชนะ</v>
          </cell>
          <cell r="E790">
            <v>11</v>
          </cell>
          <cell r="F790" t="str">
            <v>โรงพยาบาลชุมชน</v>
          </cell>
          <cell r="G790" t="str">
            <v>รพช.</v>
          </cell>
          <cell r="H790">
            <v>84</v>
          </cell>
          <cell r="I790" t="str">
            <v>สุราษฎร์ธานี</v>
          </cell>
          <cell r="J790" t="str">
            <v>30</v>
          </cell>
          <cell r="K790" t="str">
            <v>S</v>
          </cell>
          <cell r="L790" t="str">
            <v>F2</v>
          </cell>
          <cell r="M790">
            <v>15</v>
          </cell>
          <cell r="N790" t="str">
            <v>F2 30,000-=60,000</v>
          </cell>
          <cell r="O790" t="str">
            <v>001136100</v>
          </cell>
          <cell r="P790" t="str">
            <v>รพช.F2 30,000-=60,000</v>
          </cell>
        </row>
        <row r="791">
          <cell r="A791" t="str">
            <v>11362</v>
          </cell>
          <cell r="B791" t="str">
            <v>โรงพยาบาลคีรีรัฐนิคม</v>
          </cell>
          <cell r="C791" t="str">
            <v>คีรีรัฐนิคม,รพช.</v>
          </cell>
          <cell r="D791" t="str">
            <v>คีรีรัฐนิคม</v>
          </cell>
          <cell r="E791">
            <v>11</v>
          </cell>
          <cell r="F791" t="str">
            <v>โรงพยาบาลชุมชน</v>
          </cell>
          <cell r="G791" t="str">
            <v>รพช.</v>
          </cell>
          <cell r="H791">
            <v>84</v>
          </cell>
          <cell r="I791" t="str">
            <v>สุราษฎร์ธานี</v>
          </cell>
          <cell r="J791" t="str">
            <v>30</v>
          </cell>
          <cell r="K791" t="str">
            <v>S</v>
          </cell>
          <cell r="L791" t="str">
            <v>F2</v>
          </cell>
          <cell r="M791">
            <v>15</v>
          </cell>
          <cell r="N791" t="str">
            <v>F2 30,000-=60,000</v>
          </cell>
          <cell r="O791" t="str">
            <v>001136200</v>
          </cell>
          <cell r="P791" t="str">
            <v>รพช.F2 30,000-=60,000</v>
          </cell>
        </row>
        <row r="792">
          <cell r="A792" t="str">
            <v>11363</v>
          </cell>
          <cell r="B792" t="str">
            <v>โรงพยาบาลบ้านตาขุน</v>
          </cell>
          <cell r="C792" t="str">
            <v>บ้านตาขุน,รพช.</v>
          </cell>
          <cell r="D792" t="str">
            <v>บ้านตาขุน</v>
          </cell>
          <cell r="E792">
            <v>11</v>
          </cell>
          <cell r="F792" t="str">
            <v>โรงพยาบาลชุมชน</v>
          </cell>
          <cell r="G792" t="str">
            <v>รพช.</v>
          </cell>
          <cell r="H792">
            <v>84</v>
          </cell>
          <cell r="I792" t="str">
            <v>สุราษฎร์ธานี</v>
          </cell>
          <cell r="J792" t="str">
            <v>41</v>
          </cell>
          <cell r="K792" t="str">
            <v>S</v>
          </cell>
          <cell r="L792" t="str">
            <v>F3</v>
          </cell>
          <cell r="M792">
            <v>19</v>
          </cell>
          <cell r="N792" t="str">
            <v>F3 &lt;=15,000</v>
          </cell>
          <cell r="O792" t="str">
            <v>001136300</v>
          </cell>
          <cell r="P792" t="str">
            <v>รพช.F3 &lt;=15,000</v>
          </cell>
        </row>
        <row r="793">
          <cell r="A793" t="str">
            <v>11364</v>
          </cell>
          <cell r="B793" t="str">
            <v>โรงพยาบาลพนม</v>
          </cell>
          <cell r="C793" t="str">
            <v>พนม,รพช.</v>
          </cell>
          <cell r="D793" t="str">
            <v>พนม</v>
          </cell>
          <cell r="E793">
            <v>11</v>
          </cell>
          <cell r="F793" t="str">
            <v>โรงพยาบาลชุมชน</v>
          </cell>
          <cell r="G793" t="str">
            <v>รพช.</v>
          </cell>
          <cell r="H793">
            <v>84</v>
          </cell>
          <cell r="I793" t="str">
            <v>สุราษฎร์ธานี</v>
          </cell>
          <cell r="J793" t="str">
            <v>46</v>
          </cell>
          <cell r="K793" t="str">
            <v>S</v>
          </cell>
          <cell r="L793" t="str">
            <v>F2</v>
          </cell>
          <cell r="M793">
            <v>15</v>
          </cell>
          <cell r="N793" t="str">
            <v>F2 30,000-=60,000</v>
          </cell>
          <cell r="O793" t="str">
            <v>001136400</v>
          </cell>
          <cell r="P793" t="str">
            <v>รพช.F2 30,000-=60,000</v>
          </cell>
        </row>
        <row r="794">
          <cell r="A794" t="str">
            <v>11365</v>
          </cell>
          <cell r="B794" t="str">
            <v>โรงพยาบาลท่าฉาง</v>
          </cell>
          <cell r="C794" t="str">
            <v>ท่าฉาง,รพช.</v>
          </cell>
          <cell r="D794" t="str">
            <v>ท่าฉาง</v>
          </cell>
          <cell r="E794">
            <v>11</v>
          </cell>
          <cell r="F794" t="str">
            <v>โรงพยาบาลชุมชน</v>
          </cell>
          <cell r="G794" t="str">
            <v>รพช.</v>
          </cell>
          <cell r="H794">
            <v>84</v>
          </cell>
          <cell r="I794" t="str">
            <v>สุราษฎร์ธานี</v>
          </cell>
          <cell r="J794" t="str">
            <v>28</v>
          </cell>
          <cell r="K794" t="str">
            <v>S</v>
          </cell>
          <cell r="L794" t="str">
            <v>F2</v>
          </cell>
          <cell r="M794">
            <v>15</v>
          </cell>
          <cell r="N794" t="str">
            <v>F2 30,000-=60,000</v>
          </cell>
          <cell r="O794" t="str">
            <v>001136500</v>
          </cell>
          <cell r="P794" t="str">
            <v>รพช.F2 30,000-=60,000</v>
          </cell>
        </row>
        <row r="795">
          <cell r="A795" t="str">
            <v>11366</v>
          </cell>
          <cell r="B795" t="str">
            <v>โรงพยาบาลบ้านนาสาร</v>
          </cell>
          <cell r="C795" t="str">
            <v>บ้านนาสาร,รพช.</v>
          </cell>
          <cell r="D795" t="str">
            <v>บ้านนาสาร</v>
          </cell>
          <cell r="E795">
            <v>11</v>
          </cell>
          <cell r="F795" t="str">
            <v>โรงพยาบาลชุมชน</v>
          </cell>
          <cell r="G795" t="str">
            <v>รพช.</v>
          </cell>
          <cell r="H795">
            <v>84</v>
          </cell>
          <cell r="I795" t="str">
            <v>สุราษฎร์ธานี</v>
          </cell>
          <cell r="J795" t="str">
            <v>60</v>
          </cell>
          <cell r="K795" t="str">
            <v>S</v>
          </cell>
          <cell r="L795" t="str">
            <v>M2</v>
          </cell>
          <cell r="M795">
            <v>9</v>
          </cell>
          <cell r="N795" t="str">
            <v>M2 &lt;=100</v>
          </cell>
          <cell r="O795" t="str">
            <v>001136600</v>
          </cell>
          <cell r="P795" t="str">
            <v>รพช.M2 &lt;=100</v>
          </cell>
        </row>
        <row r="796">
          <cell r="A796" t="str">
            <v>11367</v>
          </cell>
          <cell r="B796" t="str">
            <v>โรงพยาบาลบ้านนาเดิม</v>
          </cell>
          <cell r="C796" t="str">
            <v>บ้านนาเดิม,รพช.</v>
          </cell>
          <cell r="D796" t="str">
            <v>บ้านนาเดิม</v>
          </cell>
          <cell r="E796">
            <v>11</v>
          </cell>
          <cell r="F796" t="str">
            <v>โรงพยาบาลชุมชน</v>
          </cell>
          <cell r="G796" t="str">
            <v>รพช.</v>
          </cell>
          <cell r="H796">
            <v>84</v>
          </cell>
          <cell r="I796" t="str">
            <v>สุราษฎร์ธานี</v>
          </cell>
          <cell r="J796" t="str">
            <v>30</v>
          </cell>
          <cell r="K796" t="str">
            <v/>
          </cell>
          <cell r="L796" t="str">
            <v>F2</v>
          </cell>
          <cell r="M796">
            <v>16</v>
          </cell>
          <cell r="N796" t="str">
            <v>F2 &lt;=30,000</v>
          </cell>
          <cell r="O796" t="str">
            <v>001136700</v>
          </cell>
          <cell r="P796" t="str">
            <v>รพช.F2 &lt;=30,000</v>
          </cell>
        </row>
        <row r="797">
          <cell r="A797" t="str">
            <v>11368</v>
          </cell>
          <cell r="B797" t="str">
            <v>โรงพยาบาลเคียนซา</v>
          </cell>
          <cell r="C797" t="str">
            <v>เคียนซา,รพช.</v>
          </cell>
          <cell r="D797" t="str">
            <v>เคียนซา</v>
          </cell>
          <cell r="E797">
            <v>11</v>
          </cell>
          <cell r="F797" t="str">
            <v>โรงพยาบาลชุมชน</v>
          </cell>
          <cell r="G797" t="str">
            <v>รพช.</v>
          </cell>
          <cell r="H797">
            <v>84</v>
          </cell>
          <cell r="I797" t="str">
            <v>สุราษฎร์ธานี</v>
          </cell>
          <cell r="J797" t="str">
            <v>39</v>
          </cell>
          <cell r="K797" t="str">
            <v>S</v>
          </cell>
          <cell r="L797" t="str">
            <v>F2</v>
          </cell>
          <cell r="M797">
            <v>15</v>
          </cell>
          <cell r="N797" t="str">
            <v>F2 30,000-=60,000</v>
          </cell>
          <cell r="O797" t="str">
            <v>001136800</v>
          </cell>
          <cell r="P797" t="str">
            <v>รพช.F2 30,000-=60,000</v>
          </cell>
        </row>
        <row r="798">
          <cell r="A798" t="str">
            <v>11369</v>
          </cell>
          <cell r="B798" t="str">
            <v>โรงพยาบาลพระแสง</v>
          </cell>
          <cell r="C798" t="str">
            <v>พระแสง,รพช.</v>
          </cell>
          <cell r="D798" t="str">
            <v>พระแสง</v>
          </cell>
          <cell r="E798">
            <v>11</v>
          </cell>
          <cell r="F798" t="str">
            <v>โรงพยาบาลชุมชน</v>
          </cell>
          <cell r="G798" t="str">
            <v>รพช.</v>
          </cell>
          <cell r="H798">
            <v>84</v>
          </cell>
          <cell r="I798" t="str">
            <v>สุราษฎร์ธานี</v>
          </cell>
          <cell r="J798" t="str">
            <v>60</v>
          </cell>
          <cell r="K798" t="str">
            <v>S</v>
          </cell>
          <cell r="L798" t="str">
            <v>F2</v>
          </cell>
          <cell r="M798">
            <v>14</v>
          </cell>
          <cell r="N798" t="str">
            <v>F2 60,000-90,000</v>
          </cell>
          <cell r="O798" t="str">
            <v>001136900</v>
          </cell>
          <cell r="P798" t="str">
            <v>รพช.F2 60,000-90,000</v>
          </cell>
        </row>
        <row r="799">
          <cell r="A799" t="str">
            <v>11370</v>
          </cell>
          <cell r="B799" t="str">
            <v>โรงพยาบาลพุนพิน</v>
          </cell>
          <cell r="C799" t="str">
            <v>พุนพิน,รพช.</v>
          </cell>
          <cell r="D799" t="str">
            <v>พุนพิน</v>
          </cell>
          <cell r="E799">
            <v>11</v>
          </cell>
          <cell r="F799" t="str">
            <v>โรงพยาบาลชุมชน</v>
          </cell>
          <cell r="G799" t="str">
            <v>รพช.</v>
          </cell>
          <cell r="H799">
            <v>84</v>
          </cell>
          <cell r="I799" t="str">
            <v>สุราษฎร์ธานี</v>
          </cell>
          <cell r="J799" t="str">
            <v>83</v>
          </cell>
          <cell r="K799" t="str">
            <v>S</v>
          </cell>
          <cell r="L799" t="str">
            <v>F2</v>
          </cell>
          <cell r="M799">
            <v>13</v>
          </cell>
          <cell r="N799" t="str">
            <v>F2 &gt;=90,000</v>
          </cell>
          <cell r="O799" t="str">
            <v>001137000</v>
          </cell>
          <cell r="P799" t="str">
            <v>รพช.F2 &gt;=90,000</v>
          </cell>
        </row>
        <row r="800">
          <cell r="A800" t="str">
            <v>11371</v>
          </cell>
          <cell r="B800" t="str">
            <v>โรงพยาบาลชัยบุรี</v>
          </cell>
          <cell r="C800" t="str">
            <v>ชัยบุรี,รพช.</v>
          </cell>
          <cell r="D800" t="str">
            <v>ชัยบุรี</v>
          </cell>
          <cell r="E800">
            <v>11</v>
          </cell>
          <cell r="F800" t="str">
            <v>โรงพยาบาลชุมชน</v>
          </cell>
          <cell r="G800" t="str">
            <v>รพช.</v>
          </cell>
          <cell r="H800">
            <v>84</v>
          </cell>
          <cell r="I800" t="str">
            <v>สุราษฎร์ธานี</v>
          </cell>
          <cell r="J800" t="str">
            <v>30</v>
          </cell>
          <cell r="K800" t="str">
            <v>S</v>
          </cell>
          <cell r="L800" t="str">
            <v>F2</v>
          </cell>
          <cell r="M800">
            <v>16</v>
          </cell>
          <cell r="N800" t="str">
            <v>F2 &lt;=30,000</v>
          </cell>
          <cell r="O800" t="str">
            <v>001137100</v>
          </cell>
          <cell r="P800" t="str">
            <v>รพช.F2 &lt;=30,000</v>
          </cell>
        </row>
        <row r="801">
          <cell r="A801" t="str">
            <v>11459</v>
          </cell>
          <cell r="B801" t="str">
            <v>โรงพยาบาลสมเด็จพระยุพราชเวียงสระ</v>
          </cell>
          <cell r="C801" t="str">
            <v>สมเด็จพระยุพราชเวียงสระ,รพช.</v>
          </cell>
          <cell r="D801" t="str">
            <v>สมเด็จพระยุพราชเวียงสระ</v>
          </cell>
          <cell r="E801">
            <v>11</v>
          </cell>
          <cell r="F801" t="str">
            <v>โรงพยาบาลชุมชน</v>
          </cell>
          <cell r="G801" t="str">
            <v>รพช.</v>
          </cell>
          <cell r="H801">
            <v>84</v>
          </cell>
          <cell r="I801" t="str">
            <v>สุราษฎร์ธานี</v>
          </cell>
          <cell r="J801" t="str">
            <v>110</v>
          </cell>
          <cell r="K801" t="str">
            <v>S</v>
          </cell>
          <cell r="L801" t="str">
            <v>M2</v>
          </cell>
          <cell r="M801">
            <v>8</v>
          </cell>
          <cell r="N801" t="str">
            <v>M2 &gt;100</v>
          </cell>
          <cell r="O801" t="str">
            <v>001145900</v>
          </cell>
          <cell r="P801" t="str">
            <v>รพช.M2 &gt;100</v>
          </cell>
        </row>
        <row r="802">
          <cell r="A802" t="str">
            <v>11654</v>
          </cell>
          <cell r="B802" t="str">
            <v>โรงพยาบาลวิภาวดี</v>
          </cell>
          <cell r="C802" t="str">
            <v>วิภาวดี,รพช.</v>
          </cell>
          <cell r="D802" t="str">
            <v>วิภาวดี</v>
          </cell>
          <cell r="E802">
            <v>11</v>
          </cell>
          <cell r="F802" t="str">
            <v>โรงพยาบาลชุมชน</v>
          </cell>
          <cell r="G802" t="str">
            <v>รพช.</v>
          </cell>
          <cell r="H802">
            <v>84</v>
          </cell>
          <cell r="I802" t="str">
            <v>สุราษฎร์ธานี</v>
          </cell>
          <cell r="J802" t="str">
            <v>30</v>
          </cell>
          <cell r="K802" t="str">
            <v>S</v>
          </cell>
          <cell r="L802" t="str">
            <v>F2</v>
          </cell>
          <cell r="M802">
            <v>16</v>
          </cell>
          <cell r="N802" t="str">
            <v>F2 &lt;=30,000</v>
          </cell>
          <cell r="O802" t="str">
            <v>001165400</v>
          </cell>
          <cell r="P802" t="str">
            <v>รพช.F2 &lt;=30,000</v>
          </cell>
        </row>
        <row r="803">
          <cell r="A803" t="str">
            <v>14138</v>
          </cell>
          <cell r="B803" t="str">
            <v>โรงพยาบาลท่าโรงช้าง</v>
          </cell>
          <cell r="C803" t="str">
            <v>ท่าโรงช้าง,รพช.</v>
          </cell>
          <cell r="D803" t="str">
            <v>ท่าโรงช้าง</v>
          </cell>
          <cell r="E803">
            <v>11</v>
          </cell>
          <cell r="F803" t="str">
            <v>โรงพยาบาลชุมชน</v>
          </cell>
          <cell r="G803" t="str">
            <v>รพช.</v>
          </cell>
          <cell r="H803">
            <v>84</v>
          </cell>
          <cell r="I803" t="str">
            <v>สุราษฎร์ธานี</v>
          </cell>
          <cell r="J803" t="str">
            <v>90</v>
          </cell>
          <cell r="K803" t="str">
            <v>S</v>
          </cell>
          <cell r="L803" t="str">
            <v>M2</v>
          </cell>
          <cell r="M803">
            <v>9</v>
          </cell>
          <cell r="N803" t="str">
            <v>M2 &lt;=100</v>
          </cell>
          <cell r="O803" t="str">
            <v>001413800</v>
          </cell>
          <cell r="P803" t="str">
            <v>รพช.M2 &lt;=100</v>
          </cell>
        </row>
        <row r="804">
          <cell r="A804" t="str">
            <v>10743</v>
          </cell>
          <cell r="B804" t="str">
            <v>โรงพยาบาลระนอง</v>
          </cell>
          <cell r="C804" t="str">
            <v>ระนอง,รพท.</v>
          </cell>
          <cell r="D804" t="str">
            <v>ระนอง</v>
          </cell>
          <cell r="E804">
            <v>11</v>
          </cell>
          <cell r="F804" t="str">
            <v>โรงพยาบาลทั่วไป</v>
          </cell>
          <cell r="G804" t="str">
            <v>รพท.</v>
          </cell>
          <cell r="H804">
            <v>85</v>
          </cell>
          <cell r="I804" t="str">
            <v>ระนอง</v>
          </cell>
          <cell r="J804" t="str">
            <v>300</v>
          </cell>
          <cell r="K804" t="str">
            <v>S</v>
          </cell>
          <cell r="L804" t="str">
            <v>S</v>
          </cell>
          <cell r="M804">
            <v>5</v>
          </cell>
          <cell r="N804" t="str">
            <v>S &lt;=400</v>
          </cell>
          <cell r="O804" t="str">
            <v>001074300</v>
          </cell>
          <cell r="P804" t="str">
            <v>รพช./รพท.S &lt;=400</v>
          </cell>
        </row>
        <row r="805">
          <cell r="A805" t="str">
            <v>11323</v>
          </cell>
          <cell r="B805" t="str">
            <v>โรงพยาบาลละอุ่น</v>
          </cell>
          <cell r="C805" t="str">
            <v>ละอุ่น,รพช.</v>
          </cell>
          <cell r="D805" t="str">
            <v>ละอุ่น</v>
          </cell>
          <cell r="E805">
            <v>11</v>
          </cell>
          <cell r="F805" t="str">
            <v>โรงพยาบาลชุมชน</v>
          </cell>
          <cell r="G805" t="str">
            <v>รพช.</v>
          </cell>
          <cell r="H805">
            <v>85</v>
          </cell>
          <cell r="I805" t="str">
            <v>ระนอง</v>
          </cell>
          <cell r="J805" t="str">
            <v>12</v>
          </cell>
          <cell r="K805" t="str">
            <v>S</v>
          </cell>
          <cell r="L805" t="str">
            <v>F3</v>
          </cell>
          <cell r="M805">
            <v>19</v>
          </cell>
          <cell r="N805" t="str">
            <v>F3 &lt;=15,000</v>
          </cell>
          <cell r="O805" t="str">
            <v>001132300</v>
          </cell>
          <cell r="P805" t="str">
            <v>รพช.F3 &lt;=15,000</v>
          </cell>
        </row>
        <row r="806">
          <cell r="A806" t="str">
            <v>11372</v>
          </cell>
          <cell r="B806" t="str">
            <v>โรงพยาบาลกะเปอร์</v>
          </cell>
          <cell r="C806" t="str">
            <v>กะเปอร์,รพช.</v>
          </cell>
          <cell r="D806" t="str">
            <v>กะเปอร์</v>
          </cell>
          <cell r="E806">
            <v>11</v>
          </cell>
          <cell r="F806" t="str">
            <v>โรงพยาบาลชุมชน</v>
          </cell>
          <cell r="G806" t="str">
            <v>รพช.</v>
          </cell>
          <cell r="H806">
            <v>85</v>
          </cell>
          <cell r="I806" t="str">
            <v>ระนอง</v>
          </cell>
          <cell r="J806" t="str">
            <v>30</v>
          </cell>
          <cell r="K806" t="str">
            <v>S</v>
          </cell>
          <cell r="L806" t="str">
            <v>F2</v>
          </cell>
          <cell r="M806">
            <v>16</v>
          </cell>
          <cell r="N806" t="str">
            <v>F2 &lt;=30,000</v>
          </cell>
          <cell r="O806" t="str">
            <v>001137200</v>
          </cell>
          <cell r="P806" t="str">
            <v>รพช.F2 &lt;=30,000</v>
          </cell>
        </row>
        <row r="807">
          <cell r="A807" t="str">
            <v>11373</v>
          </cell>
          <cell r="B807" t="str">
            <v>โรงพยาบาลกระบุรี</v>
          </cell>
          <cell r="C807" t="str">
            <v>กระบุรี,รพช.</v>
          </cell>
          <cell r="D807" t="str">
            <v>กระบุรี</v>
          </cell>
          <cell r="E807">
            <v>11</v>
          </cell>
          <cell r="F807" t="str">
            <v>โรงพยาบาลชุมชน</v>
          </cell>
          <cell r="G807" t="str">
            <v>รพช.</v>
          </cell>
          <cell r="H807">
            <v>85</v>
          </cell>
          <cell r="I807" t="str">
            <v>ระนอง</v>
          </cell>
          <cell r="J807" t="str">
            <v>48</v>
          </cell>
          <cell r="K807" t="str">
            <v>S</v>
          </cell>
          <cell r="L807" t="str">
            <v>F2</v>
          </cell>
          <cell r="M807">
            <v>15</v>
          </cell>
          <cell r="N807" t="str">
            <v>F2 30,000-=60,000</v>
          </cell>
          <cell r="O807" t="str">
            <v>001137300</v>
          </cell>
          <cell r="P807" t="str">
            <v>รพช.F2 30,000-=60,000</v>
          </cell>
        </row>
        <row r="808">
          <cell r="A808" t="str">
            <v>11374</v>
          </cell>
          <cell r="B808" t="str">
            <v>โรงพยาบาลสุขสำราญ</v>
          </cell>
          <cell r="C808" t="str">
            <v>สุขสำราญ,รพช.</v>
          </cell>
          <cell r="D808" t="str">
            <v>สุขสำราญ</v>
          </cell>
          <cell r="E808">
            <v>11</v>
          </cell>
          <cell r="F808" t="str">
            <v>โรงพยาบาลชุมชน</v>
          </cell>
          <cell r="G808" t="str">
            <v>รพช.</v>
          </cell>
          <cell r="H808">
            <v>85</v>
          </cell>
          <cell r="I808" t="str">
            <v>ระนอง</v>
          </cell>
          <cell r="J808" t="str">
            <v>24</v>
          </cell>
          <cell r="K808" t="str">
            <v>S</v>
          </cell>
          <cell r="L808" t="str">
            <v>F3</v>
          </cell>
          <cell r="M808">
            <v>19</v>
          </cell>
          <cell r="N808" t="str">
            <v>F3 &lt;=15,000</v>
          </cell>
          <cell r="O808" t="str">
            <v>001137400</v>
          </cell>
          <cell r="P808" t="str">
            <v>รพช.F3 &lt;=15,000</v>
          </cell>
        </row>
        <row r="809">
          <cell r="A809" t="str">
            <v>10744</v>
          </cell>
          <cell r="B809" t="str">
            <v>โรงพยาบาลชุมพรเขตรอุดมศักดิ์</v>
          </cell>
          <cell r="C809" t="str">
            <v>ชุมพรเขตรอุดมศักดิ์,รพท.</v>
          </cell>
          <cell r="D809" t="str">
            <v>ชุมพรเขตรอุดมศักดิ์</v>
          </cell>
          <cell r="E809">
            <v>11</v>
          </cell>
          <cell r="F809" t="str">
            <v>โรงพยาบาลทั่วไป</v>
          </cell>
          <cell r="G809" t="str">
            <v>รพท.</v>
          </cell>
          <cell r="H809">
            <v>86</v>
          </cell>
          <cell r="I809" t="str">
            <v>ชุมพร</v>
          </cell>
          <cell r="J809" t="str">
            <v>509</v>
          </cell>
          <cell r="K809" t="str">
            <v/>
          </cell>
          <cell r="L809" t="str">
            <v>S</v>
          </cell>
          <cell r="M809">
            <v>4</v>
          </cell>
          <cell r="N809" t="str">
            <v>S &gt;400</v>
          </cell>
          <cell r="O809" t="str">
            <v>001074400</v>
          </cell>
          <cell r="P809" t="str">
            <v>รพท.S &gt;400</v>
          </cell>
        </row>
        <row r="810">
          <cell r="A810" t="str">
            <v>11375</v>
          </cell>
          <cell r="B810" t="str">
            <v>โรงพยาบาลปากน้ำชุมพร</v>
          </cell>
          <cell r="C810" t="str">
            <v>ปากน้ำชุมพร,รพช.</v>
          </cell>
          <cell r="D810" t="str">
            <v>ปากน้ำชุมพร</v>
          </cell>
          <cell r="E810">
            <v>11</v>
          </cell>
          <cell r="F810" t="str">
            <v>โรงพยาบาลชุมชน</v>
          </cell>
          <cell r="G810" t="str">
            <v>รพช.</v>
          </cell>
          <cell r="H810">
            <v>86</v>
          </cell>
          <cell r="I810" t="str">
            <v>ชุมพร</v>
          </cell>
          <cell r="J810" t="str">
            <v>11</v>
          </cell>
          <cell r="K810" t="str">
            <v/>
          </cell>
          <cell r="L810" t="str">
            <v>F3</v>
          </cell>
          <cell r="M810">
            <v>17</v>
          </cell>
          <cell r="N810" t="str">
            <v>F3 &gt;=25,000</v>
          </cell>
          <cell r="O810" t="str">
            <v>001137500</v>
          </cell>
          <cell r="P810" t="str">
            <v>รพช.F3 &gt;=25,000</v>
          </cell>
        </row>
        <row r="811">
          <cell r="A811" t="str">
            <v>11376</v>
          </cell>
          <cell r="B811" t="str">
            <v>โรงพยาบาลท่าแซะ</v>
          </cell>
          <cell r="C811" t="str">
            <v>ท่าแซะ,รพช.</v>
          </cell>
          <cell r="D811" t="str">
            <v>ท่าแซะ</v>
          </cell>
          <cell r="E811">
            <v>11</v>
          </cell>
          <cell r="F811" t="str">
            <v>โรงพยาบาลชุมชน</v>
          </cell>
          <cell r="G811" t="str">
            <v>รพช.</v>
          </cell>
          <cell r="H811">
            <v>86</v>
          </cell>
          <cell r="I811" t="str">
            <v>ชุมพร</v>
          </cell>
          <cell r="J811" t="str">
            <v>66</v>
          </cell>
          <cell r="K811" t="str">
            <v/>
          </cell>
          <cell r="L811" t="str">
            <v>F2</v>
          </cell>
          <cell r="M811">
            <v>14</v>
          </cell>
          <cell r="N811" t="str">
            <v>F2 60,000-90,000</v>
          </cell>
          <cell r="O811" t="str">
            <v>001137600</v>
          </cell>
          <cell r="P811" t="str">
            <v>รพช.F2 60,000-90,000</v>
          </cell>
        </row>
        <row r="812">
          <cell r="A812" t="str">
            <v>11377</v>
          </cell>
          <cell r="B812" t="str">
            <v>โรงพยาบาลปะทิว</v>
          </cell>
          <cell r="C812" t="str">
            <v>ปะทิว,รพช.</v>
          </cell>
          <cell r="D812" t="str">
            <v>ปะทิว</v>
          </cell>
          <cell r="E812">
            <v>11</v>
          </cell>
          <cell r="F812" t="str">
            <v>โรงพยาบาลชุมชน</v>
          </cell>
          <cell r="G812" t="str">
            <v>รพช.</v>
          </cell>
          <cell r="H812">
            <v>86</v>
          </cell>
          <cell r="I812" t="str">
            <v>ชุมพร</v>
          </cell>
          <cell r="J812" t="str">
            <v>72</v>
          </cell>
          <cell r="K812" t="str">
            <v/>
          </cell>
          <cell r="L812" t="str">
            <v>F2</v>
          </cell>
          <cell r="M812">
            <v>15</v>
          </cell>
          <cell r="N812" t="str">
            <v>F2 30,000-=60,000</v>
          </cell>
          <cell r="O812" t="str">
            <v>001137700</v>
          </cell>
          <cell r="P812" t="str">
            <v>รพช.F2 30,000-=60,000</v>
          </cell>
        </row>
        <row r="813">
          <cell r="A813" t="str">
            <v>11378</v>
          </cell>
          <cell r="B813" t="str">
            <v>โรงพยาบาลมาบอำมฤต</v>
          </cell>
          <cell r="C813" t="str">
            <v>มาบอำมฤต,รพช.</v>
          </cell>
          <cell r="D813" t="str">
            <v>มาบอำมฤต</v>
          </cell>
          <cell r="E813">
            <v>11</v>
          </cell>
          <cell r="F813" t="str">
            <v>โรงพยาบาลชุมชน</v>
          </cell>
          <cell r="G813" t="str">
            <v>รพช.</v>
          </cell>
          <cell r="H813">
            <v>86</v>
          </cell>
          <cell r="I813" t="str">
            <v>ชุมพร</v>
          </cell>
          <cell r="J813" t="str">
            <v>30</v>
          </cell>
          <cell r="K813" t="str">
            <v/>
          </cell>
          <cell r="L813" t="str">
            <v>F3</v>
          </cell>
          <cell r="M813">
            <v>17</v>
          </cell>
          <cell r="N813" t="str">
            <v>F3 &gt;=25,000</v>
          </cell>
          <cell r="O813" t="str">
            <v>001137800</v>
          </cell>
          <cell r="P813" t="str">
            <v>รพช.F3 &gt;=25,000</v>
          </cell>
        </row>
        <row r="814">
          <cell r="A814" t="str">
            <v>11379</v>
          </cell>
          <cell r="B814" t="str">
            <v>โรงพยาบาลหลังสวน</v>
          </cell>
          <cell r="C814" t="str">
            <v>หลังสวน,รพช.</v>
          </cell>
          <cell r="D814" t="str">
            <v>หลังสวน</v>
          </cell>
          <cell r="E814">
            <v>11</v>
          </cell>
          <cell r="F814" t="str">
            <v>โรงพยาบาลชุมชน</v>
          </cell>
          <cell r="G814" t="str">
            <v>รพช.</v>
          </cell>
          <cell r="H814">
            <v>86</v>
          </cell>
          <cell r="I814" t="str">
            <v>ชุมพร</v>
          </cell>
          <cell r="J814" t="str">
            <v>126</v>
          </cell>
          <cell r="K814" t="str">
            <v/>
          </cell>
          <cell r="L814" t="str">
            <v>M2</v>
          </cell>
          <cell r="M814">
            <v>8</v>
          </cell>
          <cell r="N814" t="str">
            <v>M2 &gt;100</v>
          </cell>
          <cell r="O814" t="str">
            <v>001137900</v>
          </cell>
          <cell r="P814" t="str">
            <v>รพช.M2 &gt;100</v>
          </cell>
        </row>
        <row r="815">
          <cell r="A815" t="str">
            <v>11380</v>
          </cell>
          <cell r="B815" t="str">
            <v>โรงพยาบาลปากน้ำหลังสวน</v>
          </cell>
          <cell r="C815" t="str">
            <v>ปากน้ำหลังสวน,รพช.</v>
          </cell>
          <cell r="D815" t="str">
            <v>ปากน้ำหลังสวน</v>
          </cell>
          <cell r="E815">
            <v>11</v>
          </cell>
          <cell r="F815" t="str">
            <v>โรงพยาบาลชุมชน</v>
          </cell>
          <cell r="G815" t="str">
            <v>รพช.</v>
          </cell>
          <cell r="H815">
            <v>86</v>
          </cell>
          <cell r="I815" t="str">
            <v>ชุมพร</v>
          </cell>
          <cell r="J815" t="str">
            <v>23</v>
          </cell>
          <cell r="K815" t="str">
            <v/>
          </cell>
          <cell r="L815" t="str">
            <v>F3</v>
          </cell>
          <cell r="M815">
            <v>17</v>
          </cell>
          <cell r="N815" t="str">
            <v>F3 &gt;=25,000</v>
          </cell>
          <cell r="O815" t="str">
            <v>001138000</v>
          </cell>
          <cell r="P815" t="str">
            <v>รพช.F3 &gt;=25,000</v>
          </cell>
        </row>
        <row r="816">
          <cell r="A816" t="str">
            <v>11381</v>
          </cell>
          <cell r="B816" t="str">
            <v>โรงพยาบาลละแม</v>
          </cell>
          <cell r="C816" t="str">
            <v>ละแม,รพช.</v>
          </cell>
          <cell r="D816" t="str">
            <v>ละแม</v>
          </cell>
          <cell r="E816">
            <v>11</v>
          </cell>
          <cell r="F816" t="str">
            <v>โรงพยาบาลชุมชน</v>
          </cell>
          <cell r="G816" t="str">
            <v>รพช.</v>
          </cell>
          <cell r="H816">
            <v>86</v>
          </cell>
          <cell r="I816" t="str">
            <v>ชุมพร</v>
          </cell>
          <cell r="J816" t="str">
            <v>53</v>
          </cell>
          <cell r="K816" t="str">
            <v/>
          </cell>
          <cell r="L816" t="str">
            <v>F2</v>
          </cell>
          <cell r="M816">
            <v>16</v>
          </cell>
          <cell r="N816" t="str">
            <v>F2 &lt;=30,000</v>
          </cell>
          <cell r="O816" t="str">
            <v>001138100</v>
          </cell>
          <cell r="P816" t="str">
            <v>รพช.F2 &lt;=30,000</v>
          </cell>
        </row>
        <row r="817">
          <cell r="A817" t="str">
            <v>11382</v>
          </cell>
          <cell r="B817" t="str">
            <v>โรงพยาบาลพะโต๊ะ</v>
          </cell>
          <cell r="C817" t="str">
            <v>พะโต๊ะ,รพช.</v>
          </cell>
          <cell r="D817" t="str">
            <v>พะโต๊ะ</v>
          </cell>
          <cell r="E817">
            <v>11</v>
          </cell>
          <cell r="F817" t="str">
            <v>โรงพยาบาลชุมชน</v>
          </cell>
          <cell r="G817" t="str">
            <v>รพช.</v>
          </cell>
          <cell r="H817">
            <v>86</v>
          </cell>
          <cell r="I817" t="str">
            <v>ชุมพร</v>
          </cell>
          <cell r="J817" t="str">
            <v>46</v>
          </cell>
          <cell r="K817" t="str">
            <v/>
          </cell>
          <cell r="L817" t="str">
            <v>F2</v>
          </cell>
          <cell r="M817">
            <v>16</v>
          </cell>
          <cell r="N817" t="str">
            <v>F2 &lt;=30,000</v>
          </cell>
          <cell r="O817" t="str">
            <v>001138200</v>
          </cell>
          <cell r="P817" t="str">
            <v>รพช.F2 &lt;=30,000</v>
          </cell>
        </row>
        <row r="818">
          <cell r="A818" t="str">
            <v>11383</v>
          </cell>
          <cell r="B818" t="str">
            <v>โรงพยาบาลสวี</v>
          </cell>
          <cell r="C818" t="str">
            <v>สวี,รพช.</v>
          </cell>
          <cell r="D818" t="str">
            <v>สวี</v>
          </cell>
          <cell r="E818">
            <v>11</v>
          </cell>
          <cell r="F818" t="str">
            <v>โรงพยาบาลชุมชน</v>
          </cell>
          <cell r="G818" t="str">
            <v>รพช.</v>
          </cell>
          <cell r="H818">
            <v>86</v>
          </cell>
          <cell r="I818" t="str">
            <v>ชุมพร</v>
          </cell>
          <cell r="J818" t="str">
            <v>70</v>
          </cell>
          <cell r="K818" t="str">
            <v/>
          </cell>
          <cell r="L818" t="str">
            <v>F2</v>
          </cell>
          <cell r="M818">
            <v>14</v>
          </cell>
          <cell r="N818" t="str">
            <v>F2 60,000-90,000</v>
          </cell>
          <cell r="O818" t="str">
            <v>001138300</v>
          </cell>
          <cell r="P818" t="str">
            <v>รพช.F2 60,000-90,000</v>
          </cell>
        </row>
        <row r="819">
          <cell r="A819" t="str">
            <v>11385</v>
          </cell>
          <cell r="B819" t="str">
            <v>โรงพยาบาลทุ่งตะโก</v>
          </cell>
          <cell r="C819" t="str">
            <v>ทุ่งตะโก,รพช.</v>
          </cell>
          <cell r="D819" t="str">
            <v>ทุ่งตะโก</v>
          </cell>
          <cell r="E819">
            <v>11</v>
          </cell>
          <cell r="F819" t="str">
            <v>โรงพยาบาลชุมชน</v>
          </cell>
          <cell r="G819" t="str">
            <v>รพช.</v>
          </cell>
          <cell r="H819">
            <v>86</v>
          </cell>
          <cell r="I819" t="str">
            <v>ชุมพร</v>
          </cell>
          <cell r="J819" t="str">
            <v>30</v>
          </cell>
          <cell r="K819" t="str">
            <v/>
          </cell>
          <cell r="L819" t="str">
            <v>F3</v>
          </cell>
          <cell r="M819">
            <v>17</v>
          </cell>
          <cell r="N819" t="str">
            <v>F3 &gt;=25,000</v>
          </cell>
          <cell r="O819" t="str">
            <v>001138500</v>
          </cell>
          <cell r="P819" t="str">
            <v>รพช.F3 &gt;=25,000</v>
          </cell>
        </row>
        <row r="820">
          <cell r="A820" t="str">
            <v>10682</v>
          </cell>
          <cell r="B820" t="str">
            <v>โรงพยาบาลหาดใหญ่</v>
          </cell>
          <cell r="C820" t="str">
            <v>หาดใหญ่,รพศ.</v>
          </cell>
          <cell r="D820" t="str">
            <v>หาดใหญ่</v>
          </cell>
          <cell r="E820">
            <v>12</v>
          </cell>
          <cell r="F820" t="str">
            <v>โรงพยาบาลศูนย์</v>
          </cell>
          <cell r="G820" t="str">
            <v>รพศ.</v>
          </cell>
          <cell r="H820">
            <v>90</v>
          </cell>
          <cell r="I820" t="str">
            <v>สงขลา</v>
          </cell>
          <cell r="J820" t="str">
            <v>568</v>
          </cell>
          <cell r="K820" t="str">
            <v>S</v>
          </cell>
          <cell r="L820" t="str">
            <v>A</v>
          </cell>
          <cell r="M820">
            <v>3</v>
          </cell>
          <cell r="N820" t="str">
            <v>A &lt;=700</v>
          </cell>
          <cell r="O820" t="str">
            <v>001068200</v>
          </cell>
          <cell r="P820" t="str">
            <v>รพท./รพศ.A &lt;=700</v>
          </cell>
        </row>
        <row r="821">
          <cell r="A821" t="str">
            <v>10745</v>
          </cell>
          <cell r="B821" t="str">
            <v>โรงพยาบาลสงขลา</v>
          </cell>
          <cell r="C821" t="str">
            <v>สงขลา,รพท.</v>
          </cell>
          <cell r="D821" t="str">
            <v>สงขลา</v>
          </cell>
          <cell r="E821">
            <v>12</v>
          </cell>
          <cell r="F821" t="str">
            <v>โรงพยาบาลทั่วไป</v>
          </cell>
          <cell r="G821" t="str">
            <v>รพท.</v>
          </cell>
          <cell r="H821">
            <v>90</v>
          </cell>
          <cell r="I821" t="str">
            <v>สงขลา</v>
          </cell>
          <cell r="J821" t="str">
            <v>508</v>
          </cell>
          <cell r="K821" t="str">
            <v>S</v>
          </cell>
          <cell r="L821" t="str">
            <v>S</v>
          </cell>
          <cell r="M821">
            <v>4</v>
          </cell>
          <cell r="N821" t="str">
            <v>S &gt;400</v>
          </cell>
          <cell r="O821" t="str">
            <v>001074500</v>
          </cell>
          <cell r="P821" t="str">
            <v>รพท.S &gt;400</v>
          </cell>
        </row>
        <row r="822">
          <cell r="A822" t="str">
            <v>11386</v>
          </cell>
          <cell r="B822" t="str">
            <v>โรงพยาบาลสทิงพระ</v>
          </cell>
          <cell r="C822" t="str">
            <v>สทิงพระ,รพช.</v>
          </cell>
          <cell r="D822" t="str">
            <v>สทิงพระ</v>
          </cell>
          <cell r="E822">
            <v>12</v>
          </cell>
          <cell r="F822" t="str">
            <v>โรงพยาบาลชุมชน</v>
          </cell>
          <cell r="G822" t="str">
            <v>รพช.</v>
          </cell>
          <cell r="H822">
            <v>90</v>
          </cell>
          <cell r="I822" t="str">
            <v>สงขลา</v>
          </cell>
          <cell r="J822" t="str">
            <v>30</v>
          </cell>
          <cell r="K822" t="str">
            <v/>
          </cell>
          <cell r="L822" t="str">
            <v>F2</v>
          </cell>
          <cell r="M822">
            <v>15</v>
          </cell>
          <cell r="N822" t="str">
            <v>F2 30,000-=60,000</v>
          </cell>
          <cell r="O822" t="str">
            <v>001138600</v>
          </cell>
          <cell r="P822" t="str">
            <v>รพช.F2 30,000-=60,000</v>
          </cell>
        </row>
        <row r="823">
          <cell r="A823" t="str">
            <v>11387</v>
          </cell>
          <cell r="B823" t="str">
            <v>โรงพยาบาลจะนะ</v>
          </cell>
          <cell r="C823" t="str">
            <v>จะนะ,รพช.</v>
          </cell>
          <cell r="D823" t="str">
            <v>จะนะ</v>
          </cell>
          <cell r="E823">
            <v>12</v>
          </cell>
          <cell r="F823" t="str">
            <v>โรงพยาบาลชุมชน</v>
          </cell>
          <cell r="G823" t="str">
            <v>รพช.</v>
          </cell>
          <cell r="H823">
            <v>90</v>
          </cell>
          <cell r="I823" t="str">
            <v>สงขลา</v>
          </cell>
          <cell r="J823" t="str">
            <v>68</v>
          </cell>
          <cell r="K823" t="str">
            <v>S</v>
          </cell>
          <cell r="L823" t="str">
            <v>F2</v>
          </cell>
          <cell r="M823">
            <v>13</v>
          </cell>
          <cell r="N823" t="str">
            <v>F2 &gt;=90,000</v>
          </cell>
          <cell r="O823" t="str">
            <v>001138700</v>
          </cell>
          <cell r="P823" t="str">
            <v>รพช.F2 &gt;=90,000</v>
          </cell>
        </row>
        <row r="824">
          <cell r="A824" t="str">
            <v>11388</v>
          </cell>
          <cell r="B824" t="str">
            <v>โรงพยาบาลสมเด็จพระบรมราชินีนาถ ณ  อำเภอนาทวี</v>
          </cell>
          <cell r="C824" t="str">
            <v>สมเด็จพระบรมราชินีนาถ ณ  อำเภอนาทวี,รพช.</v>
          </cell>
          <cell r="D824" t="str">
            <v>สมเด็จพระบรมราชินีนาถ ณ  อำเภอนาทวี</v>
          </cell>
          <cell r="E824">
            <v>12</v>
          </cell>
          <cell r="F824" t="str">
            <v>โรงพยาบาลชุมชน</v>
          </cell>
          <cell r="G824" t="str">
            <v>รพช.</v>
          </cell>
          <cell r="H824">
            <v>90</v>
          </cell>
          <cell r="I824" t="str">
            <v>สงขลา</v>
          </cell>
          <cell r="J824" t="str">
            <v>86</v>
          </cell>
          <cell r="K824" t="str">
            <v>S</v>
          </cell>
          <cell r="L824" t="str">
            <v>M2</v>
          </cell>
          <cell r="M824">
            <v>9</v>
          </cell>
          <cell r="N824" t="str">
            <v>M2 &lt;=100</v>
          </cell>
          <cell r="O824" t="str">
            <v>001138800</v>
          </cell>
          <cell r="P824" t="str">
            <v>รพช.M2 &lt;=100</v>
          </cell>
        </row>
        <row r="825">
          <cell r="A825" t="str">
            <v>11390</v>
          </cell>
          <cell r="B825" t="str">
            <v>โรงพยาบาลเทพา</v>
          </cell>
          <cell r="C825" t="str">
            <v>เทพา,รพช.</v>
          </cell>
          <cell r="D825" t="str">
            <v>เทพา</v>
          </cell>
          <cell r="E825">
            <v>12</v>
          </cell>
          <cell r="F825" t="str">
            <v>โรงพยาบาลชุมชน</v>
          </cell>
          <cell r="G825" t="str">
            <v>รพช.</v>
          </cell>
          <cell r="H825">
            <v>90</v>
          </cell>
          <cell r="I825" t="str">
            <v>สงขลา</v>
          </cell>
          <cell r="J825" t="str">
            <v>60</v>
          </cell>
          <cell r="K825" t="str">
            <v>S</v>
          </cell>
          <cell r="L825" t="str">
            <v>F2</v>
          </cell>
          <cell r="M825">
            <v>14</v>
          </cell>
          <cell r="N825" t="str">
            <v>F2 60,000-90,000</v>
          </cell>
          <cell r="O825" t="str">
            <v>001139000</v>
          </cell>
          <cell r="P825" t="str">
            <v>รพช.F2 60,000-90,000</v>
          </cell>
        </row>
        <row r="826">
          <cell r="A826" t="str">
            <v>11391</v>
          </cell>
          <cell r="B826" t="str">
            <v>โรงพยาบาลสะบ้าย้อย</v>
          </cell>
          <cell r="C826" t="str">
            <v>สะบ้าย้อย,รพช.</v>
          </cell>
          <cell r="D826" t="str">
            <v>สะบ้าย้อย</v>
          </cell>
          <cell r="E826">
            <v>12</v>
          </cell>
          <cell r="F826" t="str">
            <v>โรงพยาบาลชุมชน</v>
          </cell>
          <cell r="G826" t="str">
            <v>รพช.</v>
          </cell>
          <cell r="H826">
            <v>90</v>
          </cell>
          <cell r="I826" t="str">
            <v>สงขลา</v>
          </cell>
          <cell r="J826" t="str">
            <v>44</v>
          </cell>
          <cell r="K826" t="str">
            <v>S</v>
          </cell>
          <cell r="L826" t="str">
            <v>F2</v>
          </cell>
          <cell r="M826">
            <v>14</v>
          </cell>
          <cell r="N826" t="str">
            <v>F2 60,000-90,000</v>
          </cell>
          <cell r="O826" t="str">
            <v>001139100</v>
          </cell>
          <cell r="P826" t="str">
            <v>รพช.F2 60,000-90,000</v>
          </cell>
        </row>
        <row r="827">
          <cell r="A827" t="str">
            <v>11392</v>
          </cell>
          <cell r="B827" t="str">
            <v>โรงพยาบาลระโนด</v>
          </cell>
          <cell r="C827" t="str">
            <v>ระโนด,รพช.</v>
          </cell>
          <cell r="D827" t="str">
            <v>ระโนด</v>
          </cell>
          <cell r="E827">
            <v>12</v>
          </cell>
          <cell r="F827" t="str">
            <v>โรงพยาบาลชุมชน</v>
          </cell>
          <cell r="G827" t="str">
            <v>รพช.</v>
          </cell>
          <cell r="H827">
            <v>90</v>
          </cell>
          <cell r="I827" t="str">
            <v>สงขลา</v>
          </cell>
          <cell r="J827" t="str">
            <v>60</v>
          </cell>
          <cell r="K827" t="str">
            <v>S</v>
          </cell>
          <cell r="L827" t="str">
            <v>F1</v>
          </cell>
          <cell r="M827">
            <v>11</v>
          </cell>
          <cell r="N827" t="str">
            <v>F1 50,000-100,000</v>
          </cell>
          <cell r="O827" t="str">
            <v>001139200</v>
          </cell>
          <cell r="P827" t="str">
            <v>รพช.F1 50,000-100,000</v>
          </cell>
        </row>
        <row r="828">
          <cell r="A828" t="str">
            <v>11393</v>
          </cell>
          <cell r="B828" t="str">
            <v>โรงพยาบาลกระแสสินธุ์</v>
          </cell>
          <cell r="C828" t="str">
            <v>กระแสสินธุ์,รพช.</v>
          </cell>
          <cell r="D828" t="str">
            <v>กระแสสินธุ์</v>
          </cell>
          <cell r="E828">
            <v>12</v>
          </cell>
          <cell r="F828" t="str">
            <v>โรงพยาบาลชุมชน</v>
          </cell>
          <cell r="G828" t="str">
            <v>รพช.</v>
          </cell>
          <cell r="H828">
            <v>90</v>
          </cell>
          <cell r="I828" t="str">
            <v>สงขลา</v>
          </cell>
          <cell r="J828" t="str">
            <v>29</v>
          </cell>
          <cell r="K828" t="str">
            <v>S</v>
          </cell>
          <cell r="L828" t="str">
            <v>F2</v>
          </cell>
          <cell r="M828">
            <v>16</v>
          </cell>
          <cell r="N828" t="str">
            <v>F2 &lt;=30,000</v>
          </cell>
          <cell r="O828" t="str">
            <v>001139300</v>
          </cell>
          <cell r="P828" t="str">
            <v>รพช.F2 &lt;=30,000</v>
          </cell>
        </row>
        <row r="829">
          <cell r="A829" t="str">
            <v>11394</v>
          </cell>
          <cell r="B829" t="str">
            <v>โรงพยาบาลรัตภูมิ</v>
          </cell>
          <cell r="C829" t="str">
            <v>รัตภูมิ,รพช.</v>
          </cell>
          <cell r="D829" t="str">
            <v>รัตภูมิ</v>
          </cell>
          <cell r="E829">
            <v>12</v>
          </cell>
          <cell r="F829" t="str">
            <v>โรงพยาบาลชุมชน</v>
          </cell>
          <cell r="G829" t="str">
            <v>รพช.</v>
          </cell>
          <cell r="H829">
            <v>90</v>
          </cell>
          <cell r="I829" t="str">
            <v>สงขลา</v>
          </cell>
          <cell r="J829" t="str">
            <v>36</v>
          </cell>
          <cell r="K829" t="str">
            <v>S</v>
          </cell>
          <cell r="L829" t="str">
            <v>F2</v>
          </cell>
          <cell r="M829">
            <v>14</v>
          </cell>
          <cell r="N829" t="str">
            <v>F2 60,000-90,000</v>
          </cell>
          <cell r="O829" t="str">
            <v>001139400</v>
          </cell>
          <cell r="P829" t="str">
            <v>รพช.F2 60,000-90,000</v>
          </cell>
        </row>
        <row r="830">
          <cell r="A830" t="str">
            <v>11395</v>
          </cell>
          <cell r="B830" t="str">
            <v>โรงพยาบาลสะเดา</v>
          </cell>
          <cell r="C830" t="str">
            <v>สะเดา,รพช.</v>
          </cell>
          <cell r="D830" t="str">
            <v>สะเดา</v>
          </cell>
          <cell r="E830">
            <v>12</v>
          </cell>
          <cell r="F830" t="str">
            <v>โรงพยาบาลชุมชน</v>
          </cell>
          <cell r="G830" t="str">
            <v>รพช.</v>
          </cell>
          <cell r="H830">
            <v>90</v>
          </cell>
          <cell r="I830" t="str">
            <v>สงขลา</v>
          </cell>
          <cell r="J830" t="str">
            <v>30</v>
          </cell>
          <cell r="K830" t="str">
            <v>S</v>
          </cell>
          <cell r="L830" t="str">
            <v>F2</v>
          </cell>
          <cell r="M830">
            <v>13</v>
          </cell>
          <cell r="N830" t="str">
            <v>F2 &gt;=90,000</v>
          </cell>
          <cell r="O830" t="str">
            <v>001139500</v>
          </cell>
          <cell r="P830" t="str">
            <v>รพช.F2 &gt;=90,000</v>
          </cell>
        </row>
        <row r="831">
          <cell r="A831" t="str">
            <v>11396</v>
          </cell>
          <cell r="B831" t="str">
            <v>โรงพยาบาลนาหม่อม</v>
          </cell>
          <cell r="C831" t="str">
            <v>นาหม่อม,รพช.</v>
          </cell>
          <cell r="D831" t="str">
            <v>นาหม่อม</v>
          </cell>
          <cell r="E831">
            <v>12</v>
          </cell>
          <cell r="F831" t="str">
            <v>โรงพยาบาลชุมชน</v>
          </cell>
          <cell r="G831" t="str">
            <v>รพช.</v>
          </cell>
          <cell r="H831">
            <v>90</v>
          </cell>
          <cell r="I831" t="str">
            <v>สงขลา</v>
          </cell>
          <cell r="J831" t="str">
            <v>28</v>
          </cell>
          <cell r="K831" t="str">
            <v>S</v>
          </cell>
          <cell r="L831" t="str">
            <v>F2</v>
          </cell>
          <cell r="M831">
            <v>16</v>
          </cell>
          <cell r="N831" t="str">
            <v>F2 &lt;=30,000</v>
          </cell>
          <cell r="O831" t="str">
            <v>001139600</v>
          </cell>
          <cell r="P831" t="str">
            <v>รพช.F2 &lt;=30,000</v>
          </cell>
        </row>
        <row r="832">
          <cell r="A832" t="str">
            <v>11397</v>
          </cell>
          <cell r="B832" t="str">
            <v>โรงพยาบาลควนเนียง</v>
          </cell>
          <cell r="C832" t="str">
            <v>ควนเนียง,รพช.</v>
          </cell>
          <cell r="D832" t="str">
            <v>ควนเนียง</v>
          </cell>
          <cell r="E832">
            <v>12</v>
          </cell>
          <cell r="F832" t="str">
            <v>โรงพยาบาลชุมชน</v>
          </cell>
          <cell r="G832" t="str">
            <v>รพช.</v>
          </cell>
          <cell r="H832">
            <v>90</v>
          </cell>
          <cell r="I832" t="str">
            <v>สงขลา</v>
          </cell>
          <cell r="J832" t="str">
            <v>30</v>
          </cell>
          <cell r="K832" t="str">
            <v>S</v>
          </cell>
          <cell r="L832" t="str">
            <v>F2</v>
          </cell>
          <cell r="M832">
            <v>15</v>
          </cell>
          <cell r="N832" t="str">
            <v>F2 30,000-=60,000</v>
          </cell>
          <cell r="O832" t="str">
            <v>001139700</v>
          </cell>
          <cell r="P832" t="str">
            <v>รพช.F2 30,000-=60,000</v>
          </cell>
        </row>
        <row r="833">
          <cell r="A833" t="str">
            <v>11398</v>
          </cell>
          <cell r="B833" t="str">
            <v>โรงพยาบาลปาดังเบซาร์</v>
          </cell>
          <cell r="C833" t="str">
            <v>ปาดังเบซาร์,รพช.</v>
          </cell>
          <cell r="D833" t="str">
            <v>ปาดังเบซาร์</v>
          </cell>
          <cell r="E833">
            <v>12</v>
          </cell>
          <cell r="F833" t="str">
            <v>โรงพยาบาลชุมชน</v>
          </cell>
          <cell r="G833" t="str">
            <v>รพช.</v>
          </cell>
          <cell r="H833">
            <v>90</v>
          </cell>
          <cell r="I833" t="str">
            <v>สงขลา</v>
          </cell>
          <cell r="J833" t="str">
            <v>30</v>
          </cell>
          <cell r="K833" t="str">
            <v>S</v>
          </cell>
          <cell r="L833" t="str">
            <v>F2</v>
          </cell>
          <cell r="M833">
            <v>13</v>
          </cell>
          <cell r="N833" t="str">
            <v>F2 &gt;=90,000</v>
          </cell>
          <cell r="O833" t="str">
            <v>001139800</v>
          </cell>
          <cell r="P833" t="str">
            <v>รพช.F2 &gt;=90,000</v>
          </cell>
        </row>
        <row r="834">
          <cell r="A834" t="str">
            <v>11399</v>
          </cell>
          <cell r="B834" t="str">
            <v>โรงพยาบาลบางกล่ำ</v>
          </cell>
          <cell r="C834" t="str">
            <v>บางกล่ำ,รพช.</v>
          </cell>
          <cell r="D834" t="str">
            <v>บางกล่ำ</v>
          </cell>
          <cell r="E834">
            <v>12</v>
          </cell>
          <cell r="F834" t="str">
            <v>โรงพยาบาลชุมชน</v>
          </cell>
          <cell r="G834" t="str">
            <v>รพช.</v>
          </cell>
          <cell r="H834">
            <v>90</v>
          </cell>
          <cell r="I834" t="str">
            <v>สงขลา</v>
          </cell>
          <cell r="J834" t="str">
            <v>24</v>
          </cell>
          <cell r="K834" t="str">
            <v>S</v>
          </cell>
          <cell r="L834" t="str">
            <v>F2</v>
          </cell>
          <cell r="M834">
            <v>15</v>
          </cell>
          <cell r="N834" t="str">
            <v>F2 30,000-=60,000</v>
          </cell>
          <cell r="O834" t="str">
            <v>001139900</v>
          </cell>
          <cell r="P834" t="str">
            <v>รพช.F2 30,000-=60,000</v>
          </cell>
        </row>
        <row r="835">
          <cell r="A835" t="str">
            <v>11400</v>
          </cell>
          <cell r="B835" t="str">
            <v>โรงพยาบาลสิงหนคร</v>
          </cell>
          <cell r="C835" t="str">
            <v>สิงหนคร,รพช.</v>
          </cell>
          <cell r="D835" t="str">
            <v>สิงหนคร</v>
          </cell>
          <cell r="E835">
            <v>12</v>
          </cell>
          <cell r="F835" t="str">
            <v>โรงพยาบาลชุมชน</v>
          </cell>
          <cell r="G835" t="str">
            <v>รพช.</v>
          </cell>
          <cell r="H835">
            <v>90</v>
          </cell>
          <cell r="I835" t="str">
            <v>สงขลา</v>
          </cell>
          <cell r="J835" t="str">
            <v>30</v>
          </cell>
          <cell r="K835" t="str">
            <v>S</v>
          </cell>
          <cell r="L835" t="str">
            <v>F2</v>
          </cell>
          <cell r="M835">
            <v>14</v>
          </cell>
          <cell r="N835" t="str">
            <v>F2 60,000-90,000</v>
          </cell>
          <cell r="O835" t="str">
            <v>001140000</v>
          </cell>
          <cell r="P835" t="str">
            <v>รพช.F2 60,000-90,000</v>
          </cell>
        </row>
        <row r="836">
          <cell r="A836" t="str">
            <v>11401</v>
          </cell>
          <cell r="B836" t="str">
            <v>โรงพยาบาลคลองหอยโข่ง</v>
          </cell>
          <cell r="C836" t="str">
            <v>คลองหอยโข่ง,รพช.</v>
          </cell>
          <cell r="D836" t="str">
            <v>คลองหอยโข่ง</v>
          </cell>
          <cell r="E836">
            <v>12</v>
          </cell>
          <cell r="F836" t="str">
            <v>โรงพยาบาลชุมชน</v>
          </cell>
          <cell r="G836" t="str">
            <v>รพช.</v>
          </cell>
          <cell r="H836">
            <v>90</v>
          </cell>
          <cell r="I836" t="str">
            <v>สงขลา</v>
          </cell>
          <cell r="J836" t="str">
            <v>26</v>
          </cell>
          <cell r="K836" t="str">
            <v>S</v>
          </cell>
          <cell r="L836" t="str">
            <v>F2</v>
          </cell>
          <cell r="M836">
            <v>16</v>
          </cell>
          <cell r="N836" t="str">
            <v>F2 &lt;=30,000</v>
          </cell>
          <cell r="O836" t="str">
            <v>001140100</v>
          </cell>
          <cell r="P836" t="str">
            <v>รพช.F2 &lt;=30,000</v>
          </cell>
        </row>
        <row r="837">
          <cell r="A837" t="str">
            <v>10746</v>
          </cell>
          <cell r="B837" t="str">
            <v>โรงพยาบาลสตูล</v>
          </cell>
          <cell r="C837" t="str">
            <v>สตูล,รพท.</v>
          </cell>
          <cell r="D837" t="str">
            <v>สตูล</v>
          </cell>
          <cell r="E837">
            <v>12</v>
          </cell>
          <cell r="F837" t="str">
            <v>โรงพยาบาลทั่วไป</v>
          </cell>
          <cell r="G837" t="str">
            <v>รพท.</v>
          </cell>
          <cell r="H837">
            <v>91</v>
          </cell>
          <cell r="I837" t="str">
            <v>สตูล</v>
          </cell>
          <cell r="J837" t="str">
            <v>202</v>
          </cell>
          <cell r="K837" t="str">
            <v/>
          </cell>
          <cell r="L837" t="str">
            <v>S</v>
          </cell>
          <cell r="M837">
            <v>5</v>
          </cell>
          <cell r="N837" t="str">
            <v>S &lt;=400</v>
          </cell>
          <cell r="O837" t="str">
            <v>001074600</v>
          </cell>
          <cell r="P837" t="str">
            <v>รพช./รพท.S &lt;=400</v>
          </cell>
        </row>
        <row r="838">
          <cell r="A838" t="str">
            <v>11402</v>
          </cell>
          <cell r="B838" t="str">
            <v>โรงพยาบาลควนโดน</v>
          </cell>
          <cell r="C838" t="str">
            <v>ควนโดน,รพช.</v>
          </cell>
          <cell r="D838" t="str">
            <v>ควนโดน</v>
          </cell>
          <cell r="E838">
            <v>12</v>
          </cell>
          <cell r="F838" t="str">
            <v>โรงพยาบาลชุมชน</v>
          </cell>
          <cell r="G838" t="str">
            <v>รพช.</v>
          </cell>
          <cell r="H838">
            <v>91</v>
          </cell>
          <cell r="I838" t="str">
            <v>สตูล</v>
          </cell>
          <cell r="J838" t="str">
            <v>30</v>
          </cell>
          <cell r="K838" t="str">
            <v/>
          </cell>
          <cell r="L838" t="str">
            <v>F2</v>
          </cell>
          <cell r="M838">
            <v>16</v>
          </cell>
          <cell r="N838" t="str">
            <v>F2 &lt;=30,000</v>
          </cell>
          <cell r="O838" t="str">
            <v>001140200</v>
          </cell>
          <cell r="P838" t="str">
            <v>รพช.F2 &lt;=30,000</v>
          </cell>
        </row>
        <row r="839">
          <cell r="A839" t="str">
            <v>11403</v>
          </cell>
          <cell r="B839" t="str">
            <v>โรงพยาบาลควนกาหลง</v>
          </cell>
          <cell r="C839" t="str">
            <v>ควนกาหลง,รพช.</v>
          </cell>
          <cell r="D839" t="str">
            <v>ควนกาหลง</v>
          </cell>
          <cell r="E839">
            <v>12</v>
          </cell>
          <cell r="F839" t="str">
            <v>โรงพยาบาลชุมชน</v>
          </cell>
          <cell r="G839" t="str">
            <v>รพช.</v>
          </cell>
          <cell r="H839">
            <v>91</v>
          </cell>
          <cell r="I839" t="str">
            <v>สตูล</v>
          </cell>
          <cell r="J839" t="str">
            <v>33</v>
          </cell>
          <cell r="K839" t="str">
            <v/>
          </cell>
          <cell r="L839" t="str">
            <v>F2</v>
          </cell>
          <cell r="M839">
            <v>15</v>
          </cell>
          <cell r="N839" t="str">
            <v>F2 30,000-=60,000</v>
          </cell>
          <cell r="O839" t="str">
            <v>001140300</v>
          </cell>
          <cell r="P839" t="str">
            <v>รพช.F2 30,000-=60,000</v>
          </cell>
        </row>
        <row r="840">
          <cell r="A840" t="str">
            <v>11404</v>
          </cell>
          <cell r="B840" t="str">
            <v>โรงพยาบาลท่าแพ</v>
          </cell>
          <cell r="C840" t="str">
            <v>ท่าแพ,รพช.</v>
          </cell>
          <cell r="D840" t="str">
            <v>ท่าแพ</v>
          </cell>
          <cell r="E840">
            <v>12</v>
          </cell>
          <cell r="F840" t="str">
            <v>โรงพยาบาลชุมชน</v>
          </cell>
          <cell r="G840" t="str">
            <v>รพช.</v>
          </cell>
          <cell r="H840">
            <v>91</v>
          </cell>
          <cell r="I840" t="str">
            <v>สตูล</v>
          </cell>
          <cell r="J840" t="str">
            <v>33</v>
          </cell>
          <cell r="K840" t="str">
            <v/>
          </cell>
          <cell r="L840" t="str">
            <v>F2</v>
          </cell>
          <cell r="M840">
            <v>16</v>
          </cell>
          <cell r="N840" t="str">
            <v>F2 &lt;=30,000</v>
          </cell>
          <cell r="O840" t="str">
            <v>001140400</v>
          </cell>
          <cell r="P840" t="str">
            <v>รพช.F2 &lt;=30,000</v>
          </cell>
        </row>
        <row r="841">
          <cell r="A841" t="str">
            <v>11405</v>
          </cell>
          <cell r="B841" t="str">
            <v>โรงพยาบาลละงู</v>
          </cell>
          <cell r="C841" t="str">
            <v>ละงู,รพช.</v>
          </cell>
          <cell r="D841" t="str">
            <v>ละงู</v>
          </cell>
          <cell r="E841">
            <v>12</v>
          </cell>
          <cell r="F841" t="str">
            <v>โรงพยาบาลชุมชน</v>
          </cell>
          <cell r="G841" t="str">
            <v>รพช.</v>
          </cell>
          <cell r="H841">
            <v>91</v>
          </cell>
          <cell r="I841" t="str">
            <v>สตูล</v>
          </cell>
          <cell r="J841" t="str">
            <v>63</v>
          </cell>
          <cell r="K841" t="str">
            <v/>
          </cell>
          <cell r="L841" t="str">
            <v>F1</v>
          </cell>
          <cell r="M841">
            <v>11</v>
          </cell>
          <cell r="N841" t="str">
            <v>F1 50,000-100,000</v>
          </cell>
          <cell r="O841" t="str">
            <v>001140500</v>
          </cell>
          <cell r="P841" t="str">
            <v>รพช.F1 50,000-100,000</v>
          </cell>
        </row>
        <row r="842">
          <cell r="A842" t="str">
            <v>11406</v>
          </cell>
          <cell r="B842" t="str">
            <v>โรงพยาบาลทุ่งหว้า</v>
          </cell>
          <cell r="C842" t="str">
            <v>ทุ่งหว้า,รพช.</v>
          </cell>
          <cell r="D842" t="str">
            <v>ทุ่งหว้า</v>
          </cell>
          <cell r="E842">
            <v>12</v>
          </cell>
          <cell r="F842" t="str">
            <v>โรงพยาบาลชุมชน</v>
          </cell>
          <cell r="G842" t="str">
            <v>รพช.</v>
          </cell>
          <cell r="H842">
            <v>91</v>
          </cell>
          <cell r="I842" t="str">
            <v>สตูล</v>
          </cell>
          <cell r="J842" t="str">
            <v>30</v>
          </cell>
          <cell r="K842" t="str">
            <v/>
          </cell>
          <cell r="L842" t="str">
            <v>F2</v>
          </cell>
          <cell r="M842">
            <v>16</v>
          </cell>
          <cell r="N842" t="str">
            <v>F2 &lt;=30,000</v>
          </cell>
          <cell r="O842" t="str">
            <v>001140600</v>
          </cell>
          <cell r="P842" t="str">
            <v>รพช.F2 &lt;=30,000</v>
          </cell>
        </row>
        <row r="843">
          <cell r="A843" t="str">
            <v>28786</v>
          </cell>
          <cell r="B843" t="str">
            <v>โรงพยาบาลมะนัง</v>
          </cell>
          <cell r="C843" t="str">
            <v>มะนัง,รพช.</v>
          </cell>
          <cell r="D843" t="str">
            <v>มะนัง</v>
          </cell>
          <cell r="E843">
            <v>12</v>
          </cell>
          <cell r="F843" t="str">
            <v>โรงพยาบาลชุมชน</v>
          </cell>
          <cell r="G843" t="str">
            <v>รพช.</v>
          </cell>
          <cell r="H843">
            <v>91</v>
          </cell>
          <cell r="I843" t="str">
            <v>สตูล</v>
          </cell>
          <cell r="J843" t="str">
            <v>30</v>
          </cell>
          <cell r="K843" t="str">
            <v>S</v>
          </cell>
          <cell r="L843" t="str">
            <v>F3</v>
          </cell>
          <cell r="M843">
            <v>18</v>
          </cell>
          <cell r="N843" t="str">
            <v>F3 15,000-25,000</v>
          </cell>
          <cell r="O843" t="str">
            <v>002878600</v>
          </cell>
          <cell r="P843" t="str">
            <v>รพช.F3 15,000-25,000</v>
          </cell>
        </row>
        <row r="844">
          <cell r="A844" t="str">
            <v>10683</v>
          </cell>
          <cell r="B844" t="str">
            <v>โรงพยาบาลตรัง</v>
          </cell>
          <cell r="C844" t="str">
            <v>ตรัง,รพศ.</v>
          </cell>
          <cell r="D844" t="str">
            <v>ตรัง</v>
          </cell>
          <cell r="E844">
            <v>12</v>
          </cell>
          <cell r="F844" t="str">
            <v>โรงพยาบาลศูนย์</v>
          </cell>
          <cell r="G844" t="str">
            <v>รพศ.</v>
          </cell>
          <cell r="H844">
            <v>92</v>
          </cell>
          <cell r="I844" t="str">
            <v>ตรัง</v>
          </cell>
          <cell r="J844" t="str">
            <v>549</v>
          </cell>
          <cell r="K844" t="str">
            <v>S</v>
          </cell>
          <cell r="L844" t="str">
            <v>A</v>
          </cell>
          <cell r="M844">
            <v>3</v>
          </cell>
          <cell r="N844" t="str">
            <v>A &lt;=700</v>
          </cell>
          <cell r="O844" t="str">
            <v>001068300</v>
          </cell>
          <cell r="P844" t="str">
            <v>รพท./รพศ.A &lt;=700</v>
          </cell>
        </row>
        <row r="845">
          <cell r="A845" t="str">
            <v>11407</v>
          </cell>
          <cell r="B845" t="str">
            <v>โรงพยาบาลกันตัง</v>
          </cell>
          <cell r="C845" t="str">
            <v>กันตัง,รพช.</v>
          </cell>
          <cell r="D845" t="str">
            <v>กันตัง</v>
          </cell>
          <cell r="E845">
            <v>12</v>
          </cell>
          <cell r="F845" t="str">
            <v>โรงพยาบาลชุมชน</v>
          </cell>
          <cell r="G845" t="str">
            <v>รพช.</v>
          </cell>
          <cell r="H845">
            <v>92</v>
          </cell>
          <cell r="I845" t="str">
            <v>ตรัง</v>
          </cell>
          <cell r="J845" t="str">
            <v>60</v>
          </cell>
          <cell r="K845" t="str">
            <v>S</v>
          </cell>
          <cell r="L845" t="str">
            <v>F2</v>
          </cell>
          <cell r="M845">
            <v>14</v>
          </cell>
          <cell r="N845" t="str">
            <v>F2 60,000-90,000</v>
          </cell>
          <cell r="O845" t="str">
            <v>001140700</v>
          </cell>
          <cell r="P845" t="str">
            <v>รพช.F2 60,000-90,000</v>
          </cell>
        </row>
        <row r="846">
          <cell r="A846" t="str">
            <v>11408</v>
          </cell>
          <cell r="B846" t="str">
            <v>โรงพยาบาลย่านตาขาว</v>
          </cell>
          <cell r="C846" t="str">
            <v>ย่านตาขาว,รพช.</v>
          </cell>
          <cell r="D846" t="str">
            <v>ย่านตาขาว</v>
          </cell>
          <cell r="E846">
            <v>12</v>
          </cell>
          <cell r="F846" t="str">
            <v>โรงพยาบาลชุมชน</v>
          </cell>
          <cell r="G846" t="str">
            <v>รพช.</v>
          </cell>
          <cell r="H846">
            <v>92</v>
          </cell>
          <cell r="I846" t="str">
            <v>ตรัง</v>
          </cell>
          <cell r="J846" t="str">
            <v>60</v>
          </cell>
          <cell r="K846" t="str">
            <v>S</v>
          </cell>
          <cell r="L846" t="str">
            <v>F1</v>
          </cell>
          <cell r="M846">
            <v>11</v>
          </cell>
          <cell r="N846" t="str">
            <v>F1 50,000-100,000</v>
          </cell>
          <cell r="O846" t="str">
            <v>001140800</v>
          </cell>
          <cell r="P846" t="str">
            <v>รพช.F1 50,000-100,000</v>
          </cell>
        </row>
        <row r="847">
          <cell r="A847" t="str">
            <v>11409</v>
          </cell>
          <cell r="B847" t="str">
            <v>โรงพยาบาลปะเหลียน</v>
          </cell>
          <cell r="C847" t="str">
            <v>ปะเหลียน,รพช.</v>
          </cell>
          <cell r="D847" t="str">
            <v>ปะเหลียน</v>
          </cell>
          <cell r="E847">
            <v>12</v>
          </cell>
          <cell r="F847" t="str">
            <v>โรงพยาบาลชุมชน</v>
          </cell>
          <cell r="G847" t="str">
            <v>รพช.</v>
          </cell>
          <cell r="H847">
            <v>92</v>
          </cell>
          <cell r="I847" t="str">
            <v>ตรัง</v>
          </cell>
          <cell r="J847" t="str">
            <v>30</v>
          </cell>
          <cell r="K847" t="str">
            <v>S</v>
          </cell>
          <cell r="L847" t="str">
            <v>F2</v>
          </cell>
          <cell r="M847">
            <v>14</v>
          </cell>
          <cell r="N847" t="str">
            <v>F2 60,000-90,000</v>
          </cell>
          <cell r="O847" t="str">
            <v>001140900</v>
          </cell>
          <cell r="P847" t="str">
            <v>รพช.F2 60,000-90,000</v>
          </cell>
        </row>
        <row r="848">
          <cell r="A848" t="str">
            <v>11410</v>
          </cell>
          <cell r="B848" t="str">
            <v>โรงพยาบาลสิเกา</v>
          </cell>
          <cell r="C848" t="str">
            <v>สิเกา,รพช.</v>
          </cell>
          <cell r="D848" t="str">
            <v>สิเกา</v>
          </cell>
          <cell r="E848">
            <v>12</v>
          </cell>
          <cell r="F848" t="str">
            <v>โรงพยาบาลชุมชน</v>
          </cell>
          <cell r="G848" t="str">
            <v>รพช.</v>
          </cell>
          <cell r="H848">
            <v>92</v>
          </cell>
          <cell r="I848" t="str">
            <v>ตรัง</v>
          </cell>
          <cell r="J848" t="str">
            <v>60</v>
          </cell>
          <cell r="K848" t="str">
            <v>S</v>
          </cell>
          <cell r="L848" t="str">
            <v>F2</v>
          </cell>
          <cell r="M848">
            <v>15</v>
          </cell>
          <cell r="N848" t="str">
            <v>F2 30,000-=60,000</v>
          </cell>
          <cell r="O848" t="str">
            <v>001141000</v>
          </cell>
          <cell r="P848" t="str">
            <v>รพช.F2 30,000-=60,000</v>
          </cell>
        </row>
        <row r="849">
          <cell r="A849" t="str">
            <v>11411</v>
          </cell>
          <cell r="B849" t="str">
            <v>โรงพยาบาลห้วยยอด</v>
          </cell>
          <cell r="C849" t="str">
            <v>ห้วยยอด,รพช.</v>
          </cell>
          <cell r="D849" t="str">
            <v>ห้วยยอด</v>
          </cell>
          <cell r="E849">
            <v>12</v>
          </cell>
          <cell r="F849" t="str">
            <v>โรงพยาบาลชุมชน</v>
          </cell>
          <cell r="G849" t="str">
            <v>รพช.</v>
          </cell>
          <cell r="H849">
            <v>92</v>
          </cell>
          <cell r="I849" t="str">
            <v>ตรัง</v>
          </cell>
          <cell r="J849" t="str">
            <v>90</v>
          </cell>
          <cell r="K849" t="str">
            <v>S</v>
          </cell>
          <cell r="L849" t="str">
            <v>M2</v>
          </cell>
          <cell r="M849">
            <v>9</v>
          </cell>
          <cell r="N849" t="str">
            <v>M2 &lt;=100</v>
          </cell>
          <cell r="O849" t="str">
            <v>001141100</v>
          </cell>
          <cell r="P849" t="str">
            <v>รพช.M2 &lt;=100</v>
          </cell>
        </row>
        <row r="850">
          <cell r="A850" t="str">
            <v>11412</v>
          </cell>
          <cell r="B850" t="str">
            <v>โรงพยาบาลวังวิเศษ</v>
          </cell>
          <cell r="C850" t="str">
            <v>วังวิเศษ,รพช.</v>
          </cell>
          <cell r="D850" t="str">
            <v>วังวิเศษ</v>
          </cell>
          <cell r="E850">
            <v>12</v>
          </cell>
          <cell r="F850" t="str">
            <v>โรงพยาบาลชุมชน</v>
          </cell>
          <cell r="G850" t="str">
            <v>รพช.</v>
          </cell>
          <cell r="H850">
            <v>92</v>
          </cell>
          <cell r="I850" t="str">
            <v>ตรัง</v>
          </cell>
          <cell r="J850" t="str">
            <v>30</v>
          </cell>
          <cell r="K850" t="str">
            <v>S</v>
          </cell>
          <cell r="L850" t="str">
            <v>F2</v>
          </cell>
          <cell r="M850">
            <v>15</v>
          </cell>
          <cell r="N850" t="str">
            <v>F2 30,000-=60,000</v>
          </cell>
          <cell r="O850" t="str">
            <v>001141200</v>
          </cell>
          <cell r="P850" t="str">
            <v>รพช.F2 30,000-=60,000</v>
          </cell>
        </row>
        <row r="851">
          <cell r="A851" t="str">
            <v>11413</v>
          </cell>
          <cell r="B851" t="str">
            <v>โรงพยาบาลนาโยง</v>
          </cell>
          <cell r="C851" t="str">
            <v>นาโยง,รพช.</v>
          </cell>
          <cell r="D851" t="str">
            <v>นาโยง</v>
          </cell>
          <cell r="E851">
            <v>12</v>
          </cell>
          <cell r="F851" t="str">
            <v>โรงพยาบาลชุมชน</v>
          </cell>
          <cell r="G851" t="str">
            <v>รพช.</v>
          </cell>
          <cell r="H851">
            <v>92</v>
          </cell>
          <cell r="I851" t="str">
            <v>ตรัง</v>
          </cell>
          <cell r="J851" t="str">
            <v>60</v>
          </cell>
          <cell r="K851" t="str">
            <v>S</v>
          </cell>
          <cell r="L851" t="str">
            <v>F2</v>
          </cell>
          <cell r="M851">
            <v>15</v>
          </cell>
          <cell r="N851" t="str">
            <v>F2 30,000-=60,000</v>
          </cell>
          <cell r="O851" t="str">
            <v>001141300</v>
          </cell>
          <cell r="P851" t="str">
            <v>รพช.F2 30,000-=60,000</v>
          </cell>
        </row>
        <row r="852">
          <cell r="A852" t="str">
            <v>14139</v>
          </cell>
          <cell r="B852" t="str">
            <v>โรงพยาบาลรัษฎา</v>
          </cell>
          <cell r="C852" t="str">
            <v>รัษฎา,รพช.</v>
          </cell>
          <cell r="D852" t="str">
            <v>รัษฎา</v>
          </cell>
          <cell r="E852">
            <v>12</v>
          </cell>
          <cell r="F852" t="str">
            <v>โรงพยาบาลชุมชน</v>
          </cell>
          <cell r="G852" t="str">
            <v>รพช.</v>
          </cell>
          <cell r="H852">
            <v>92</v>
          </cell>
          <cell r="I852" t="str">
            <v>ตรัง</v>
          </cell>
          <cell r="J852" t="str">
            <v>30</v>
          </cell>
          <cell r="K852" t="str">
            <v>S</v>
          </cell>
          <cell r="L852" t="str">
            <v>F2</v>
          </cell>
          <cell r="M852">
            <v>16</v>
          </cell>
          <cell r="N852" t="str">
            <v>F2 &lt;=30,000</v>
          </cell>
          <cell r="O852" t="str">
            <v>001413900</v>
          </cell>
          <cell r="P852" t="str">
            <v>รพช.F2 &lt;=30,000</v>
          </cell>
        </row>
        <row r="853">
          <cell r="A853" t="str">
            <v>28817</v>
          </cell>
          <cell r="B853" t="str">
            <v>โรงพยาบาลหาดสำราญเฉลิมพระเกียรติ 80 พรรษา</v>
          </cell>
          <cell r="C853" t="str">
            <v>หาดสำราญเฉลิมพระเกียรติ 80 พรรษา,รพช.</v>
          </cell>
          <cell r="D853" t="str">
            <v>หาดสำราญเฉลิมพระเกียรติ 80 พรรษา</v>
          </cell>
          <cell r="E853">
            <v>12</v>
          </cell>
          <cell r="F853" t="str">
            <v>โรงพยาบาลชุมชน</v>
          </cell>
          <cell r="G853" t="str">
            <v>รพช.</v>
          </cell>
          <cell r="H853">
            <v>92</v>
          </cell>
          <cell r="I853" t="str">
            <v>ตรัง</v>
          </cell>
          <cell r="J853" t="str">
            <v>0</v>
          </cell>
          <cell r="K853" t="str">
            <v>S</v>
          </cell>
          <cell r="L853" t="str">
            <v>F3</v>
          </cell>
          <cell r="M853">
            <v>18</v>
          </cell>
          <cell r="N853" t="str">
            <v>F3 15,000-25,000</v>
          </cell>
          <cell r="O853" t="str">
            <v>002881700</v>
          </cell>
          <cell r="P853" t="str">
            <v>รพช.F3 15,000-25,000</v>
          </cell>
        </row>
        <row r="854">
          <cell r="A854" t="str">
            <v>10747</v>
          </cell>
          <cell r="B854" t="str">
            <v>โรงพยาบาลพัทลุง</v>
          </cell>
          <cell r="C854" t="str">
            <v>พัทลุง,รพท.</v>
          </cell>
          <cell r="D854" t="str">
            <v>พัทลุง</v>
          </cell>
          <cell r="E854">
            <v>12</v>
          </cell>
          <cell r="F854" t="str">
            <v>โรงพยาบาลทั่วไป</v>
          </cell>
          <cell r="G854" t="str">
            <v>รพท.</v>
          </cell>
          <cell r="H854">
            <v>93</v>
          </cell>
          <cell r="I854" t="str">
            <v>พัทลุง</v>
          </cell>
          <cell r="J854" t="str">
            <v>445</v>
          </cell>
          <cell r="K854" t="str">
            <v/>
          </cell>
          <cell r="L854" t="str">
            <v>S</v>
          </cell>
          <cell r="M854">
            <v>4</v>
          </cell>
          <cell r="N854" t="str">
            <v>S &gt;400</v>
          </cell>
          <cell r="O854" t="str">
            <v>001074700</v>
          </cell>
          <cell r="P854" t="str">
            <v>รพท.S &gt;400</v>
          </cell>
        </row>
        <row r="855">
          <cell r="A855" t="str">
            <v>11414</v>
          </cell>
          <cell r="B855" t="str">
            <v>โรงพยาบาลกงหรา</v>
          </cell>
          <cell r="C855" t="str">
            <v>กงหรา,รพช.</v>
          </cell>
          <cell r="D855" t="str">
            <v>กงหรา</v>
          </cell>
          <cell r="E855">
            <v>12</v>
          </cell>
          <cell r="F855" t="str">
            <v>โรงพยาบาลชุมชน</v>
          </cell>
          <cell r="G855" t="str">
            <v>รพช.</v>
          </cell>
          <cell r="H855">
            <v>93</v>
          </cell>
          <cell r="I855" t="str">
            <v>พัทลุง</v>
          </cell>
          <cell r="J855" t="str">
            <v>30</v>
          </cell>
          <cell r="K855" t="str">
            <v>S</v>
          </cell>
          <cell r="L855" t="str">
            <v>F2</v>
          </cell>
          <cell r="M855">
            <v>15</v>
          </cell>
          <cell r="N855" t="str">
            <v>F2 30,000-=60,000</v>
          </cell>
          <cell r="O855" t="str">
            <v>001141400</v>
          </cell>
          <cell r="P855" t="str">
            <v>รพช.F2 30,000-=60,000</v>
          </cell>
        </row>
        <row r="856">
          <cell r="A856" t="str">
            <v>11415</v>
          </cell>
          <cell r="B856" t="str">
            <v>โรงพยาบาลเขาชัยสน</v>
          </cell>
          <cell r="C856" t="str">
            <v>เขาชัยสน,รพช.</v>
          </cell>
          <cell r="D856" t="str">
            <v>เขาชัยสน</v>
          </cell>
          <cell r="E856">
            <v>12</v>
          </cell>
          <cell r="F856" t="str">
            <v>โรงพยาบาลชุมชน</v>
          </cell>
          <cell r="G856" t="str">
            <v>รพช.</v>
          </cell>
          <cell r="H856">
            <v>93</v>
          </cell>
          <cell r="I856" t="str">
            <v>พัทลุง</v>
          </cell>
          <cell r="J856" t="str">
            <v>32</v>
          </cell>
          <cell r="K856" t="str">
            <v>S</v>
          </cell>
          <cell r="L856" t="str">
            <v>F2</v>
          </cell>
          <cell r="M856">
            <v>15</v>
          </cell>
          <cell r="N856" t="str">
            <v>F2 30,000-=60,000</v>
          </cell>
          <cell r="O856" t="str">
            <v>001141500</v>
          </cell>
          <cell r="P856" t="str">
            <v>รพช.F2 30,000-=60,000</v>
          </cell>
        </row>
        <row r="857">
          <cell r="A857" t="str">
            <v>11416</v>
          </cell>
          <cell r="B857" t="str">
            <v>โรงพยาบาลตะโหมด</v>
          </cell>
          <cell r="C857" t="str">
            <v>ตะโหมด,รพช.</v>
          </cell>
          <cell r="D857" t="str">
            <v>ตะโหมด</v>
          </cell>
          <cell r="E857">
            <v>12</v>
          </cell>
          <cell r="F857" t="str">
            <v>โรงพยาบาลชุมชน</v>
          </cell>
          <cell r="G857" t="str">
            <v>รพช.</v>
          </cell>
          <cell r="H857">
            <v>93</v>
          </cell>
          <cell r="I857" t="str">
            <v>พัทลุง</v>
          </cell>
          <cell r="J857" t="str">
            <v>30</v>
          </cell>
          <cell r="K857" t="str">
            <v>S</v>
          </cell>
          <cell r="L857" t="str">
            <v>F1</v>
          </cell>
          <cell r="M857">
            <v>12</v>
          </cell>
          <cell r="N857" t="str">
            <v>F1 &lt;=50,000</v>
          </cell>
          <cell r="O857" t="str">
            <v>001141600</v>
          </cell>
          <cell r="P857" t="str">
            <v>รพช.F1 &lt;=50,000</v>
          </cell>
        </row>
        <row r="858">
          <cell r="A858" t="str">
            <v>11417</v>
          </cell>
          <cell r="B858" t="str">
            <v>โรงพยาบาลควนขนุน</v>
          </cell>
          <cell r="C858" t="str">
            <v>ควนขนุน,รพช.</v>
          </cell>
          <cell r="D858" t="str">
            <v>ควนขนุน</v>
          </cell>
          <cell r="E858">
            <v>12</v>
          </cell>
          <cell r="F858" t="str">
            <v>โรงพยาบาลชุมชน</v>
          </cell>
          <cell r="G858" t="str">
            <v>รพช.</v>
          </cell>
          <cell r="H858">
            <v>93</v>
          </cell>
          <cell r="I858" t="str">
            <v>พัทลุง</v>
          </cell>
          <cell r="J858" t="str">
            <v>90</v>
          </cell>
          <cell r="K858" t="str">
            <v>S</v>
          </cell>
          <cell r="L858" t="str">
            <v>M2</v>
          </cell>
          <cell r="M858">
            <v>9</v>
          </cell>
          <cell r="N858" t="str">
            <v>M2 &lt;=100</v>
          </cell>
          <cell r="O858" t="str">
            <v>001141700</v>
          </cell>
          <cell r="P858" t="str">
            <v>รพช.M2 &lt;=100</v>
          </cell>
        </row>
        <row r="859">
          <cell r="A859" t="str">
            <v>11418</v>
          </cell>
          <cell r="B859" t="str">
            <v>โรงพยาบาลปากพะยูน</v>
          </cell>
          <cell r="C859" t="str">
            <v>ปากพะยูน,รพช.</v>
          </cell>
          <cell r="D859" t="str">
            <v>ปากพะยูน</v>
          </cell>
          <cell r="E859">
            <v>12</v>
          </cell>
          <cell r="F859" t="str">
            <v>โรงพยาบาลชุมชน</v>
          </cell>
          <cell r="G859" t="str">
            <v>รพช.</v>
          </cell>
          <cell r="H859">
            <v>93</v>
          </cell>
          <cell r="I859" t="str">
            <v>พัทลุง</v>
          </cell>
          <cell r="J859" t="str">
            <v>30</v>
          </cell>
          <cell r="K859" t="str">
            <v>S</v>
          </cell>
          <cell r="L859" t="str">
            <v>F2</v>
          </cell>
          <cell r="M859">
            <v>15</v>
          </cell>
          <cell r="N859" t="str">
            <v>F2 30,000-=60,000</v>
          </cell>
          <cell r="O859" t="str">
            <v>001141800</v>
          </cell>
          <cell r="P859" t="str">
            <v>รพช.F2 30,000-=60,000</v>
          </cell>
        </row>
        <row r="860">
          <cell r="A860" t="str">
            <v>11419</v>
          </cell>
          <cell r="B860" t="str">
            <v>โรงพยาบาลศรีบรรพต</v>
          </cell>
          <cell r="C860" t="str">
            <v>ศรีบรรพต,รพช.</v>
          </cell>
          <cell r="D860" t="str">
            <v>ศรีบรรพต</v>
          </cell>
          <cell r="E860">
            <v>12</v>
          </cell>
          <cell r="F860" t="str">
            <v>โรงพยาบาลชุมชน</v>
          </cell>
          <cell r="G860" t="str">
            <v>รพช.</v>
          </cell>
          <cell r="H860">
            <v>93</v>
          </cell>
          <cell r="I860" t="str">
            <v>พัทลุง</v>
          </cell>
          <cell r="J860" t="str">
            <v>30</v>
          </cell>
          <cell r="K860" t="str">
            <v>S</v>
          </cell>
          <cell r="L860" t="str">
            <v>F2</v>
          </cell>
          <cell r="M860">
            <v>16</v>
          </cell>
          <cell r="N860" t="str">
            <v>F2 &lt;=30,000</v>
          </cell>
          <cell r="O860" t="str">
            <v>001141900</v>
          </cell>
          <cell r="P860" t="str">
            <v>รพช.F2 &lt;=30,000</v>
          </cell>
        </row>
        <row r="861">
          <cell r="A861" t="str">
            <v>11420</v>
          </cell>
          <cell r="B861" t="str">
            <v>โรงพยาบาลป่าบอน</v>
          </cell>
          <cell r="C861" t="str">
            <v>ป่าบอน,รพช.</v>
          </cell>
          <cell r="D861" t="str">
            <v>ป่าบอน</v>
          </cell>
          <cell r="E861">
            <v>12</v>
          </cell>
          <cell r="F861" t="str">
            <v>โรงพยาบาลชุมชน</v>
          </cell>
          <cell r="G861" t="str">
            <v>รพช.</v>
          </cell>
          <cell r="H861">
            <v>93</v>
          </cell>
          <cell r="I861" t="str">
            <v>พัทลุง</v>
          </cell>
          <cell r="J861" t="str">
            <v>30</v>
          </cell>
          <cell r="K861" t="str">
            <v>S</v>
          </cell>
          <cell r="L861" t="str">
            <v>F2</v>
          </cell>
          <cell r="M861">
            <v>15</v>
          </cell>
          <cell r="N861" t="str">
            <v>F2 30,000-=60,000</v>
          </cell>
          <cell r="O861" t="str">
            <v>001142000</v>
          </cell>
          <cell r="P861" t="str">
            <v>รพช.F2 30,000-=60,000</v>
          </cell>
        </row>
        <row r="862">
          <cell r="A862" t="str">
            <v>11421</v>
          </cell>
          <cell r="B862" t="str">
            <v>โรงพยาบาลบางแก้ว</v>
          </cell>
          <cell r="C862" t="str">
            <v>บางแก้ว,รพช.</v>
          </cell>
          <cell r="D862" t="str">
            <v>บางแก้ว</v>
          </cell>
          <cell r="E862">
            <v>12</v>
          </cell>
          <cell r="F862" t="str">
            <v>โรงพยาบาลชุมชน</v>
          </cell>
          <cell r="G862" t="str">
            <v>รพช.</v>
          </cell>
          <cell r="H862">
            <v>93</v>
          </cell>
          <cell r="I862" t="str">
            <v>พัทลุง</v>
          </cell>
          <cell r="J862" t="str">
            <v>31</v>
          </cell>
          <cell r="K862" t="str">
            <v>S</v>
          </cell>
          <cell r="L862" t="str">
            <v>F2</v>
          </cell>
          <cell r="M862">
            <v>16</v>
          </cell>
          <cell r="N862" t="str">
            <v>F2 &lt;=30,000</v>
          </cell>
          <cell r="O862" t="str">
            <v>001142100</v>
          </cell>
          <cell r="P862" t="str">
            <v>รพช.F2 &lt;=30,000</v>
          </cell>
        </row>
        <row r="863">
          <cell r="A863" t="str">
            <v>11422</v>
          </cell>
          <cell r="B863" t="str">
            <v>โรงพยาบาลป่าพะยอม</v>
          </cell>
          <cell r="C863" t="str">
            <v>ป่าพะยอม,รพช.</v>
          </cell>
          <cell r="D863" t="str">
            <v>ป่าพะยอม</v>
          </cell>
          <cell r="E863">
            <v>12</v>
          </cell>
          <cell r="F863" t="str">
            <v>โรงพยาบาลชุมชน</v>
          </cell>
          <cell r="G863" t="str">
            <v>รพช.</v>
          </cell>
          <cell r="H863">
            <v>93</v>
          </cell>
          <cell r="I863" t="str">
            <v>พัทลุง</v>
          </cell>
          <cell r="J863" t="str">
            <v>30</v>
          </cell>
          <cell r="K863" t="str">
            <v>S</v>
          </cell>
          <cell r="L863" t="str">
            <v>F2</v>
          </cell>
          <cell r="M863">
            <v>15</v>
          </cell>
          <cell r="N863" t="str">
            <v>F2 30,000-=60,000</v>
          </cell>
          <cell r="O863" t="str">
            <v>001142200</v>
          </cell>
          <cell r="P863" t="str">
            <v>รพช.F2 30,000-=60,000</v>
          </cell>
        </row>
        <row r="864">
          <cell r="A864" t="str">
            <v>24673</v>
          </cell>
          <cell r="B864" t="str">
            <v>โรงพยาบาลศรีนครินทร์(ปัญญานันทภิขุ)</v>
          </cell>
          <cell r="C864" t="str">
            <v>ศรีนครินทร์(ปัญญานันทภิขุ),รพช.</v>
          </cell>
          <cell r="D864" t="str">
            <v>ศรีนครินทร์(ปัญญานันทภิขุ)</v>
          </cell>
          <cell r="E864">
            <v>12</v>
          </cell>
          <cell r="F864" t="str">
            <v>โรงพยาบาลชุมชน</v>
          </cell>
          <cell r="G864" t="str">
            <v>รพช.</v>
          </cell>
          <cell r="H864">
            <v>93</v>
          </cell>
          <cell r="I864" t="str">
            <v>พัทลุง</v>
          </cell>
          <cell r="J864" t="str">
            <v>30</v>
          </cell>
          <cell r="K864" t="str">
            <v>S</v>
          </cell>
          <cell r="L864" t="str">
            <v>F3</v>
          </cell>
          <cell r="M864">
            <v>17</v>
          </cell>
          <cell r="N864" t="str">
            <v>F3 &gt;=25,000</v>
          </cell>
          <cell r="O864" t="str">
            <v>002467300</v>
          </cell>
          <cell r="P864" t="str">
            <v>รพช.F3 &gt;=25,000</v>
          </cell>
        </row>
        <row r="865">
          <cell r="A865" t="str">
            <v>10748</v>
          </cell>
          <cell r="B865" t="str">
            <v>โรงพยาบาลปัตตานี</v>
          </cell>
          <cell r="C865" t="str">
            <v>ปัตตานี,รพท.</v>
          </cell>
          <cell r="D865" t="str">
            <v>ปัตตานี</v>
          </cell>
          <cell r="E865">
            <v>12</v>
          </cell>
          <cell r="F865" t="str">
            <v>โรงพยาบาลทั่วไป</v>
          </cell>
          <cell r="G865" t="str">
            <v>รพท.</v>
          </cell>
          <cell r="H865">
            <v>94</v>
          </cell>
          <cell r="I865" t="str">
            <v>ปัตตานี</v>
          </cell>
          <cell r="J865" t="str">
            <v>504</v>
          </cell>
          <cell r="K865" t="str">
            <v>S</v>
          </cell>
          <cell r="L865" t="str">
            <v>S</v>
          </cell>
          <cell r="M865">
            <v>4</v>
          </cell>
          <cell r="N865" t="str">
            <v>S &gt;400</v>
          </cell>
          <cell r="O865" t="str">
            <v>001074800</v>
          </cell>
          <cell r="P865" t="str">
            <v>รพท.S &gt;400</v>
          </cell>
        </row>
        <row r="866">
          <cell r="A866" t="str">
            <v>11423</v>
          </cell>
          <cell r="B866" t="str">
            <v>โรงพยาบาลโคกโพธิ์</v>
          </cell>
          <cell r="C866" t="str">
            <v>โคกโพธิ์,รพช.</v>
          </cell>
          <cell r="D866" t="str">
            <v>โคกโพธิ์</v>
          </cell>
          <cell r="E866">
            <v>12</v>
          </cell>
          <cell r="F866" t="str">
            <v>โรงพยาบาลชุมชน</v>
          </cell>
          <cell r="G866" t="str">
            <v>รพช.</v>
          </cell>
          <cell r="H866">
            <v>94</v>
          </cell>
          <cell r="I866" t="str">
            <v>ปัตตานี</v>
          </cell>
          <cell r="J866" t="str">
            <v>104</v>
          </cell>
          <cell r="K866" t="str">
            <v>S</v>
          </cell>
          <cell r="L866" t="str">
            <v>F1</v>
          </cell>
          <cell r="M866">
            <v>11</v>
          </cell>
          <cell r="N866" t="str">
            <v>F1 50,000-100,000</v>
          </cell>
          <cell r="O866" t="str">
            <v>001142300</v>
          </cell>
          <cell r="P866" t="str">
            <v>รพช.F1 50,000-100,000</v>
          </cell>
        </row>
        <row r="867">
          <cell r="A867" t="str">
            <v>11424</v>
          </cell>
          <cell r="B867" t="str">
            <v>โรงพยาบาลหนองจิก</v>
          </cell>
          <cell r="C867" t="str">
            <v>หนองจิก,รพช.</v>
          </cell>
          <cell r="D867" t="str">
            <v>หนองจิก</v>
          </cell>
          <cell r="E867">
            <v>12</v>
          </cell>
          <cell r="F867" t="str">
            <v>โรงพยาบาลชุมชน</v>
          </cell>
          <cell r="G867" t="str">
            <v>รพช.</v>
          </cell>
          <cell r="H867">
            <v>94</v>
          </cell>
          <cell r="I867" t="str">
            <v>ปัตตานี</v>
          </cell>
          <cell r="J867" t="str">
            <v>44</v>
          </cell>
          <cell r="K867" t="str">
            <v>S</v>
          </cell>
          <cell r="L867" t="str">
            <v>F2</v>
          </cell>
          <cell r="M867">
            <v>14</v>
          </cell>
          <cell r="N867" t="str">
            <v>F2 60,000-90,000</v>
          </cell>
          <cell r="O867" t="str">
            <v>001142400</v>
          </cell>
          <cell r="P867" t="str">
            <v>รพช.F2 60,000-90,000</v>
          </cell>
        </row>
        <row r="868">
          <cell r="A868" t="str">
            <v>11425</v>
          </cell>
          <cell r="B868" t="str">
            <v>โรงพยาบาลปะนาเระ</v>
          </cell>
          <cell r="C868" t="str">
            <v>ปะนาเระ,รพช.</v>
          </cell>
          <cell r="D868" t="str">
            <v>ปะนาเระ</v>
          </cell>
          <cell r="E868">
            <v>12</v>
          </cell>
          <cell r="F868" t="str">
            <v>โรงพยาบาลชุมชน</v>
          </cell>
          <cell r="G868" t="str">
            <v>รพช.</v>
          </cell>
          <cell r="H868">
            <v>94</v>
          </cell>
          <cell r="I868" t="str">
            <v>ปัตตานี</v>
          </cell>
          <cell r="J868" t="str">
            <v>38</v>
          </cell>
          <cell r="K868" t="str">
            <v/>
          </cell>
          <cell r="L868" t="str">
            <v>F2</v>
          </cell>
          <cell r="M868">
            <v>15</v>
          </cell>
          <cell r="N868" t="str">
            <v>F2 30,000-=60,000</v>
          </cell>
          <cell r="O868" t="str">
            <v>001142500</v>
          </cell>
          <cell r="P868" t="str">
            <v>รพช.F2 30,000-=60,000</v>
          </cell>
        </row>
        <row r="869">
          <cell r="A869" t="str">
            <v>11426</v>
          </cell>
          <cell r="B869" t="str">
            <v>โรงพยาบาลมายอ</v>
          </cell>
          <cell r="C869" t="str">
            <v>มายอ,รพช.</v>
          </cell>
          <cell r="D869" t="str">
            <v>มายอ</v>
          </cell>
          <cell r="E869">
            <v>12</v>
          </cell>
          <cell r="F869" t="str">
            <v>โรงพยาบาลชุมชน</v>
          </cell>
          <cell r="G869" t="str">
            <v>รพช.</v>
          </cell>
          <cell r="H869">
            <v>94</v>
          </cell>
          <cell r="I869" t="str">
            <v>ปัตตานี</v>
          </cell>
          <cell r="J869" t="str">
            <v>42</v>
          </cell>
          <cell r="K869" t="str">
            <v>S</v>
          </cell>
          <cell r="L869" t="str">
            <v>F2</v>
          </cell>
          <cell r="M869">
            <v>15</v>
          </cell>
          <cell r="N869" t="str">
            <v>F2 30,000-=60,000</v>
          </cell>
          <cell r="O869" t="str">
            <v>001142600</v>
          </cell>
          <cell r="P869" t="str">
            <v>รพช.F2 30,000-=60,000</v>
          </cell>
        </row>
        <row r="870">
          <cell r="A870" t="str">
            <v>11427</v>
          </cell>
          <cell r="B870" t="str">
            <v>โรงพยาบาลทุ่งยางแดง</v>
          </cell>
          <cell r="C870" t="str">
            <v>ทุ่งยางแดง,รพช.</v>
          </cell>
          <cell r="D870" t="str">
            <v>ทุ่งยางแดง</v>
          </cell>
          <cell r="E870">
            <v>12</v>
          </cell>
          <cell r="F870" t="str">
            <v>โรงพยาบาลชุมชน</v>
          </cell>
          <cell r="G870" t="str">
            <v>รพช.</v>
          </cell>
          <cell r="H870">
            <v>94</v>
          </cell>
          <cell r="I870" t="str">
            <v>ปัตตานี</v>
          </cell>
          <cell r="J870" t="str">
            <v>30</v>
          </cell>
          <cell r="K870" t="str">
            <v>S</v>
          </cell>
          <cell r="L870" t="str">
            <v>F2</v>
          </cell>
          <cell r="M870">
            <v>16</v>
          </cell>
          <cell r="N870" t="str">
            <v>F2 &lt;=30,000</v>
          </cell>
          <cell r="O870" t="str">
            <v>001142700</v>
          </cell>
          <cell r="P870" t="str">
            <v>รพช.F2 &lt;=30,000</v>
          </cell>
        </row>
        <row r="871">
          <cell r="A871" t="str">
            <v>11428</v>
          </cell>
          <cell r="B871" t="str">
            <v>โรงพยาบาลไม้แก่น</v>
          </cell>
          <cell r="C871" t="str">
            <v>ไม้แก่น,รพช.</v>
          </cell>
          <cell r="D871" t="str">
            <v>ไม้แก่น</v>
          </cell>
          <cell r="E871">
            <v>12</v>
          </cell>
          <cell r="F871" t="str">
            <v>โรงพยาบาลชุมชน</v>
          </cell>
          <cell r="G871" t="str">
            <v>รพช.</v>
          </cell>
          <cell r="H871">
            <v>94</v>
          </cell>
          <cell r="I871" t="str">
            <v>ปัตตานี</v>
          </cell>
          <cell r="J871" t="str">
            <v>30</v>
          </cell>
          <cell r="K871" t="str">
            <v>S</v>
          </cell>
          <cell r="L871" t="str">
            <v>F2</v>
          </cell>
          <cell r="M871">
            <v>16</v>
          </cell>
          <cell r="N871" t="str">
            <v>F2 &lt;=30,000</v>
          </cell>
          <cell r="O871" t="str">
            <v>001142800</v>
          </cell>
          <cell r="P871" t="str">
            <v>รพช.F2 &lt;=30,000</v>
          </cell>
        </row>
        <row r="872">
          <cell r="A872" t="str">
            <v>11429</v>
          </cell>
          <cell r="B872" t="str">
            <v>โรงพยาบาลยะหริ่ง</v>
          </cell>
          <cell r="C872" t="str">
            <v>ยะหริ่ง,รพช.</v>
          </cell>
          <cell r="D872" t="str">
            <v>ยะหริ่ง</v>
          </cell>
          <cell r="E872">
            <v>12</v>
          </cell>
          <cell r="F872" t="str">
            <v>โรงพยาบาลชุมชน</v>
          </cell>
          <cell r="G872" t="str">
            <v>รพช.</v>
          </cell>
          <cell r="H872">
            <v>94</v>
          </cell>
          <cell r="I872" t="str">
            <v>ปัตตานี</v>
          </cell>
          <cell r="J872" t="str">
            <v>62</v>
          </cell>
          <cell r="K872" t="str">
            <v>S</v>
          </cell>
          <cell r="L872" t="str">
            <v>F2</v>
          </cell>
          <cell r="M872">
            <v>14</v>
          </cell>
          <cell r="N872" t="str">
            <v>F2 60,000-90,000</v>
          </cell>
          <cell r="O872" t="str">
            <v>001142900</v>
          </cell>
          <cell r="P872" t="str">
            <v>รพช.F2 60,000-90,000</v>
          </cell>
        </row>
        <row r="873">
          <cell r="A873" t="str">
            <v>11430</v>
          </cell>
          <cell r="B873" t="str">
            <v>โรงพยาบาลยะรัง</v>
          </cell>
          <cell r="C873" t="str">
            <v>ยะรัง,รพช.</v>
          </cell>
          <cell r="D873" t="str">
            <v>ยะรัง</v>
          </cell>
          <cell r="E873">
            <v>12</v>
          </cell>
          <cell r="F873" t="str">
            <v>โรงพยาบาลชุมชน</v>
          </cell>
          <cell r="G873" t="str">
            <v>รพช.</v>
          </cell>
          <cell r="H873">
            <v>94</v>
          </cell>
          <cell r="I873" t="str">
            <v>ปัตตานี</v>
          </cell>
          <cell r="J873" t="str">
            <v>49</v>
          </cell>
          <cell r="K873" t="str">
            <v/>
          </cell>
          <cell r="L873" t="str">
            <v>F2</v>
          </cell>
          <cell r="M873">
            <v>13</v>
          </cell>
          <cell r="N873" t="str">
            <v>F2 &gt;=90,000</v>
          </cell>
          <cell r="O873" t="str">
            <v>001143000</v>
          </cell>
          <cell r="P873" t="str">
            <v>รพช.F2 &gt;=90,000</v>
          </cell>
        </row>
        <row r="874">
          <cell r="A874" t="str">
            <v>11431</v>
          </cell>
          <cell r="B874" t="str">
            <v>โรงพยาบาลแม่ลาน</v>
          </cell>
          <cell r="C874" t="str">
            <v>แม่ลาน,รพช.</v>
          </cell>
          <cell r="D874" t="str">
            <v>แม่ลาน</v>
          </cell>
          <cell r="E874">
            <v>12</v>
          </cell>
          <cell r="F874" t="str">
            <v>โรงพยาบาลชุมชน</v>
          </cell>
          <cell r="G874" t="str">
            <v>รพช.</v>
          </cell>
          <cell r="H874">
            <v>94</v>
          </cell>
          <cell r="I874" t="str">
            <v>ปัตตานี</v>
          </cell>
          <cell r="J874" t="str">
            <v>18</v>
          </cell>
          <cell r="K874" t="str">
            <v>S</v>
          </cell>
          <cell r="L874" t="str">
            <v>F2</v>
          </cell>
          <cell r="M874">
            <v>16</v>
          </cell>
          <cell r="N874" t="str">
            <v>F2 &lt;=30,000</v>
          </cell>
          <cell r="O874" t="str">
            <v>001143100</v>
          </cell>
          <cell r="P874" t="str">
            <v>รพช.F2 &lt;=30,000</v>
          </cell>
        </row>
        <row r="875">
          <cell r="A875" t="str">
            <v>11460</v>
          </cell>
          <cell r="B875" t="str">
            <v>โรงพยาบาลสมเด็จพระยุพราชสายบุรี</v>
          </cell>
          <cell r="C875" t="str">
            <v>สมเด็จพระยุพราชสายบุรี,รพช.</v>
          </cell>
          <cell r="D875" t="str">
            <v>สมเด็จพระยุพราชสายบุรี</v>
          </cell>
          <cell r="E875">
            <v>12</v>
          </cell>
          <cell r="F875" t="str">
            <v>โรงพยาบาลชุมชน</v>
          </cell>
          <cell r="G875" t="str">
            <v>รพช.</v>
          </cell>
          <cell r="H875">
            <v>94</v>
          </cell>
          <cell r="I875" t="str">
            <v>ปัตตานี</v>
          </cell>
          <cell r="J875" t="str">
            <v>73</v>
          </cell>
          <cell r="K875" t="str">
            <v/>
          </cell>
          <cell r="L875" t="str">
            <v>M2</v>
          </cell>
          <cell r="M875">
            <v>9</v>
          </cell>
          <cell r="N875" t="str">
            <v>M2 &lt;=100</v>
          </cell>
          <cell r="O875" t="str">
            <v>001146000</v>
          </cell>
          <cell r="P875" t="str">
            <v>รพช.M2 &lt;=100</v>
          </cell>
        </row>
        <row r="876">
          <cell r="A876" t="str">
            <v>11464</v>
          </cell>
          <cell r="B876" t="str">
            <v>โรงพยาบาลกะพ้อ</v>
          </cell>
          <cell r="C876" t="str">
            <v>กะพ้อ,รพช.</v>
          </cell>
          <cell r="D876" t="str">
            <v>กะพ้อ</v>
          </cell>
          <cell r="E876">
            <v>12</v>
          </cell>
          <cell r="F876" t="str">
            <v>โรงพยาบาลชุมชน</v>
          </cell>
          <cell r="G876" t="str">
            <v>รพช.</v>
          </cell>
          <cell r="H876">
            <v>94</v>
          </cell>
          <cell r="I876" t="str">
            <v>ปัตตานี</v>
          </cell>
          <cell r="J876" t="str">
            <v>32</v>
          </cell>
          <cell r="K876" t="str">
            <v>S</v>
          </cell>
          <cell r="L876" t="str">
            <v>F2</v>
          </cell>
          <cell r="M876">
            <v>16</v>
          </cell>
          <cell r="N876" t="str">
            <v>F2 &lt;=30,000</v>
          </cell>
          <cell r="O876" t="str">
            <v>001146400</v>
          </cell>
          <cell r="P876" t="str">
            <v>รพช.F2 &lt;=30,000</v>
          </cell>
        </row>
        <row r="877">
          <cell r="A877" t="str">
            <v>10684</v>
          </cell>
          <cell r="B877" t="str">
            <v>โรงพยาบาลยะลา</v>
          </cell>
          <cell r="C877" t="str">
            <v>ยะลา,รพศ.</v>
          </cell>
          <cell r="D877" t="str">
            <v>ยะลา</v>
          </cell>
          <cell r="E877">
            <v>12</v>
          </cell>
          <cell r="F877" t="str">
            <v>โรงพยาบาลศูนย์</v>
          </cell>
          <cell r="G877" t="str">
            <v>รพศ.</v>
          </cell>
          <cell r="H877">
            <v>95</v>
          </cell>
          <cell r="I877" t="str">
            <v>ยะลา</v>
          </cell>
          <cell r="J877" t="str">
            <v>479</v>
          </cell>
          <cell r="K877" t="str">
            <v/>
          </cell>
          <cell r="L877" t="str">
            <v>A</v>
          </cell>
          <cell r="M877">
            <v>3</v>
          </cell>
          <cell r="N877" t="str">
            <v>A &lt;=700</v>
          </cell>
          <cell r="O877" t="str">
            <v>001068400</v>
          </cell>
          <cell r="P877" t="str">
            <v>รพท./รพศ.A &lt;=700</v>
          </cell>
        </row>
        <row r="878">
          <cell r="A878" t="str">
            <v>10749</v>
          </cell>
          <cell r="B878" t="str">
            <v>โรงพยาบาลเบตง</v>
          </cell>
          <cell r="C878" t="str">
            <v>เบตง,รพท.</v>
          </cell>
          <cell r="D878" t="str">
            <v>เบตง</v>
          </cell>
          <cell r="E878">
            <v>12</v>
          </cell>
          <cell r="F878" t="str">
            <v>โรงพยาบาลทั่วไป</v>
          </cell>
          <cell r="G878" t="str">
            <v>รพท.</v>
          </cell>
          <cell r="H878">
            <v>95</v>
          </cell>
          <cell r="I878" t="str">
            <v>ยะลา</v>
          </cell>
          <cell r="J878" t="str">
            <v>170</v>
          </cell>
          <cell r="K878" t="str">
            <v>S</v>
          </cell>
          <cell r="L878" t="str">
            <v>M1</v>
          </cell>
          <cell r="M878">
            <v>7</v>
          </cell>
          <cell r="N878" t="str">
            <v>M1 &lt;=200</v>
          </cell>
          <cell r="O878" t="str">
            <v>001074900</v>
          </cell>
          <cell r="P878" t="str">
            <v>รพช./รพท.M1 &lt;=200</v>
          </cell>
        </row>
        <row r="879">
          <cell r="A879" t="str">
            <v>11432</v>
          </cell>
          <cell r="B879" t="str">
            <v>โรงพยาบาลบันนังสตา</v>
          </cell>
          <cell r="C879" t="str">
            <v>บันนังสตา,รพช.</v>
          </cell>
          <cell r="D879" t="str">
            <v>บันนังสตา</v>
          </cell>
          <cell r="E879">
            <v>12</v>
          </cell>
          <cell r="F879" t="str">
            <v>โรงพยาบาลชุมชน</v>
          </cell>
          <cell r="G879" t="str">
            <v>รพช.</v>
          </cell>
          <cell r="H879">
            <v>95</v>
          </cell>
          <cell r="I879" t="str">
            <v>ยะลา</v>
          </cell>
          <cell r="J879" t="str">
            <v>60</v>
          </cell>
          <cell r="K879" t="str">
            <v>S</v>
          </cell>
          <cell r="L879" t="str">
            <v>F2</v>
          </cell>
          <cell r="M879">
            <v>15</v>
          </cell>
          <cell r="N879" t="str">
            <v>F2 30,000-=60,000</v>
          </cell>
          <cell r="O879" t="str">
            <v>001143200</v>
          </cell>
          <cell r="P879" t="str">
            <v>รพช.F2 30,000-=60,000</v>
          </cell>
        </row>
        <row r="880">
          <cell r="A880" t="str">
            <v>11433</v>
          </cell>
          <cell r="B880" t="str">
            <v>โรงพยาบาลธารโต</v>
          </cell>
          <cell r="C880" t="str">
            <v>ธารโต,รพช.</v>
          </cell>
          <cell r="D880" t="str">
            <v>ธารโต</v>
          </cell>
          <cell r="E880">
            <v>12</v>
          </cell>
          <cell r="F880" t="str">
            <v>โรงพยาบาลชุมชน</v>
          </cell>
          <cell r="G880" t="str">
            <v>รพช.</v>
          </cell>
          <cell r="H880">
            <v>95</v>
          </cell>
          <cell r="I880" t="str">
            <v>ยะลา</v>
          </cell>
          <cell r="J880" t="str">
            <v>29</v>
          </cell>
          <cell r="K880" t="str">
            <v>S</v>
          </cell>
          <cell r="L880" t="str">
            <v>F2</v>
          </cell>
          <cell r="M880">
            <v>16</v>
          </cell>
          <cell r="N880" t="str">
            <v>F2 &lt;=30,000</v>
          </cell>
          <cell r="O880" t="str">
            <v>001143300</v>
          </cell>
          <cell r="P880" t="str">
            <v>รพช.F2 &lt;=30,000</v>
          </cell>
        </row>
        <row r="881">
          <cell r="A881" t="str">
            <v>11434</v>
          </cell>
          <cell r="B881" t="str">
            <v>โรงพยาบาลรามัน</v>
          </cell>
          <cell r="C881" t="str">
            <v>รามัน,รพช.</v>
          </cell>
          <cell r="D881" t="str">
            <v>รามัน</v>
          </cell>
          <cell r="E881">
            <v>12</v>
          </cell>
          <cell r="F881" t="str">
            <v>โรงพยาบาลชุมชน</v>
          </cell>
          <cell r="G881" t="str">
            <v>รพช.</v>
          </cell>
          <cell r="H881">
            <v>95</v>
          </cell>
          <cell r="I881" t="str">
            <v>ยะลา</v>
          </cell>
          <cell r="J881" t="str">
            <v>89</v>
          </cell>
          <cell r="K881" t="str">
            <v>S</v>
          </cell>
          <cell r="L881" t="str">
            <v>F1</v>
          </cell>
          <cell r="M881">
            <v>11</v>
          </cell>
          <cell r="N881" t="str">
            <v>F1 50,000-100,000</v>
          </cell>
          <cell r="O881" t="str">
            <v>001143400</v>
          </cell>
          <cell r="P881" t="str">
            <v>รพช.F1 50,000-100,000</v>
          </cell>
        </row>
        <row r="882">
          <cell r="A882" t="str">
            <v>11461</v>
          </cell>
          <cell r="B882" t="str">
            <v>โรงพยาบาลสมเด็จพระยุพราชยะหา</v>
          </cell>
          <cell r="C882" t="str">
            <v>สมเด็จพระยุพราชยะหา,รพช.</v>
          </cell>
          <cell r="D882" t="str">
            <v>สมเด็จพระยุพราชยะหา</v>
          </cell>
          <cell r="E882">
            <v>12</v>
          </cell>
          <cell r="F882" t="str">
            <v>โรงพยาบาลชุมชน</v>
          </cell>
          <cell r="G882" t="str">
            <v>รพช.</v>
          </cell>
          <cell r="H882">
            <v>95</v>
          </cell>
          <cell r="I882" t="str">
            <v>ยะลา</v>
          </cell>
          <cell r="J882" t="str">
            <v>72</v>
          </cell>
          <cell r="K882" t="str">
            <v>S</v>
          </cell>
          <cell r="L882" t="str">
            <v>F1</v>
          </cell>
          <cell r="M882">
            <v>11</v>
          </cell>
          <cell r="N882" t="str">
            <v>F1 50,000-100,000</v>
          </cell>
          <cell r="O882" t="str">
            <v>001146100</v>
          </cell>
          <cell r="P882" t="str">
            <v>รพช.F1 50,000-100,000</v>
          </cell>
        </row>
        <row r="883">
          <cell r="A883" t="str">
            <v>13806</v>
          </cell>
          <cell r="B883" t="str">
            <v>โรงพยาบาลกาบัง</v>
          </cell>
          <cell r="C883" t="str">
            <v>กาบัง,รพช.</v>
          </cell>
          <cell r="D883" t="str">
            <v>กาบัง</v>
          </cell>
          <cell r="E883">
            <v>12</v>
          </cell>
          <cell r="F883" t="str">
            <v>โรงพยาบาลชุมชน</v>
          </cell>
          <cell r="G883" t="str">
            <v>รพช.</v>
          </cell>
          <cell r="H883">
            <v>95</v>
          </cell>
          <cell r="I883" t="str">
            <v>ยะลา</v>
          </cell>
          <cell r="J883" t="str">
            <v>25</v>
          </cell>
          <cell r="K883" t="str">
            <v/>
          </cell>
          <cell r="L883" t="str">
            <v>F2</v>
          </cell>
          <cell r="M883">
            <v>16</v>
          </cell>
          <cell r="N883" t="str">
            <v>F2 &lt;=30,000</v>
          </cell>
          <cell r="O883" t="str">
            <v>001380600</v>
          </cell>
          <cell r="P883" t="str">
            <v>รพช.F2 &lt;=30,000</v>
          </cell>
        </row>
        <row r="884">
          <cell r="A884" t="str">
            <v>24689</v>
          </cell>
          <cell r="B884" t="str">
            <v>โรงพยาบาลกรงปินัง</v>
          </cell>
          <cell r="C884" t="str">
            <v>กรงปินัง,รพช.</v>
          </cell>
          <cell r="D884" t="str">
            <v>กรงปินัง</v>
          </cell>
          <cell r="E884">
            <v>12</v>
          </cell>
          <cell r="F884" t="str">
            <v>โรงพยาบาลชุมชน</v>
          </cell>
          <cell r="G884" t="str">
            <v>รพช.</v>
          </cell>
          <cell r="H884">
            <v>95</v>
          </cell>
          <cell r="I884" t="str">
            <v>ยะลา</v>
          </cell>
          <cell r="J884" t="str">
            <v>30</v>
          </cell>
          <cell r="K884" t="str">
            <v>S</v>
          </cell>
          <cell r="L884" t="str">
            <v>F2</v>
          </cell>
          <cell r="M884">
            <v>16</v>
          </cell>
          <cell r="N884" t="str">
            <v>F2 &lt;=30,000</v>
          </cell>
          <cell r="O884" t="str">
            <v>002468900</v>
          </cell>
          <cell r="P884" t="str">
            <v>รพช.F2 &lt;=30,000</v>
          </cell>
        </row>
        <row r="885">
          <cell r="A885" t="str">
            <v>10750</v>
          </cell>
          <cell r="B885" t="str">
            <v>โรงพยาบาลนราธิวาสราชนครินทร์</v>
          </cell>
          <cell r="C885" t="str">
            <v>นราธิวาสราชนครินทร์,รพท.</v>
          </cell>
          <cell r="D885" t="str">
            <v>นราธิวาสราชนครินทร์</v>
          </cell>
          <cell r="E885">
            <v>12</v>
          </cell>
          <cell r="F885" t="str">
            <v>โรงพยาบาลทั่วไป</v>
          </cell>
          <cell r="G885" t="str">
            <v>รพท.</v>
          </cell>
          <cell r="H885">
            <v>96</v>
          </cell>
          <cell r="I885" t="str">
            <v>นราธิวาส</v>
          </cell>
          <cell r="J885" t="str">
            <v>427</v>
          </cell>
          <cell r="K885" t="str">
            <v/>
          </cell>
          <cell r="L885" t="str">
            <v>S</v>
          </cell>
          <cell r="M885">
            <v>4</v>
          </cell>
          <cell r="N885" t="str">
            <v>S &gt;400</v>
          </cell>
          <cell r="O885" t="str">
            <v>001075000</v>
          </cell>
          <cell r="P885" t="str">
            <v>รพท.S &gt;400</v>
          </cell>
        </row>
        <row r="886">
          <cell r="A886" t="str">
            <v>10751</v>
          </cell>
          <cell r="B886" t="str">
            <v>โรงพยาบาลสุไหงโก-ลก</v>
          </cell>
          <cell r="C886" t="str">
            <v>สุไหงโก-ลก,รพท.</v>
          </cell>
          <cell r="D886" t="str">
            <v>สุไหงโก-ลก</v>
          </cell>
          <cell r="E886">
            <v>12</v>
          </cell>
          <cell r="F886" t="str">
            <v>โรงพยาบาลทั่วไป</v>
          </cell>
          <cell r="G886" t="str">
            <v>รพท.</v>
          </cell>
          <cell r="H886">
            <v>96</v>
          </cell>
          <cell r="I886" t="str">
            <v>นราธิวาส</v>
          </cell>
          <cell r="J886" t="str">
            <v>208</v>
          </cell>
          <cell r="K886" t="str">
            <v/>
          </cell>
          <cell r="L886" t="str">
            <v>M1</v>
          </cell>
          <cell r="M886">
            <v>6</v>
          </cell>
          <cell r="N886" t="str">
            <v>M1 &gt;200</v>
          </cell>
          <cell r="O886" t="str">
            <v>001075100</v>
          </cell>
          <cell r="P886" t="str">
            <v>รพช./รพท.M1 &gt;200</v>
          </cell>
        </row>
        <row r="887">
          <cell r="A887" t="str">
            <v>11435</v>
          </cell>
          <cell r="B887" t="str">
            <v>โรงพยาบาลตากใบ</v>
          </cell>
          <cell r="C887" t="str">
            <v>ตากใบ,รพช.</v>
          </cell>
          <cell r="D887" t="str">
            <v>ตากใบ</v>
          </cell>
          <cell r="E887">
            <v>12</v>
          </cell>
          <cell r="F887" t="str">
            <v>โรงพยาบาลชุมชน</v>
          </cell>
          <cell r="G887" t="str">
            <v>รพช.</v>
          </cell>
          <cell r="H887">
            <v>96</v>
          </cell>
          <cell r="I887" t="str">
            <v>นราธิวาส</v>
          </cell>
          <cell r="J887" t="str">
            <v>60</v>
          </cell>
          <cell r="K887" t="str">
            <v/>
          </cell>
          <cell r="L887" t="str">
            <v>F1</v>
          </cell>
          <cell r="M887">
            <v>11</v>
          </cell>
          <cell r="N887" t="str">
            <v>F1 50,000-100,000</v>
          </cell>
          <cell r="O887" t="str">
            <v>001143500</v>
          </cell>
          <cell r="P887" t="str">
            <v>รพช.F1 50,000-100,000</v>
          </cell>
        </row>
        <row r="888">
          <cell r="A888" t="str">
            <v>11436</v>
          </cell>
          <cell r="B888" t="str">
            <v>โรงพยาบาลบาเจาะ</v>
          </cell>
          <cell r="C888" t="str">
            <v>บาเจาะ,รพช.</v>
          </cell>
          <cell r="D888" t="str">
            <v>บาเจาะ</v>
          </cell>
          <cell r="E888">
            <v>12</v>
          </cell>
          <cell r="F888" t="str">
            <v>โรงพยาบาลชุมชน</v>
          </cell>
          <cell r="G888" t="str">
            <v>รพช.</v>
          </cell>
          <cell r="H888">
            <v>96</v>
          </cell>
          <cell r="I888" t="str">
            <v>นราธิวาส</v>
          </cell>
          <cell r="J888" t="str">
            <v>30</v>
          </cell>
          <cell r="K888" t="str">
            <v/>
          </cell>
          <cell r="L888" t="str">
            <v>F2</v>
          </cell>
          <cell r="M888">
            <v>15</v>
          </cell>
          <cell r="N888" t="str">
            <v>F2 30,000-=60,000</v>
          </cell>
          <cell r="O888" t="str">
            <v>001143600</v>
          </cell>
          <cell r="P888" t="str">
            <v>รพช.F2 30,000-=60,000</v>
          </cell>
        </row>
        <row r="889">
          <cell r="A889" t="str">
            <v>11437</v>
          </cell>
          <cell r="B889" t="str">
            <v>โรงพยาบาลระแงะ</v>
          </cell>
          <cell r="C889" t="str">
            <v>ระแงะ,รพช.</v>
          </cell>
          <cell r="D889" t="str">
            <v>ระแงะ</v>
          </cell>
          <cell r="E889">
            <v>12</v>
          </cell>
          <cell r="F889" t="str">
            <v>โรงพยาบาลชุมชน</v>
          </cell>
          <cell r="G889" t="str">
            <v>รพช.</v>
          </cell>
          <cell r="H889">
            <v>96</v>
          </cell>
          <cell r="I889" t="str">
            <v>นราธิวาส</v>
          </cell>
          <cell r="J889" t="str">
            <v>85</v>
          </cell>
          <cell r="K889" t="str">
            <v/>
          </cell>
          <cell r="L889" t="str">
            <v>F1</v>
          </cell>
          <cell r="M889">
            <v>11</v>
          </cell>
          <cell r="N889" t="str">
            <v>F1 50,000-100,000</v>
          </cell>
          <cell r="O889" t="str">
            <v>001143700</v>
          </cell>
          <cell r="P889" t="str">
            <v>รพช.F1 50,000-100,000</v>
          </cell>
        </row>
        <row r="890">
          <cell r="A890" t="str">
            <v>11438</v>
          </cell>
          <cell r="B890" t="str">
            <v>โรงพยาบาลรือเสาะ</v>
          </cell>
          <cell r="C890" t="str">
            <v>รือเสาะ,รพช.</v>
          </cell>
          <cell r="D890" t="str">
            <v>รือเสาะ</v>
          </cell>
          <cell r="E890">
            <v>12</v>
          </cell>
          <cell r="F890" t="str">
            <v>โรงพยาบาลชุมชน</v>
          </cell>
          <cell r="G890" t="str">
            <v>รพช.</v>
          </cell>
          <cell r="H890">
            <v>96</v>
          </cell>
          <cell r="I890" t="str">
            <v>นราธิวาส</v>
          </cell>
          <cell r="J890" t="str">
            <v>62</v>
          </cell>
          <cell r="K890" t="str">
            <v/>
          </cell>
          <cell r="L890" t="str">
            <v>F2</v>
          </cell>
          <cell r="M890">
            <v>14</v>
          </cell>
          <cell r="N890" t="str">
            <v>F2 60,000-90,000</v>
          </cell>
          <cell r="O890" t="str">
            <v>001143800</v>
          </cell>
          <cell r="P890" t="str">
            <v>รพช.F2 60,000-90,000</v>
          </cell>
        </row>
        <row r="891">
          <cell r="A891" t="str">
            <v>11439</v>
          </cell>
          <cell r="B891" t="str">
            <v>โรงพยาบาลศรีสาคร</v>
          </cell>
          <cell r="C891" t="str">
            <v>ศรีสาคร,รพช.</v>
          </cell>
          <cell r="D891" t="str">
            <v>ศรีสาคร</v>
          </cell>
          <cell r="E891">
            <v>12</v>
          </cell>
          <cell r="F891" t="str">
            <v>โรงพยาบาลชุมชน</v>
          </cell>
          <cell r="G891" t="str">
            <v>รพช.</v>
          </cell>
          <cell r="H891">
            <v>96</v>
          </cell>
          <cell r="I891" t="str">
            <v>นราธิวาส</v>
          </cell>
          <cell r="J891" t="str">
            <v>42</v>
          </cell>
          <cell r="K891" t="str">
            <v/>
          </cell>
          <cell r="L891" t="str">
            <v>F2</v>
          </cell>
          <cell r="M891">
            <v>15</v>
          </cell>
          <cell r="N891" t="str">
            <v>F2 30,000-=60,000</v>
          </cell>
          <cell r="O891" t="str">
            <v>001143900</v>
          </cell>
          <cell r="P891" t="str">
            <v>รพช.F2 30,000-=60,000</v>
          </cell>
        </row>
        <row r="892">
          <cell r="A892" t="str">
            <v>11440</v>
          </cell>
          <cell r="B892" t="str">
            <v>โรงพยาบาลแว้ง</v>
          </cell>
          <cell r="C892" t="str">
            <v>แว้ง,รพช.</v>
          </cell>
          <cell r="D892" t="str">
            <v>แว้ง</v>
          </cell>
          <cell r="E892">
            <v>12</v>
          </cell>
          <cell r="F892" t="str">
            <v>โรงพยาบาลชุมชน</v>
          </cell>
          <cell r="G892" t="str">
            <v>รพช.</v>
          </cell>
          <cell r="H892">
            <v>96</v>
          </cell>
          <cell r="I892" t="str">
            <v>นราธิวาส</v>
          </cell>
          <cell r="J892" t="str">
            <v>36</v>
          </cell>
          <cell r="K892" t="str">
            <v/>
          </cell>
          <cell r="L892" t="str">
            <v>F2</v>
          </cell>
          <cell r="M892">
            <v>15</v>
          </cell>
          <cell r="N892" t="str">
            <v>F2 30,000-=60,000</v>
          </cell>
          <cell r="O892" t="str">
            <v>001144000</v>
          </cell>
          <cell r="P892" t="str">
            <v>รพช.F2 30,000-=60,000</v>
          </cell>
        </row>
        <row r="893">
          <cell r="A893" t="str">
            <v>11441</v>
          </cell>
          <cell r="B893" t="str">
            <v>โรงพยาบาลสุคิริน</v>
          </cell>
          <cell r="C893" t="str">
            <v>สุคิริน,รพช.</v>
          </cell>
          <cell r="D893" t="str">
            <v>สุคิริน</v>
          </cell>
          <cell r="E893">
            <v>12</v>
          </cell>
          <cell r="F893" t="str">
            <v>โรงพยาบาลชุมชน</v>
          </cell>
          <cell r="G893" t="str">
            <v>รพช.</v>
          </cell>
          <cell r="H893">
            <v>96</v>
          </cell>
          <cell r="I893" t="str">
            <v>นราธิวาส</v>
          </cell>
          <cell r="J893" t="str">
            <v>38</v>
          </cell>
          <cell r="K893" t="str">
            <v/>
          </cell>
          <cell r="L893" t="str">
            <v>F2</v>
          </cell>
          <cell r="M893">
            <v>16</v>
          </cell>
          <cell r="N893" t="str">
            <v>F2 &lt;=30,000</v>
          </cell>
          <cell r="O893" t="str">
            <v>001144100</v>
          </cell>
          <cell r="P893" t="str">
            <v>รพช.F2 &lt;=30,000</v>
          </cell>
        </row>
        <row r="894">
          <cell r="A894" t="str">
            <v>11442</v>
          </cell>
          <cell r="B894" t="str">
            <v>โรงพยาบาลสุไหงปาดี</v>
          </cell>
          <cell r="C894" t="str">
            <v>สุไหงปาดี,รพช.</v>
          </cell>
          <cell r="D894" t="str">
            <v>สุไหงปาดี</v>
          </cell>
          <cell r="E894">
            <v>12</v>
          </cell>
          <cell r="F894" t="str">
            <v>โรงพยาบาลชุมชน</v>
          </cell>
          <cell r="G894" t="str">
            <v>รพช.</v>
          </cell>
          <cell r="H894">
            <v>96</v>
          </cell>
          <cell r="I894" t="str">
            <v>นราธิวาส</v>
          </cell>
          <cell r="J894" t="str">
            <v>35</v>
          </cell>
          <cell r="K894" t="str">
            <v/>
          </cell>
          <cell r="L894" t="str">
            <v>F2</v>
          </cell>
          <cell r="M894">
            <v>15</v>
          </cell>
          <cell r="N894" t="str">
            <v>F2 30,000-=60,000</v>
          </cell>
          <cell r="O894" t="str">
            <v>001144200</v>
          </cell>
          <cell r="P894" t="str">
            <v>รพช.F2 30,000-=60,000</v>
          </cell>
        </row>
        <row r="895">
          <cell r="A895" t="str">
            <v>13818</v>
          </cell>
          <cell r="B895" t="str">
            <v>โรงพยาบาลจะแนะ</v>
          </cell>
          <cell r="C895" t="str">
            <v>จะแนะ,รพช.</v>
          </cell>
          <cell r="D895" t="str">
            <v>จะแนะ</v>
          </cell>
          <cell r="E895">
            <v>12</v>
          </cell>
          <cell r="F895" t="str">
            <v>โรงพยาบาลชุมชน</v>
          </cell>
          <cell r="G895" t="str">
            <v>รพช.</v>
          </cell>
          <cell r="H895">
            <v>96</v>
          </cell>
          <cell r="I895" t="str">
            <v>นราธิวาส</v>
          </cell>
          <cell r="J895" t="str">
            <v>37</v>
          </cell>
          <cell r="K895" t="str">
            <v/>
          </cell>
          <cell r="L895" t="str">
            <v>F2</v>
          </cell>
          <cell r="M895">
            <v>15</v>
          </cell>
          <cell r="N895" t="str">
            <v>F2 30,000-=60,000</v>
          </cell>
          <cell r="O895" t="str">
            <v>001381800</v>
          </cell>
          <cell r="P895" t="str">
            <v>รพช.F2 30,000-=60,000</v>
          </cell>
        </row>
        <row r="896">
          <cell r="A896" t="str">
            <v>15010</v>
          </cell>
          <cell r="B896" t="str">
            <v>โรงพยาบาลเจาะไอร้อง</v>
          </cell>
          <cell r="C896" t="str">
            <v>เจาะไอร้อง,รพช.</v>
          </cell>
          <cell r="D896" t="str">
            <v>เจาะไอร้อง</v>
          </cell>
          <cell r="E896">
            <v>12</v>
          </cell>
          <cell r="F896" t="str">
            <v>โรงพยาบาลชุมชน</v>
          </cell>
          <cell r="G896" t="str">
            <v>รพช.</v>
          </cell>
          <cell r="H896">
            <v>96</v>
          </cell>
          <cell r="I896" t="str">
            <v>นราธิวาส</v>
          </cell>
          <cell r="J896" t="str">
            <v>30</v>
          </cell>
          <cell r="K896" t="str">
            <v/>
          </cell>
          <cell r="L896" t="str">
            <v>F2</v>
          </cell>
          <cell r="M896">
            <v>15</v>
          </cell>
          <cell r="N896" t="str">
            <v>F2 30,000-=60,000</v>
          </cell>
          <cell r="O896" t="str">
            <v>001501000</v>
          </cell>
          <cell r="P896" t="str">
            <v>รพช.F2 30,000-=60,000</v>
          </cell>
        </row>
        <row r="897">
          <cell r="A897" t="str">
            <v>23771</v>
          </cell>
          <cell r="B897" t="str">
            <v>โรงพยาบาลยี่งอเฉลิมพระเกียรติ 80 พรรษา</v>
          </cell>
          <cell r="C897" t="str">
            <v>ยี่งอเฉลิมพระเกียรติ 80 พรรษา,รพช.</v>
          </cell>
          <cell r="D897" t="str">
            <v>ยี่งอเฉลิมพระเกียรติ 80 พรรษา</v>
          </cell>
          <cell r="E897">
            <v>12</v>
          </cell>
          <cell r="F897" t="str">
            <v>โรงพยาบาลชุมชน</v>
          </cell>
          <cell r="G897" t="str">
            <v>รพช.</v>
          </cell>
          <cell r="H897">
            <v>96</v>
          </cell>
          <cell r="I897" t="str">
            <v>นราธิวาส</v>
          </cell>
          <cell r="J897" t="str">
            <v>36</v>
          </cell>
          <cell r="K897" t="str">
            <v/>
          </cell>
          <cell r="L897" t="str">
            <v>F2</v>
          </cell>
          <cell r="M897">
            <v>15</v>
          </cell>
          <cell r="N897" t="str">
            <v>F2 30,000-=60,000</v>
          </cell>
          <cell r="O897" t="str">
            <v>002377100</v>
          </cell>
          <cell r="P897" t="str">
            <v>รพช.F2 30,000-=60,000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zoomScale="90" zoomScaleNormal="90" workbookViewId="0">
      <selection activeCell="G4" sqref="G4"/>
    </sheetView>
  </sheetViews>
  <sheetFormatPr defaultColWidth="9" defaultRowHeight="14"/>
  <cols>
    <col min="1" max="1" width="3" style="3" customWidth="1"/>
    <col min="2" max="2" width="23.75" style="3" bestFit="1" customWidth="1"/>
    <col min="3" max="3" width="31" style="3" customWidth="1"/>
    <col min="4" max="4" width="52.25" style="3" customWidth="1"/>
    <col min="5" max="5" width="45.58203125" style="3" customWidth="1"/>
    <col min="6" max="6" width="6.75" style="3" customWidth="1"/>
    <col min="7" max="16384" width="9" style="3"/>
  </cols>
  <sheetData>
    <row r="1" spans="1:6" ht="33" customHeight="1">
      <c r="A1" s="4"/>
      <c r="B1" s="55" t="s">
        <v>310</v>
      </c>
      <c r="C1" s="6" t="s">
        <v>267</v>
      </c>
      <c r="D1" s="6" t="s">
        <v>311</v>
      </c>
      <c r="E1" s="5" t="s">
        <v>312</v>
      </c>
      <c r="F1" s="5" t="s">
        <v>313</v>
      </c>
    </row>
    <row r="2" spans="1:6" ht="48">
      <c r="A2" s="4"/>
      <c r="B2" s="29" t="s">
        <v>314</v>
      </c>
      <c r="C2" s="30" t="s">
        <v>315</v>
      </c>
      <c r="D2" s="30" t="s">
        <v>316</v>
      </c>
      <c r="E2" s="31" t="s">
        <v>317</v>
      </c>
      <c r="F2" s="32">
        <v>1</v>
      </c>
    </row>
    <row r="3" spans="1:6" ht="61.5">
      <c r="A3" s="4"/>
      <c r="B3" s="29" t="s">
        <v>318</v>
      </c>
      <c r="C3" s="33" t="s">
        <v>319</v>
      </c>
      <c r="D3" s="30"/>
      <c r="E3" s="31" t="s">
        <v>320</v>
      </c>
      <c r="F3" s="32">
        <v>1</v>
      </c>
    </row>
    <row r="4" spans="1:6" ht="82">
      <c r="A4" s="4"/>
      <c r="B4" s="34" t="s">
        <v>321</v>
      </c>
      <c r="C4" s="34" t="s">
        <v>322</v>
      </c>
      <c r="D4" s="35" t="s">
        <v>323</v>
      </c>
      <c r="E4" s="36" t="s">
        <v>324</v>
      </c>
      <c r="F4" s="37">
        <v>1</v>
      </c>
    </row>
    <row r="5" spans="1:6" ht="24" customHeight="1">
      <c r="A5" s="4"/>
      <c r="B5" s="38"/>
      <c r="C5" s="38"/>
      <c r="D5" s="39"/>
      <c r="E5" s="40" t="s">
        <v>325</v>
      </c>
      <c r="F5" s="41"/>
    </row>
    <row r="6" spans="1:6" ht="25.5" customHeight="1">
      <c r="A6" s="4"/>
      <c r="B6" s="42"/>
      <c r="C6" s="42"/>
      <c r="D6" s="43"/>
      <c r="E6" s="44" t="s">
        <v>326</v>
      </c>
      <c r="F6" s="45"/>
    </row>
    <row r="7" spans="1:6" ht="168">
      <c r="A7" s="4"/>
      <c r="B7" s="29" t="s">
        <v>327</v>
      </c>
      <c r="C7" s="46" t="s">
        <v>328</v>
      </c>
      <c r="D7" s="30" t="s">
        <v>329</v>
      </c>
      <c r="E7" s="31" t="s">
        <v>330</v>
      </c>
      <c r="F7" s="32">
        <v>1</v>
      </c>
    </row>
    <row r="8" spans="1:6" ht="82">
      <c r="A8" s="4"/>
      <c r="B8" s="29" t="s">
        <v>331</v>
      </c>
      <c r="C8" s="46" t="s">
        <v>332</v>
      </c>
      <c r="D8" s="30" t="s">
        <v>333</v>
      </c>
      <c r="E8" s="31" t="s">
        <v>334</v>
      </c>
      <c r="F8" s="32">
        <v>1</v>
      </c>
    </row>
    <row r="9" spans="1:6" ht="82">
      <c r="A9" s="4"/>
      <c r="B9" s="29" t="s">
        <v>335</v>
      </c>
      <c r="C9" s="46" t="s">
        <v>336</v>
      </c>
      <c r="D9" s="30" t="s">
        <v>337</v>
      </c>
      <c r="E9" s="31" t="s">
        <v>338</v>
      </c>
      <c r="F9" s="32">
        <v>1</v>
      </c>
    </row>
    <row r="10" spans="1:6" ht="72">
      <c r="A10" s="4"/>
      <c r="B10" s="47" t="s">
        <v>339</v>
      </c>
      <c r="C10" s="47" t="s">
        <v>340</v>
      </c>
      <c r="D10" s="48" t="s">
        <v>341</v>
      </c>
      <c r="E10" s="31" t="s">
        <v>342</v>
      </c>
      <c r="F10" s="32">
        <v>1</v>
      </c>
    </row>
    <row r="11" spans="1:6" ht="10.5" customHeight="1">
      <c r="A11" s="4"/>
      <c r="B11" s="49"/>
      <c r="C11" s="49"/>
      <c r="D11" s="50"/>
      <c r="E11" s="51"/>
      <c r="F11" s="52"/>
    </row>
    <row r="12" spans="1:6" ht="18.75" customHeight="1">
      <c r="B12" s="53" t="s">
        <v>343</v>
      </c>
      <c r="C12" s="53" t="s">
        <v>344</v>
      </c>
    </row>
    <row r="13" spans="1:6" ht="24">
      <c r="B13" s="1" t="s">
        <v>345</v>
      </c>
      <c r="C13" s="54">
        <v>7</v>
      </c>
    </row>
    <row r="14" spans="1:6" ht="24">
      <c r="B14" s="1" t="s">
        <v>346</v>
      </c>
      <c r="C14" s="54">
        <v>6</v>
      </c>
    </row>
    <row r="15" spans="1:6" ht="24">
      <c r="B15" s="1" t="s">
        <v>347</v>
      </c>
      <c r="C15" s="54">
        <v>5</v>
      </c>
    </row>
    <row r="16" spans="1:6" ht="24">
      <c r="B16" s="1" t="s">
        <v>348</v>
      </c>
      <c r="C16" s="54">
        <v>4</v>
      </c>
    </row>
    <row r="17" spans="2:3" ht="24">
      <c r="B17" s="1" t="s">
        <v>349</v>
      </c>
      <c r="C17" s="54">
        <v>3</v>
      </c>
    </row>
    <row r="18" spans="2:3" ht="24">
      <c r="B18" s="1" t="s">
        <v>350</v>
      </c>
      <c r="C18" s="54">
        <v>2</v>
      </c>
    </row>
    <row r="19" spans="2:3" ht="24">
      <c r="B19" s="1" t="s">
        <v>351</v>
      </c>
      <c r="C19" s="54">
        <v>1</v>
      </c>
    </row>
    <row r="20" spans="2:3" ht="24">
      <c r="B20" s="1" t="s">
        <v>352</v>
      </c>
      <c r="C20" s="54">
        <v>0</v>
      </c>
    </row>
  </sheetData>
  <pageMargins left="1.1023622047244095" right="0.31496062992125984" top="0.39370078740157483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2"/>
  <sheetViews>
    <sheetView zoomScale="110" zoomScaleNormal="110" workbookViewId="0">
      <selection activeCell="B1" sqref="B1:D20"/>
    </sheetView>
  </sheetViews>
  <sheetFormatPr defaultColWidth="8.75" defaultRowHeight="24"/>
  <cols>
    <col min="1" max="1" width="6.75" style="7" customWidth="1"/>
    <col min="2" max="2" width="63.83203125" style="7" customWidth="1"/>
    <col min="3" max="3" width="14.33203125" style="7" bestFit="1" customWidth="1"/>
    <col min="4" max="4" width="75.08203125" style="7" bestFit="1" customWidth="1"/>
    <col min="5" max="5" width="10.33203125" style="7" customWidth="1"/>
    <col min="6" max="6" width="9.25" style="7" customWidth="1"/>
    <col min="7" max="7" width="6.83203125" style="7" hidden="1" customWidth="1"/>
    <col min="8" max="8" width="6.25" style="7" hidden="1" customWidth="1"/>
    <col min="9" max="9" width="6.33203125" style="7" hidden="1" customWidth="1"/>
    <col min="10" max="10" width="5.33203125" style="7" hidden="1" customWidth="1"/>
    <col min="11" max="16384" width="8.75" style="7"/>
  </cols>
  <sheetData>
    <row r="1" spans="2:10">
      <c r="B1" s="7" t="s">
        <v>264</v>
      </c>
    </row>
    <row r="2" spans="2:10" ht="55.5">
      <c r="B2" s="8" t="s">
        <v>265</v>
      </c>
      <c r="C2" s="9" t="s">
        <v>266</v>
      </c>
      <c r="D2" s="10" t="s">
        <v>267</v>
      </c>
      <c r="G2" s="11"/>
      <c r="H2" s="11"/>
      <c r="I2" s="11"/>
      <c r="J2" s="11"/>
    </row>
    <row r="3" spans="2:10">
      <c r="B3" s="313" t="s">
        <v>268</v>
      </c>
      <c r="C3" s="314"/>
      <c r="D3" s="12" t="s">
        <v>269</v>
      </c>
      <c r="G3" s="11"/>
      <c r="H3" s="11"/>
      <c r="I3" s="11"/>
      <c r="J3" s="11"/>
    </row>
    <row r="4" spans="2:10">
      <c r="B4" s="13" t="s">
        <v>270</v>
      </c>
      <c r="C4" s="14">
        <v>1</v>
      </c>
      <c r="D4" s="15" t="s">
        <v>271</v>
      </c>
      <c r="G4" s="11"/>
      <c r="H4" s="11"/>
      <c r="I4" s="11"/>
      <c r="J4" s="11"/>
    </row>
    <row r="5" spans="2:10">
      <c r="B5" s="13" t="s">
        <v>272</v>
      </c>
      <c r="C5" s="14">
        <v>1</v>
      </c>
      <c r="D5" s="15" t="s">
        <v>273</v>
      </c>
      <c r="G5" s="11"/>
      <c r="H5" s="11"/>
      <c r="I5" s="11"/>
      <c r="J5" s="11"/>
    </row>
    <row r="6" spans="2:10">
      <c r="B6" s="13" t="s">
        <v>274</v>
      </c>
      <c r="C6" s="14">
        <v>1</v>
      </c>
      <c r="D6" s="15" t="s">
        <v>275</v>
      </c>
      <c r="G6" s="11"/>
      <c r="H6" s="11"/>
      <c r="I6" s="11"/>
      <c r="J6" s="16"/>
    </row>
    <row r="7" spans="2:10">
      <c r="B7" s="313" t="s">
        <v>276</v>
      </c>
      <c r="C7" s="314"/>
      <c r="D7" s="12" t="s">
        <v>277</v>
      </c>
      <c r="G7" s="11"/>
      <c r="H7" s="11"/>
      <c r="I7" s="11"/>
      <c r="J7" s="16"/>
    </row>
    <row r="8" spans="2:10">
      <c r="B8" s="17" t="s">
        <v>278</v>
      </c>
      <c r="C8" s="14">
        <v>1</v>
      </c>
      <c r="D8" s="15" t="s">
        <v>279</v>
      </c>
      <c r="G8" s="11"/>
      <c r="H8" s="11"/>
      <c r="I8" s="11"/>
      <c r="J8" s="16"/>
    </row>
    <row r="9" spans="2:10">
      <c r="B9" s="17" t="s">
        <v>280</v>
      </c>
      <c r="C9" s="14">
        <v>1</v>
      </c>
      <c r="D9" s="15" t="s">
        <v>281</v>
      </c>
      <c r="G9" s="11"/>
      <c r="H9" s="11"/>
      <c r="I9" s="18"/>
      <c r="J9" s="16"/>
    </row>
    <row r="10" spans="2:10">
      <c r="B10" s="313" t="s">
        <v>282</v>
      </c>
      <c r="C10" s="314"/>
      <c r="D10" s="12" t="s">
        <v>283</v>
      </c>
      <c r="G10" s="11"/>
      <c r="H10" s="11"/>
      <c r="I10" s="18"/>
      <c r="J10" s="16"/>
    </row>
    <row r="11" spans="2:10">
      <c r="B11" s="19" t="s">
        <v>284</v>
      </c>
      <c r="C11" s="20"/>
      <c r="D11" s="15" t="s">
        <v>285</v>
      </c>
      <c r="E11" s="11"/>
      <c r="G11" s="11"/>
      <c r="H11" s="11"/>
      <c r="I11" s="11"/>
      <c r="J11" s="16"/>
    </row>
    <row r="12" spans="2:10">
      <c r="B12" s="17" t="s">
        <v>286</v>
      </c>
      <c r="C12" s="1">
        <v>0</v>
      </c>
      <c r="D12" s="15" t="s">
        <v>287</v>
      </c>
      <c r="E12" s="11"/>
      <c r="G12" s="11"/>
      <c r="H12" s="11"/>
      <c r="I12" s="18"/>
      <c r="J12" s="16"/>
    </row>
    <row r="13" spans="2:10">
      <c r="B13" s="17" t="s">
        <v>288</v>
      </c>
      <c r="C13" s="1">
        <v>1</v>
      </c>
      <c r="D13" s="15" t="s">
        <v>289</v>
      </c>
      <c r="E13" s="11"/>
      <c r="G13" s="11"/>
      <c r="H13" s="11"/>
      <c r="I13" s="11"/>
      <c r="J13" s="11"/>
    </row>
    <row r="14" spans="2:10">
      <c r="B14" s="17" t="s">
        <v>290</v>
      </c>
      <c r="C14" s="1">
        <v>2</v>
      </c>
      <c r="D14" s="15"/>
      <c r="E14" s="11"/>
    </row>
    <row r="15" spans="2:10">
      <c r="B15" s="21" t="s">
        <v>291</v>
      </c>
      <c r="C15" s="1"/>
      <c r="D15" s="15" t="s">
        <v>292</v>
      </c>
      <c r="E15" s="11"/>
      <c r="G15" s="7" t="s">
        <v>293</v>
      </c>
    </row>
    <row r="16" spans="2:10">
      <c r="B16" s="17" t="s">
        <v>294</v>
      </c>
      <c r="C16" s="1">
        <v>2</v>
      </c>
      <c r="D16" s="15"/>
      <c r="E16" s="11"/>
      <c r="G16" s="22"/>
      <c r="H16" s="22"/>
      <c r="I16" s="22"/>
      <c r="J16" s="22"/>
    </row>
    <row r="17" spans="2:10">
      <c r="B17" s="17" t="s">
        <v>295</v>
      </c>
      <c r="C17" s="1">
        <v>1</v>
      </c>
      <c r="D17" s="15"/>
      <c r="E17" s="11"/>
      <c r="G17" s="22" t="s">
        <v>296</v>
      </c>
      <c r="H17" s="22"/>
      <c r="I17" s="22"/>
      <c r="J17" s="22"/>
    </row>
    <row r="18" spans="2:10">
      <c r="B18" s="17" t="s">
        <v>297</v>
      </c>
      <c r="C18" s="1">
        <v>0</v>
      </c>
      <c r="D18" s="15"/>
      <c r="E18" s="11"/>
      <c r="G18" s="22" t="s">
        <v>298</v>
      </c>
      <c r="H18" s="22" t="s">
        <v>299</v>
      </c>
      <c r="I18" s="22" t="s">
        <v>300</v>
      </c>
      <c r="J18" s="22" t="s">
        <v>301</v>
      </c>
    </row>
    <row r="19" spans="2:10">
      <c r="B19" s="21" t="s">
        <v>302</v>
      </c>
      <c r="C19" s="1">
        <v>0</v>
      </c>
      <c r="D19" s="15"/>
      <c r="E19" s="11"/>
      <c r="G19" s="22"/>
      <c r="H19" s="22"/>
      <c r="I19" s="22"/>
      <c r="J19" s="22"/>
    </row>
    <row r="20" spans="2:10">
      <c r="B20" s="21" t="s">
        <v>303</v>
      </c>
      <c r="C20" s="1">
        <v>2</v>
      </c>
      <c r="D20" s="23"/>
      <c r="E20" s="11"/>
      <c r="G20" s="22"/>
      <c r="H20" s="22"/>
      <c r="I20" s="22"/>
      <c r="J20" s="22"/>
    </row>
    <row r="21" spans="2:10">
      <c r="B21" s="24"/>
      <c r="C21" s="2"/>
      <c r="D21" s="25"/>
      <c r="E21" s="11"/>
      <c r="G21" s="22"/>
      <c r="H21" s="22"/>
      <c r="I21" s="22"/>
      <c r="J21" s="22"/>
    </row>
    <row r="22" spans="2:10">
      <c r="B22" s="26" t="s">
        <v>304</v>
      </c>
      <c r="D22" s="25"/>
      <c r="G22" s="22" t="s">
        <v>305</v>
      </c>
      <c r="H22" s="22" t="s">
        <v>305</v>
      </c>
      <c r="I22" s="22"/>
      <c r="J22" s="27">
        <v>2</v>
      </c>
    </row>
    <row r="23" spans="2:10">
      <c r="D23" s="25"/>
      <c r="G23" s="22" t="s">
        <v>306</v>
      </c>
      <c r="H23" s="22" t="s">
        <v>306</v>
      </c>
      <c r="I23" s="22"/>
      <c r="J23" s="27">
        <v>0</v>
      </c>
    </row>
    <row r="24" spans="2:10">
      <c r="G24" s="22" t="s">
        <v>306</v>
      </c>
      <c r="H24" s="22" t="s">
        <v>305</v>
      </c>
      <c r="I24" s="22" t="s">
        <v>307</v>
      </c>
      <c r="J24" s="27">
        <v>2</v>
      </c>
    </row>
    <row r="25" spans="2:10">
      <c r="G25" s="22"/>
      <c r="H25" s="22"/>
      <c r="I25" s="28" t="s">
        <v>308</v>
      </c>
      <c r="J25" s="27">
        <v>1</v>
      </c>
    </row>
    <row r="26" spans="2:10">
      <c r="G26" s="22"/>
      <c r="H26" s="22"/>
      <c r="I26" s="22" t="s">
        <v>309</v>
      </c>
      <c r="J26" s="27">
        <v>0</v>
      </c>
    </row>
    <row r="27" spans="2:10">
      <c r="G27" s="22" t="s">
        <v>305</v>
      </c>
      <c r="H27" s="22" t="s">
        <v>306</v>
      </c>
      <c r="I27" s="22" t="s">
        <v>307</v>
      </c>
      <c r="J27" s="27">
        <v>0</v>
      </c>
    </row>
    <row r="28" spans="2:10">
      <c r="G28" s="22"/>
      <c r="H28" s="22"/>
      <c r="I28" s="28" t="s">
        <v>308</v>
      </c>
      <c r="J28" s="27">
        <v>1</v>
      </c>
    </row>
    <row r="29" spans="2:10">
      <c r="G29" s="22"/>
      <c r="H29" s="22"/>
      <c r="I29" s="22" t="s">
        <v>309</v>
      </c>
      <c r="J29" s="27">
        <v>2</v>
      </c>
    </row>
    <row r="30" spans="2:10">
      <c r="G30" s="22"/>
      <c r="H30" s="22"/>
      <c r="I30" s="22"/>
      <c r="J30" s="27"/>
    </row>
    <row r="31" spans="2:10">
      <c r="G31" s="22"/>
      <c r="H31" s="22"/>
      <c r="I31" s="22"/>
      <c r="J31" s="27"/>
    </row>
    <row r="32" spans="2:10">
      <c r="G32" s="22"/>
      <c r="H32" s="22"/>
      <c r="I32" s="22"/>
      <c r="J32" s="22"/>
    </row>
  </sheetData>
  <mergeCells count="3">
    <mergeCell ref="B3:C3"/>
    <mergeCell ref="B7:C7"/>
    <mergeCell ref="B10:C10"/>
  </mergeCells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23"/>
  <sheetViews>
    <sheetView zoomScale="110" zoomScaleNormal="110" workbookViewId="0">
      <selection activeCell="H14" sqref="H14"/>
    </sheetView>
  </sheetViews>
  <sheetFormatPr defaultColWidth="9" defaultRowHeight="24"/>
  <cols>
    <col min="1" max="2" width="9" style="56"/>
    <col min="3" max="3" width="22.58203125" style="56" customWidth="1"/>
    <col min="4" max="5" width="18.33203125" style="60" customWidth="1"/>
    <col min="6" max="16384" width="9" style="56"/>
  </cols>
  <sheetData>
    <row r="1" spans="1:5">
      <c r="A1" s="315" t="s">
        <v>414</v>
      </c>
      <c r="B1" s="315"/>
      <c r="C1" s="315"/>
      <c r="D1" s="315"/>
      <c r="E1" s="315"/>
    </row>
    <row r="2" spans="1:5" s="60" customFormat="1" ht="48">
      <c r="A2" s="57" t="s">
        <v>356</v>
      </c>
      <c r="B2" s="58" t="s">
        <v>357</v>
      </c>
      <c r="C2" s="57" t="s">
        <v>358</v>
      </c>
      <c r="D2" s="59" t="s">
        <v>359</v>
      </c>
      <c r="E2" s="59" t="s">
        <v>360</v>
      </c>
    </row>
    <row r="3" spans="1:5">
      <c r="A3" s="61">
        <v>1</v>
      </c>
      <c r="B3" s="61"/>
      <c r="C3" s="62" t="s">
        <v>361</v>
      </c>
      <c r="D3" s="61"/>
      <c r="E3" s="63"/>
    </row>
    <row r="4" spans="1:5">
      <c r="A4" s="64">
        <v>2</v>
      </c>
      <c r="B4" s="64">
        <v>39</v>
      </c>
      <c r="C4" s="65" t="s">
        <v>402</v>
      </c>
      <c r="D4" s="64">
        <v>44.05</v>
      </c>
      <c r="E4" s="66">
        <v>14.2</v>
      </c>
    </row>
    <row r="5" spans="1:5">
      <c r="A5" s="64">
        <v>3</v>
      </c>
      <c r="B5" s="64">
        <v>34</v>
      </c>
      <c r="C5" s="65" t="s">
        <v>409</v>
      </c>
      <c r="D5" s="64">
        <v>52.33</v>
      </c>
      <c r="E5" s="66">
        <v>14.53</v>
      </c>
    </row>
    <row r="6" spans="1:5">
      <c r="A6" s="64">
        <v>4</v>
      </c>
      <c r="B6" s="64">
        <v>6</v>
      </c>
      <c r="C6" s="65" t="s">
        <v>407</v>
      </c>
      <c r="D6" s="64">
        <v>58.39</v>
      </c>
      <c r="E6" s="66">
        <v>16.46</v>
      </c>
    </row>
    <row r="7" spans="1:5">
      <c r="A7" s="64">
        <v>5</v>
      </c>
      <c r="B7" s="64">
        <v>261</v>
      </c>
      <c r="C7" s="65" t="s">
        <v>397</v>
      </c>
      <c r="D7" s="64">
        <v>41.25</v>
      </c>
      <c r="E7" s="66">
        <v>17.46</v>
      </c>
    </row>
    <row r="8" spans="1:5">
      <c r="A8" s="64">
        <v>6</v>
      </c>
      <c r="B8" s="64">
        <v>230</v>
      </c>
      <c r="C8" s="65" t="s">
        <v>398</v>
      </c>
      <c r="D8" s="64">
        <v>41.68</v>
      </c>
      <c r="E8" s="66">
        <v>18.329999999999998</v>
      </c>
    </row>
    <row r="9" spans="1:5">
      <c r="A9" s="64">
        <v>7</v>
      </c>
      <c r="B9" s="64">
        <v>17</v>
      </c>
      <c r="C9" s="65" t="s">
        <v>406</v>
      </c>
      <c r="D9" s="64">
        <v>47.93</v>
      </c>
      <c r="E9" s="66">
        <v>22.44</v>
      </c>
    </row>
    <row r="10" spans="1:5">
      <c r="A10" s="61">
        <v>8</v>
      </c>
      <c r="B10" s="61"/>
      <c r="C10" s="62" t="s">
        <v>412</v>
      </c>
      <c r="D10" s="61"/>
      <c r="E10" s="63"/>
    </row>
    <row r="11" spans="1:5">
      <c r="A11" s="64">
        <v>9</v>
      </c>
      <c r="B11" s="64">
        <v>39</v>
      </c>
      <c r="C11" s="65" t="s">
        <v>396</v>
      </c>
      <c r="D11" s="64">
        <v>39.76</v>
      </c>
      <c r="E11" s="66">
        <v>15.62</v>
      </c>
    </row>
    <row r="12" spans="1:5">
      <c r="A12" s="64">
        <v>10</v>
      </c>
      <c r="B12" s="64">
        <v>55</v>
      </c>
      <c r="C12" s="65" t="s">
        <v>399</v>
      </c>
      <c r="D12" s="64">
        <v>42.88</v>
      </c>
      <c r="E12" s="66">
        <v>18.68</v>
      </c>
    </row>
    <row r="13" spans="1:5">
      <c r="A13" s="61">
        <v>11</v>
      </c>
      <c r="B13" s="61"/>
      <c r="C13" s="62" t="s">
        <v>413</v>
      </c>
      <c r="D13" s="61"/>
      <c r="E13" s="63"/>
    </row>
    <row r="14" spans="1:5">
      <c r="A14" s="64">
        <v>12</v>
      </c>
      <c r="B14" s="64">
        <v>25</v>
      </c>
      <c r="C14" s="65" t="s">
        <v>410</v>
      </c>
      <c r="D14" s="64">
        <v>41.89</v>
      </c>
      <c r="E14" s="66">
        <v>14.43</v>
      </c>
    </row>
    <row r="15" spans="1:5">
      <c r="A15" s="64">
        <v>13</v>
      </c>
      <c r="B15" s="64">
        <v>68</v>
      </c>
      <c r="C15" s="65" t="s">
        <v>401</v>
      </c>
      <c r="D15" s="64">
        <v>42.38</v>
      </c>
      <c r="E15" s="66">
        <v>13.85</v>
      </c>
    </row>
    <row r="16" spans="1:5">
      <c r="A16" s="64">
        <v>14</v>
      </c>
      <c r="B16" s="64">
        <v>10</v>
      </c>
      <c r="C16" s="65" t="s">
        <v>405</v>
      </c>
      <c r="D16" s="64">
        <v>37.99</v>
      </c>
      <c r="E16" s="66">
        <v>12.66</v>
      </c>
    </row>
    <row r="17" spans="1:5">
      <c r="A17" s="64">
        <v>15</v>
      </c>
      <c r="B17" s="64">
        <v>30</v>
      </c>
      <c r="C17" s="65" t="s">
        <v>404</v>
      </c>
      <c r="D17" s="64">
        <v>38.25</v>
      </c>
      <c r="E17" s="66">
        <v>11.65</v>
      </c>
    </row>
    <row r="18" spans="1:5">
      <c r="A18" s="64">
        <v>16</v>
      </c>
      <c r="B18" s="64">
        <v>29</v>
      </c>
      <c r="C18" s="65" t="s">
        <v>403</v>
      </c>
      <c r="D18" s="64">
        <v>37.200000000000003</v>
      </c>
      <c r="E18" s="66">
        <v>11.03</v>
      </c>
    </row>
    <row r="19" spans="1:5">
      <c r="A19" s="64">
        <v>17</v>
      </c>
      <c r="B19" s="64">
        <v>23</v>
      </c>
      <c r="C19" s="65" t="s">
        <v>408</v>
      </c>
      <c r="D19" s="64">
        <v>31.38</v>
      </c>
      <c r="E19" s="66">
        <v>9.85</v>
      </c>
    </row>
    <row r="20" spans="1:5">
      <c r="A20" s="64">
        <v>18</v>
      </c>
      <c r="B20" s="64">
        <v>14</v>
      </c>
      <c r="C20" s="65" t="s">
        <v>400</v>
      </c>
      <c r="D20" s="64">
        <v>38.340000000000003</v>
      </c>
      <c r="E20" s="66">
        <v>10.95</v>
      </c>
    </row>
    <row r="21" spans="1:5">
      <c r="A21" s="64">
        <v>19</v>
      </c>
      <c r="B21" s="64">
        <v>16</v>
      </c>
      <c r="C21" s="65" t="s">
        <v>395</v>
      </c>
      <c r="D21" s="64">
        <v>32.22</v>
      </c>
      <c r="E21" s="66">
        <v>8.68</v>
      </c>
    </row>
    <row r="22" spans="1:5">
      <c r="A22" s="64">
        <v>20</v>
      </c>
      <c r="B22" s="64">
        <v>4</v>
      </c>
      <c r="C22" s="65" t="s">
        <v>411</v>
      </c>
      <c r="D22" s="64">
        <v>15.23</v>
      </c>
      <c r="E22" s="66">
        <v>4.32</v>
      </c>
    </row>
    <row r="23" spans="1:5" s="70" customFormat="1">
      <c r="A23" s="67"/>
      <c r="B23" s="68">
        <f>SUM(B3:B22)</f>
        <v>900</v>
      </c>
      <c r="C23" s="68" t="s">
        <v>366</v>
      </c>
      <c r="D23" s="68">
        <v>41.44</v>
      </c>
      <c r="E23" s="69">
        <v>16.190000000000001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X31"/>
  <sheetViews>
    <sheetView zoomScale="90" zoomScaleNormal="90" workbookViewId="0">
      <pane xSplit="3" ySplit="2" topLeftCell="BL3" activePane="bottomRight" state="frozen"/>
      <selection pane="topRight" activeCell="D1" sqref="D1"/>
      <selection pane="bottomLeft" activeCell="A2" sqref="A2"/>
      <selection pane="bottomRight"/>
    </sheetView>
  </sheetViews>
  <sheetFormatPr defaultColWidth="9" defaultRowHeight="24"/>
  <cols>
    <col min="1" max="1" width="11.33203125" style="118" bestFit="1" customWidth="1"/>
    <col min="2" max="2" width="7.08203125" style="118" bestFit="1" customWidth="1"/>
    <col min="3" max="3" width="42.58203125" style="118" bestFit="1" customWidth="1"/>
    <col min="4" max="4" width="18.08203125" style="118" bestFit="1" customWidth="1"/>
    <col min="5" max="5" width="17.5" style="118" bestFit="1" customWidth="1"/>
    <col min="6" max="13" width="16.33203125" style="118" bestFit="1" customWidth="1"/>
    <col min="14" max="15" width="15.25" style="118" bestFit="1" customWidth="1"/>
    <col min="16" max="16" width="16.33203125" style="118" bestFit="1" customWidth="1"/>
    <col min="17" max="17" width="15.25" style="118" bestFit="1" customWidth="1"/>
    <col min="18" max="18" width="16.33203125" style="118" bestFit="1" customWidth="1"/>
    <col min="19" max="20" width="15.25" style="118" bestFit="1" customWidth="1"/>
    <col min="21" max="22" width="16.33203125" style="118" bestFit="1" customWidth="1"/>
    <col min="23" max="23" width="15.25" style="118" bestFit="1" customWidth="1"/>
    <col min="24" max="24" width="16.33203125" style="118" bestFit="1" customWidth="1"/>
    <col min="25" max="34" width="15.25" style="118" bestFit="1" customWidth="1"/>
    <col min="35" max="35" width="14" style="118" bestFit="1" customWidth="1"/>
    <col min="36" max="38" width="15.25" style="118" bestFit="1" customWidth="1"/>
    <col min="39" max="39" width="14" style="118" bestFit="1" customWidth="1"/>
    <col min="40" max="41" width="15.25" style="118" bestFit="1" customWidth="1"/>
    <col min="42" max="42" width="14" style="118" bestFit="1" customWidth="1"/>
    <col min="43" max="44" width="15.25" style="118" bestFit="1" customWidth="1"/>
    <col min="45" max="45" width="14" style="118" bestFit="1" customWidth="1"/>
    <col min="46" max="47" width="15.25" style="118" bestFit="1" customWidth="1"/>
    <col min="48" max="48" width="14" style="118" bestFit="1" customWidth="1"/>
    <col min="49" max="55" width="15.25" style="118" bestFit="1" customWidth="1"/>
    <col min="56" max="56" width="16.33203125" style="118" bestFit="1" customWidth="1"/>
    <col min="57" max="60" width="15.25" style="118" bestFit="1" customWidth="1"/>
    <col min="61" max="61" width="14" style="118" bestFit="1" customWidth="1"/>
    <col min="62" max="66" width="15.25" style="118" bestFit="1" customWidth="1"/>
    <col min="67" max="67" width="14" style="118" bestFit="1" customWidth="1"/>
    <col min="68" max="76" width="15.25" style="118" bestFit="1" customWidth="1"/>
    <col min="77" max="16384" width="9" style="118"/>
  </cols>
  <sheetData>
    <row r="1" spans="1:76" s="7" customFormat="1">
      <c r="A1" s="265" t="s">
        <v>418</v>
      </c>
      <c r="B1" s="266"/>
    </row>
    <row r="2" spans="1:76" s="261" customFormat="1">
      <c r="A2" s="260" t="s">
        <v>0</v>
      </c>
      <c r="B2" s="260" t="s">
        <v>1</v>
      </c>
      <c r="C2" s="260" t="s">
        <v>2</v>
      </c>
      <c r="D2" s="260" t="s">
        <v>3</v>
      </c>
      <c r="E2" s="260" t="s">
        <v>4</v>
      </c>
      <c r="F2" s="260" t="s">
        <v>5</v>
      </c>
      <c r="G2" s="260" t="s">
        <v>6</v>
      </c>
      <c r="H2" s="260" t="s">
        <v>7</v>
      </c>
      <c r="I2" s="260" t="s">
        <v>8</v>
      </c>
      <c r="J2" s="260" t="s">
        <v>9</v>
      </c>
      <c r="K2" s="260" t="s">
        <v>10</v>
      </c>
      <c r="L2" s="260" t="s">
        <v>11</v>
      </c>
      <c r="M2" s="260" t="s">
        <v>12</v>
      </c>
      <c r="N2" s="260" t="s">
        <v>13</v>
      </c>
      <c r="O2" s="260" t="s">
        <v>14</v>
      </c>
      <c r="P2" s="260" t="s">
        <v>15</v>
      </c>
      <c r="Q2" s="260" t="s">
        <v>16</v>
      </c>
      <c r="R2" s="260" t="s">
        <v>17</v>
      </c>
      <c r="S2" s="260" t="s">
        <v>18</v>
      </c>
      <c r="T2" s="260" t="s">
        <v>19</v>
      </c>
      <c r="U2" s="260" t="s">
        <v>20</v>
      </c>
      <c r="V2" s="260" t="s">
        <v>21</v>
      </c>
      <c r="W2" s="260" t="s">
        <v>22</v>
      </c>
      <c r="X2" s="260" t="s">
        <v>23</v>
      </c>
      <c r="Y2" s="260" t="s">
        <v>24</v>
      </c>
      <c r="Z2" s="260" t="s">
        <v>25</v>
      </c>
      <c r="AA2" s="260" t="s">
        <v>26</v>
      </c>
      <c r="AB2" s="260" t="s">
        <v>27</v>
      </c>
      <c r="AC2" s="260" t="s">
        <v>28</v>
      </c>
      <c r="AD2" s="260" t="s">
        <v>29</v>
      </c>
      <c r="AE2" s="260" t="s">
        <v>30</v>
      </c>
      <c r="AF2" s="260" t="s">
        <v>31</v>
      </c>
      <c r="AG2" s="260" t="s">
        <v>32</v>
      </c>
      <c r="AH2" s="260" t="s">
        <v>33</v>
      </c>
      <c r="AI2" s="260" t="s">
        <v>34</v>
      </c>
      <c r="AJ2" s="260" t="s">
        <v>35</v>
      </c>
      <c r="AK2" s="260" t="s">
        <v>36</v>
      </c>
      <c r="AL2" s="260" t="s">
        <v>37</v>
      </c>
      <c r="AM2" s="260" t="s">
        <v>38</v>
      </c>
      <c r="AN2" s="260" t="s">
        <v>39</v>
      </c>
      <c r="AO2" s="260" t="s">
        <v>40</v>
      </c>
      <c r="AP2" s="260" t="s">
        <v>41</v>
      </c>
      <c r="AQ2" s="260" t="s">
        <v>42</v>
      </c>
      <c r="AR2" s="260" t="s">
        <v>43</v>
      </c>
      <c r="AS2" s="260" t="s">
        <v>44</v>
      </c>
      <c r="AT2" s="260" t="s">
        <v>45</v>
      </c>
      <c r="AU2" s="260" t="s">
        <v>46</v>
      </c>
      <c r="AV2" s="260" t="s">
        <v>47</v>
      </c>
      <c r="AW2" s="260" t="s">
        <v>48</v>
      </c>
      <c r="AX2" s="260" t="s">
        <v>49</v>
      </c>
      <c r="AY2" s="260" t="s">
        <v>50</v>
      </c>
      <c r="AZ2" s="260" t="s">
        <v>51</v>
      </c>
      <c r="BA2" s="260" t="s">
        <v>52</v>
      </c>
      <c r="BB2" s="260" t="s">
        <v>53</v>
      </c>
      <c r="BC2" s="260" t="s">
        <v>54</v>
      </c>
      <c r="BD2" s="260" t="s">
        <v>55</v>
      </c>
      <c r="BE2" s="260" t="s">
        <v>56</v>
      </c>
      <c r="BF2" s="260" t="s">
        <v>57</v>
      </c>
      <c r="BG2" s="260" t="s">
        <v>58</v>
      </c>
      <c r="BH2" s="260" t="s">
        <v>59</v>
      </c>
      <c r="BI2" s="260" t="s">
        <v>60</v>
      </c>
      <c r="BJ2" s="260" t="s">
        <v>61</v>
      </c>
      <c r="BK2" s="260" t="s">
        <v>62</v>
      </c>
      <c r="BL2" s="260" t="s">
        <v>63</v>
      </c>
      <c r="BM2" s="260" t="s">
        <v>64</v>
      </c>
      <c r="BN2" s="260" t="s">
        <v>65</v>
      </c>
      <c r="BO2" s="260" t="s">
        <v>66</v>
      </c>
      <c r="BP2" s="260" t="s">
        <v>67</v>
      </c>
      <c r="BQ2" s="260" t="s">
        <v>68</v>
      </c>
      <c r="BR2" s="260" t="s">
        <v>69</v>
      </c>
      <c r="BS2" s="260" t="s">
        <v>70</v>
      </c>
      <c r="BT2" s="260" t="s">
        <v>71</v>
      </c>
      <c r="BU2" s="260" t="s">
        <v>72</v>
      </c>
      <c r="BV2" s="260" t="s">
        <v>73</v>
      </c>
      <c r="BW2" s="260" t="s">
        <v>74</v>
      </c>
      <c r="BX2" s="260" t="s">
        <v>75</v>
      </c>
    </row>
    <row r="3" spans="1:76" s="264" customFormat="1">
      <c r="A3" s="241">
        <v>44620</v>
      </c>
      <c r="B3" s="267" t="s">
        <v>76</v>
      </c>
      <c r="C3" s="262" t="s">
        <v>77</v>
      </c>
      <c r="D3" s="263">
        <v>4.2300000000000004</v>
      </c>
      <c r="E3" s="263">
        <v>4.42</v>
      </c>
      <c r="F3" s="263">
        <v>3.15</v>
      </c>
      <c r="G3" s="263">
        <v>2.99</v>
      </c>
      <c r="H3" s="263">
        <v>5.97</v>
      </c>
      <c r="I3" s="263">
        <v>5.07</v>
      </c>
      <c r="J3" s="263">
        <v>2.3199999999999998</v>
      </c>
      <c r="K3" s="263">
        <v>9.17</v>
      </c>
      <c r="L3" s="263">
        <v>4.51</v>
      </c>
      <c r="M3" s="263">
        <v>3.92</v>
      </c>
      <c r="N3" s="263">
        <v>7.13</v>
      </c>
      <c r="O3" s="263">
        <v>3.34</v>
      </c>
      <c r="P3" s="263">
        <v>11.49</v>
      </c>
      <c r="Q3" s="263">
        <v>5.31</v>
      </c>
      <c r="R3" s="263">
        <v>4.25</v>
      </c>
      <c r="S3" s="263">
        <v>2.4500000000000002</v>
      </c>
      <c r="T3" s="263">
        <v>4.43</v>
      </c>
      <c r="U3" s="263">
        <v>4.16</v>
      </c>
      <c r="V3" s="263">
        <v>4.4800000000000004</v>
      </c>
      <c r="W3" s="263">
        <v>12.91</v>
      </c>
      <c r="X3" s="263">
        <v>9.18</v>
      </c>
      <c r="Y3" s="263">
        <v>9.7200000000000006</v>
      </c>
      <c r="Z3" s="263">
        <v>1.9</v>
      </c>
      <c r="AA3" s="263">
        <v>4.47</v>
      </c>
      <c r="AB3" s="263">
        <v>3.34</v>
      </c>
      <c r="AC3" s="263">
        <v>2.89</v>
      </c>
      <c r="AD3" s="263">
        <v>6.75</v>
      </c>
      <c r="AE3" s="263">
        <v>5.22</v>
      </c>
      <c r="AF3" s="263">
        <v>2.94</v>
      </c>
      <c r="AG3" s="263">
        <v>3.46</v>
      </c>
      <c r="AH3" s="263">
        <v>6.24</v>
      </c>
      <c r="AI3" s="263">
        <v>5.6</v>
      </c>
      <c r="AJ3" s="263">
        <v>6.32</v>
      </c>
      <c r="AK3" s="263">
        <v>3.14</v>
      </c>
      <c r="AL3" s="263">
        <v>1.81</v>
      </c>
      <c r="AM3" s="263">
        <v>3.89</v>
      </c>
      <c r="AN3" s="263">
        <v>2.62</v>
      </c>
      <c r="AO3" s="263">
        <v>3.45</v>
      </c>
      <c r="AP3" s="263">
        <v>2.89</v>
      </c>
      <c r="AQ3" s="263">
        <v>4.17</v>
      </c>
      <c r="AR3" s="263">
        <v>5.23</v>
      </c>
      <c r="AS3" s="263">
        <v>2.73</v>
      </c>
      <c r="AT3" s="263">
        <v>6.26</v>
      </c>
      <c r="AU3" s="263">
        <v>9.39</v>
      </c>
      <c r="AV3" s="263">
        <v>5.03</v>
      </c>
      <c r="AW3" s="263">
        <v>10.3</v>
      </c>
      <c r="AX3" s="263">
        <v>4.68</v>
      </c>
      <c r="AY3" s="263">
        <v>2.83</v>
      </c>
      <c r="AZ3" s="263">
        <v>6.9</v>
      </c>
      <c r="BA3" s="263">
        <v>6.95</v>
      </c>
      <c r="BB3" s="263">
        <v>3.86</v>
      </c>
      <c r="BC3" s="263">
        <v>2.54</v>
      </c>
      <c r="BD3" s="263">
        <v>4.47</v>
      </c>
      <c r="BE3" s="263">
        <v>3.45</v>
      </c>
      <c r="BF3" s="263">
        <v>2.5299999999999998</v>
      </c>
      <c r="BG3" s="263">
        <v>2.91</v>
      </c>
      <c r="BH3" s="263">
        <v>3.87</v>
      </c>
      <c r="BI3" s="263">
        <v>2.09</v>
      </c>
      <c r="BJ3" s="263">
        <v>4.1100000000000003</v>
      </c>
      <c r="BK3" s="263">
        <v>6.25</v>
      </c>
      <c r="BL3" s="263">
        <v>6.79</v>
      </c>
      <c r="BM3" s="263">
        <v>5.36</v>
      </c>
      <c r="BN3" s="263">
        <v>6.96</v>
      </c>
      <c r="BO3" s="263">
        <v>2.4</v>
      </c>
      <c r="BP3" s="263">
        <v>6.7</v>
      </c>
      <c r="BQ3" s="263">
        <v>4.67</v>
      </c>
      <c r="BR3" s="263">
        <v>4.4400000000000004</v>
      </c>
      <c r="BS3" s="263">
        <v>5.22</v>
      </c>
      <c r="BT3" s="263">
        <v>7.19</v>
      </c>
      <c r="BU3" s="263">
        <v>4.09</v>
      </c>
      <c r="BV3" s="263">
        <v>8.16</v>
      </c>
      <c r="BW3" s="263">
        <v>4.25</v>
      </c>
      <c r="BX3" s="263">
        <v>5.42</v>
      </c>
    </row>
    <row r="4" spans="1:76" s="264" customFormat="1">
      <c r="A4" s="241">
        <v>44620</v>
      </c>
      <c r="B4" s="267" t="s">
        <v>78</v>
      </c>
      <c r="C4" s="262" t="s">
        <v>79</v>
      </c>
      <c r="D4" s="263">
        <v>4.01</v>
      </c>
      <c r="E4" s="263">
        <v>4.1100000000000003</v>
      </c>
      <c r="F4" s="263">
        <v>2.84</v>
      </c>
      <c r="G4" s="263">
        <v>2.81</v>
      </c>
      <c r="H4" s="263">
        <v>5.66</v>
      </c>
      <c r="I4" s="263">
        <v>4.87</v>
      </c>
      <c r="J4" s="263">
        <v>2.11</v>
      </c>
      <c r="K4" s="263">
        <v>8.84</v>
      </c>
      <c r="L4" s="263">
        <v>4.41</v>
      </c>
      <c r="M4" s="263">
        <v>3.83</v>
      </c>
      <c r="N4" s="263">
        <v>6.89</v>
      </c>
      <c r="O4" s="263">
        <v>3.15</v>
      </c>
      <c r="P4" s="263">
        <v>11.26</v>
      </c>
      <c r="Q4" s="263">
        <v>5.19</v>
      </c>
      <c r="R4" s="263">
        <v>4.0599999999999996</v>
      </c>
      <c r="S4" s="263">
        <v>2.33</v>
      </c>
      <c r="T4" s="263">
        <v>4.32</v>
      </c>
      <c r="U4" s="263">
        <v>3.98</v>
      </c>
      <c r="V4" s="263">
        <v>4.38</v>
      </c>
      <c r="W4" s="263">
        <v>12.55</v>
      </c>
      <c r="X4" s="263">
        <v>9.1</v>
      </c>
      <c r="Y4" s="263">
        <v>9.5399999999999991</v>
      </c>
      <c r="Z4" s="263">
        <v>1.77</v>
      </c>
      <c r="AA4" s="263">
        <v>4.33</v>
      </c>
      <c r="AB4" s="263">
        <v>3.19</v>
      </c>
      <c r="AC4" s="263">
        <v>2.8</v>
      </c>
      <c r="AD4" s="263">
        <v>6.59</v>
      </c>
      <c r="AE4" s="263">
        <v>5.0999999999999996</v>
      </c>
      <c r="AF4" s="263">
        <v>2.79</v>
      </c>
      <c r="AG4" s="263">
        <v>3.12</v>
      </c>
      <c r="AH4" s="263">
        <v>6.07</v>
      </c>
      <c r="AI4" s="263">
        <v>5.35</v>
      </c>
      <c r="AJ4" s="263">
        <v>6.02</v>
      </c>
      <c r="AK4" s="263">
        <v>2.98</v>
      </c>
      <c r="AL4" s="263">
        <v>1.69</v>
      </c>
      <c r="AM4" s="263">
        <v>3.66</v>
      </c>
      <c r="AN4" s="263">
        <v>2.36</v>
      </c>
      <c r="AO4" s="263">
        <v>3.2</v>
      </c>
      <c r="AP4" s="263">
        <v>2.75</v>
      </c>
      <c r="AQ4" s="263">
        <v>3.8</v>
      </c>
      <c r="AR4" s="263">
        <v>4.8899999999999997</v>
      </c>
      <c r="AS4" s="263">
        <v>2.63</v>
      </c>
      <c r="AT4" s="263">
        <v>6.11</v>
      </c>
      <c r="AU4" s="263">
        <v>9.2200000000000006</v>
      </c>
      <c r="AV4" s="263">
        <v>4.93</v>
      </c>
      <c r="AW4" s="263">
        <v>10.06</v>
      </c>
      <c r="AX4" s="263">
        <v>4.43</v>
      </c>
      <c r="AY4" s="263">
        <v>2.74</v>
      </c>
      <c r="AZ4" s="263">
        <v>6.61</v>
      </c>
      <c r="BA4" s="263">
        <v>6.83</v>
      </c>
      <c r="BB4" s="263">
        <v>3.76</v>
      </c>
      <c r="BC4" s="263">
        <v>2.4700000000000002</v>
      </c>
      <c r="BD4" s="263">
        <v>4.17</v>
      </c>
      <c r="BE4" s="263">
        <v>3.28</v>
      </c>
      <c r="BF4" s="263">
        <v>2.38</v>
      </c>
      <c r="BG4" s="263">
        <v>2.81</v>
      </c>
      <c r="BH4" s="263">
        <v>3.77</v>
      </c>
      <c r="BI4" s="263">
        <v>1.98</v>
      </c>
      <c r="BJ4" s="263">
        <v>3.97</v>
      </c>
      <c r="BK4" s="263">
        <v>6.05</v>
      </c>
      <c r="BL4" s="263">
        <v>6.4</v>
      </c>
      <c r="BM4" s="263">
        <v>5.17</v>
      </c>
      <c r="BN4" s="263">
        <v>6.7</v>
      </c>
      <c r="BO4" s="263">
        <v>2.2400000000000002</v>
      </c>
      <c r="BP4" s="263">
        <v>6.35</v>
      </c>
      <c r="BQ4" s="263">
        <v>4.32</v>
      </c>
      <c r="BR4" s="263">
        <v>4.22</v>
      </c>
      <c r="BS4" s="263">
        <v>5.13</v>
      </c>
      <c r="BT4" s="263">
        <v>6.97</v>
      </c>
      <c r="BU4" s="263">
        <v>3.98</v>
      </c>
      <c r="BV4" s="263">
        <v>7.94</v>
      </c>
      <c r="BW4" s="263">
        <v>4.1900000000000004</v>
      </c>
      <c r="BX4" s="263">
        <v>5.23</v>
      </c>
    </row>
    <row r="5" spans="1:76" s="264" customFormat="1">
      <c r="A5" s="241">
        <v>44620</v>
      </c>
      <c r="B5" s="267" t="s">
        <v>80</v>
      </c>
      <c r="C5" s="262" t="s">
        <v>81</v>
      </c>
      <c r="D5" s="263">
        <v>2.2799999999999998</v>
      </c>
      <c r="E5" s="263">
        <v>3.07</v>
      </c>
      <c r="F5" s="263">
        <v>1.28</v>
      </c>
      <c r="G5" s="263">
        <v>1.31</v>
      </c>
      <c r="H5" s="263">
        <v>3.93</v>
      </c>
      <c r="I5" s="263">
        <v>1.86</v>
      </c>
      <c r="J5" s="263">
        <v>1.52</v>
      </c>
      <c r="K5" s="263">
        <v>6.06</v>
      </c>
      <c r="L5" s="263">
        <v>3.11</v>
      </c>
      <c r="M5" s="263">
        <v>3.69</v>
      </c>
      <c r="N5" s="263">
        <v>6.18</v>
      </c>
      <c r="O5" s="263">
        <v>2.21</v>
      </c>
      <c r="P5" s="263">
        <v>9.1199999999999992</v>
      </c>
      <c r="Q5" s="263">
        <v>3.75</v>
      </c>
      <c r="R5" s="263">
        <v>3.12</v>
      </c>
      <c r="S5" s="263">
        <v>1.34</v>
      </c>
      <c r="T5" s="263">
        <v>3.37</v>
      </c>
      <c r="U5" s="263">
        <v>2.83</v>
      </c>
      <c r="V5" s="263">
        <v>2.85</v>
      </c>
      <c r="W5" s="263">
        <v>11.97</v>
      </c>
      <c r="X5" s="263">
        <v>6.05</v>
      </c>
      <c r="Y5" s="263">
        <v>6.98</v>
      </c>
      <c r="Z5" s="263">
        <v>0.56999999999999995</v>
      </c>
      <c r="AA5" s="263">
        <v>3.19</v>
      </c>
      <c r="AB5" s="263">
        <v>1.29</v>
      </c>
      <c r="AC5" s="263">
        <v>1.2</v>
      </c>
      <c r="AD5" s="263">
        <v>4.25</v>
      </c>
      <c r="AE5" s="263">
        <v>1.82</v>
      </c>
      <c r="AF5" s="263">
        <v>2.02</v>
      </c>
      <c r="AG5" s="263">
        <v>2.2999999999999998</v>
      </c>
      <c r="AH5" s="263">
        <v>5.4</v>
      </c>
      <c r="AI5" s="263">
        <v>4.55</v>
      </c>
      <c r="AJ5" s="263">
        <v>4.99</v>
      </c>
      <c r="AK5" s="263">
        <v>2.2999999999999998</v>
      </c>
      <c r="AL5" s="263">
        <v>1.1399999999999999</v>
      </c>
      <c r="AM5" s="263">
        <v>2.95</v>
      </c>
      <c r="AN5" s="263">
        <v>1.83</v>
      </c>
      <c r="AO5" s="263">
        <v>2.77</v>
      </c>
      <c r="AP5" s="263">
        <v>2.16</v>
      </c>
      <c r="AQ5" s="263">
        <v>3.35</v>
      </c>
      <c r="AR5" s="263">
        <v>3.44</v>
      </c>
      <c r="AS5" s="263">
        <v>1.7</v>
      </c>
      <c r="AT5" s="263">
        <v>3.98</v>
      </c>
      <c r="AU5" s="263">
        <v>5.82</v>
      </c>
      <c r="AV5" s="263">
        <v>4.26</v>
      </c>
      <c r="AW5" s="263">
        <v>5.52</v>
      </c>
      <c r="AX5" s="263">
        <v>3.35</v>
      </c>
      <c r="AY5" s="263">
        <v>2.0099999999999998</v>
      </c>
      <c r="AZ5" s="263">
        <v>3.76</v>
      </c>
      <c r="BA5" s="263">
        <v>3.33</v>
      </c>
      <c r="BB5" s="263">
        <v>0.96</v>
      </c>
      <c r="BC5" s="263">
        <v>0.76</v>
      </c>
      <c r="BD5" s="263">
        <v>1.95</v>
      </c>
      <c r="BE5" s="263">
        <v>2.41</v>
      </c>
      <c r="BF5" s="263">
        <v>1.79</v>
      </c>
      <c r="BG5" s="263">
        <v>2.12</v>
      </c>
      <c r="BH5" s="263">
        <v>2.2999999999999998</v>
      </c>
      <c r="BI5" s="263">
        <v>1.24</v>
      </c>
      <c r="BJ5" s="263">
        <v>2.77</v>
      </c>
      <c r="BK5" s="263">
        <v>4.42</v>
      </c>
      <c r="BL5" s="263">
        <v>4.79</v>
      </c>
      <c r="BM5" s="263">
        <v>3.53</v>
      </c>
      <c r="BN5" s="263">
        <v>2.68</v>
      </c>
      <c r="BO5" s="263">
        <v>1.27</v>
      </c>
      <c r="BP5" s="263">
        <v>4.1500000000000004</v>
      </c>
      <c r="BQ5" s="263">
        <v>3.27</v>
      </c>
      <c r="BR5" s="263">
        <v>1.27</v>
      </c>
      <c r="BS5" s="263">
        <v>2.58</v>
      </c>
      <c r="BT5" s="263">
        <v>5.58</v>
      </c>
      <c r="BU5" s="263">
        <v>3.86</v>
      </c>
      <c r="BV5" s="263">
        <v>5.42</v>
      </c>
      <c r="BW5" s="263">
        <v>2.5499999999999998</v>
      </c>
      <c r="BX5" s="263">
        <v>4.74</v>
      </c>
    </row>
    <row r="6" spans="1:76" s="264" customFormat="1">
      <c r="A6" s="241">
        <v>44620</v>
      </c>
      <c r="B6" s="267" t="s">
        <v>82</v>
      </c>
      <c r="C6" s="262" t="s">
        <v>83</v>
      </c>
      <c r="D6" s="263">
        <v>0.37</v>
      </c>
      <c r="E6" s="263">
        <v>0.24</v>
      </c>
      <c r="F6" s="263">
        <v>0.49</v>
      </c>
      <c r="G6" s="263">
        <v>0.5</v>
      </c>
      <c r="H6" s="263">
        <v>0.28999999999999998</v>
      </c>
      <c r="I6" s="263">
        <v>0.56999999999999995</v>
      </c>
      <c r="J6" s="263">
        <v>0.24</v>
      </c>
      <c r="K6" s="263">
        <v>0.3</v>
      </c>
      <c r="L6" s="263">
        <v>0.28999999999999998</v>
      </c>
      <c r="M6" s="263">
        <v>0.04</v>
      </c>
      <c r="N6" s="263">
        <v>0.1</v>
      </c>
      <c r="O6" s="263">
        <v>0.28000000000000003</v>
      </c>
      <c r="P6" s="263">
        <v>0.19</v>
      </c>
      <c r="Q6" s="263">
        <v>0.27</v>
      </c>
      <c r="R6" s="263">
        <v>0.22</v>
      </c>
      <c r="S6" s="263">
        <v>0.4</v>
      </c>
      <c r="T6" s="263">
        <v>0.21</v>
      </c>
      <c r="U6" s="263">
        <v>0.28000000000000003</v>
      </c>
      <c r="V6" s="263">
        <v>0.34</v>
      </c>
      <c r="W6" s="263">
        <v>0.05</v>
      </c>
      <c r="X6" s="263">
        <v>0.33</v>
      </c>
      <c r="Y6" s="263">
        <v>0.26</v>
      </c>
      <c r="Z6" s="263">
        <v>0.63</v>
      </c>
      <c r="AA6" s="263">
        <v>0.24</v>
      </c>
      <c r="AB6" s="263">
        <v>0.56999999999999995</v>
      </c>
      <c r="AC6" s="263">
        <v>0.54</v>
      </c>
      <c r="AD6" s="263">
        <v>0.35</v>
      </c>
      <c r="AE6" s="263">
        <v>0.63</v>
      </c>
      <c r="AF6" s="263">
        <v>0.26</v>
      </c>
      <c r="AG6" s="263">
        <v>0.23</v>
      </c>
      <c r="AH6" s="263">
        <v>0.11</v>
      </c>
      <c r="AI6" s="263">
        <v>0.14000000000000001</v>
      </c>
      <c r="AJ6" s="263">
        <v>0.16</v>
      </c>
      <c r="AK6" s="263">
        <v>0.2</v>
      </c>
      <c r="AL6" s="263">
        <v>0.28999999999999998</v>
      </c>
      <c r="AM6" s="263">
        <v>0.18</v>
      </c>
      <c r="AN6" s="263">
        <v>0.2</v>
      </c>
      <c r="AO6" s="263">
        <v>0.12</v>
      </c>
      <c r="AP6" s="263">
        <v>0.2</v>
      </c>
      <c r="AQ6" s="263">
        <v>0.09</v>
      </c>
      <c r="AR6" s="263">
        <v>0.28000000000000003</v>
      </c>
      <c r="AS6" s="263">
        <v>0.34</v>
      </c>
      <c r="AT6" s="263">
        <v>0.33</v>
      </c>
      <c r="AU6" s="263">
        <v>0.36</v>
      </c>
      <c r="AV6" s="263">
        <v>0.12</v>
      </c>
      <c r="AW6" s="263">
        <v>0.44</v>
      </c>
      <c r="AX6" s="263">
        <v>0.23</v>
      </c>
      <c r="AY6" s="263">
        <v>0.26</v>
      </c>
      <c r="AZ6" s="263">
        <v>0.41</v>
      </c>
      <c r="BA6" s="263">
        <v>0.5</v>
      </c>
      <c r="BB6" s="263">
        <v>0.72</v>
      </c>
      <c r="BC6" s="263">
        <v>0.68</v>
      </c>
      <c r="BD6" s="263">
        <v>0.5</v>
      </c>
      <c r="BE6" s="263">
        <v>0.25</v>
      </c>
      <c r="BF6" s="263">
        <v>0.23</v>
      </c>
      <c r="BG6" s="263">
        <v>0.24</v>
      </c>
      <c r="BH6" s="263">
        <v>0.38</v>
      </c>
      <c r="BI6" s="263">
        <v>0.36</v>
      </c>
      <c r="BJ6" s="263">
        <v>0.28999999999999998</v>
      </c>
      <c r="BK6" s="263">
        <v>0.26</v>
      </c>
      <c r="BL6" s="263">
        <v>0.24</v>
      </c>
      <c r="BM6" s="263">
        <v>0.31</v>
      </c>
      <c r="BN6" s="263">
        <v>0.57999999999999996</v>
      </c>
      <c r="BO6" s="263">
        <v>0.4</v>
      </c>
      <c r="BP6" s="263">
        <v>0.33</v>
      </c>
      <c r="BQ6" s="263">
        <v>0.22</v>
      </c>
      <c r="BR6" s="263">
        <v>0.66</v>
      </c>
      <c r="BS6" s="263">
        <v>0.49</v>
      </c>
      <c r="BT6" s="263">
        <v>0.19</v>
      </c>
      <c r="BU6" s="263">
        <v>0.03</v>
      </c>
      <c r="BV6" s="263">
        <v>0.31</v>
      </c>
      <c r="BW6" s="263">
        <v>0.38</v>
      </c>
      <c r="BX6" s="263">
        <v>0.09</v>
      </c>
    </row>
    <row r="7" spans="1:76" s="264" customFormat="1">
      <c r="A7" s="241">
        <v>44620</v>
      </c>
      <c r="B7" s="267" t="s">
        <v>84</v>
      </c>
      <c r="C7" s="262" t="s">
        <v>85</v>
      </c>
      <c r="D7" s="263">
        <v>2686246312.3600001</v>
      </c>
      <c r="E7" s="263">
        <v>1430820669.6400001</v>
      </c>
      <c r="F7" s="263">
        <v>1001772239.26</v>
      </c>
      <c r="G7" s="263">
        <v>933295375.95000005</v>
      </c>
      <c r="H7" s="263">
        <v>1539997195.47</v>
      </c>
      <c r="I7" s="263">
        <v>436253401.77999997</v>
      </c>
      <c r="J7" s="263">
        <v>596164800.42999995</v>
      </c>
      <c r="K7" s="263">
        <v>940867114.90999997</v>
      </c>
      <c r="L7" s="263">
        <v>293924959.11000001</v>
      </c>
      <c r="M7" s="263">
        <v>784418851.46000004</v>
      </c>
      <c r="N7" s="263">
        <v>224574585.63</v>
      </c>
      <c r="O7" s="263">
        <v>93169782.799999997</v>
      </c>
      <c r="P7" s="263">
        <v>605172429.96000004</v>
      </c>
      <c r="Q7" s="263">
        <v>69129892.810000002</v>
      </c>
      <c r="R7" s="263">
        <v>930353177.38999999</v>
      </c>
      <c r="S7" s="263">
        <v>45153076.840000004</v>
      </c>
      <c r="T7" s="263">
        <v>153155027.38</v>
      </c>
      <c r="U7" s="263">
        <v>451947507.55000001</v>
      </c>
      <c r="V7" s="263">
        <v>445992301.5</v>
      </c>
      <c r="W7" s="263">
        <v>44309170.969999999</v>
      </c>
      <c r="X7" s="263">
        <v>386342145.35000002</v>
      </c>
      <c r="Y7" s="263">
        <v>168180290.36000001</v>
      </c>
      <c r="Z7" s="263">
        <v>107262847.16</v>
      </c>
      <c r="AA7" s="263">
        <v>105087153.76000001</v>
      </c>
      <c r="AB7" s="263">
        <v>303138869.38</v>
      </c>
      <c r="AC7" s="263">
        <v>56858045.079999998</v>
      </c>
      <c r="AD7" s="263">
        <v>224765489.96000001</v>
      </c>
      <c r="AE7" s="263">
        <v>336322367.23000002</v>
      </c>
      <c r="AF7" s="263">
        <v>60843214.689999998</v>
      </c>
      <c r="AG7" s="263">
        <v>58850867.530000001</v>
      </c>
      <c r="AH7" s="263">
        <v>56941709.789999999</v>
      </c>
      <c r="AI7" s="263">
        <v>44354685.420000002</v>
      </c>
      <c r="AJ7" s="263">
        <v>49051077.57</v>
      </c>
      <c r="AK7" s="263">
        <v>76078535.980000004</v>
      </c>
      <c r="AL7" s="263">
        <v>16193820.09</v>
      </c>
      <c r="AM7" s="263">
        <v>33498087.629999999</v>
      </c>
      <c r="AN7" s="263">
        <v>62816598.920000002</v>
      </c>
      <c r="AO7" s="263">
        <v>46229590.600000001</v>
      </c>
      <c r="AP7" s="263">
        <v>32050447.440000001</v>
      </c>
      <c r="AQ7" s="263">
        <v>52976639.759999998</v>
      </c>
      <c r="AR7" s="263">
        <v>50906681.25</v>
      </c>
      <c r="AS7" s="263">
        <v>36763256.789999999</v>
      </c>
      <c r="AT7" s="263">
        <v>64511839.659999996</v>
      </c>
      <c r="AU7" s="263">
        <v>58338640.859999999</v>
      </c>
      <c r="AV7" s="263">
        <v>20272265.050000001</v>
      </c>
      <c r="AW7" s="263">
        <v>261202954.44999999</v>
      </c>
      <c r="AX7" s="263">
        <v>126741305.45999999</v>
      </c>
      <c r="AY7" s="263">
        <v>117043052.63</v>
      </c>
      <c r="AZ7" s="263">
        <v>133125924.31</v>
      </c>
      <c r="BA7" s="263">
        <v>422768153.16000003</v>
      </c>
      <c r="BB7" s="263">
        <v>177318593.66</v>
      </c>
      <c r="BC7" s="263">
        <v>86802104.609999999</v>
      </c>
      <c r="BD7" s="263">
        <v>508859594.17000002</v>
      </c>
      <c r="BE7" s="263">
        <v>63830308</v>
      </c>
      <c r="BF7" s="263">
        <v>30477964.809999999</v>
      </c>
      <c r="BG7" s="263">
        <v>45253854.43</v>
      </c>
      <c r="BH7" s="263">
        <v>110060572.06999999</v>
      </c>
      <c r="BI7" s="263">
        <v>23188820.16</v>
      </c>
      <c r="BJ7" s="263">
        <v>72707710.680000007</v>
      </c>
      <c r="BK7" s="263">
        <v>139776217.00999999</v>
      </c>
      <c r="BL7" s="263">
        <v>130281541.58</v>
      </c>
      <c r="BM7" s="263">
        <v>116627101.12</v>
      </c>
      <c r="BN7" s="263">
        <v>497516205.94</v>
      </c>
      <c r="BO7" s="263">
        <v>18167532.399999999</v>
      </c>
      <c r="BP7" s="263">
        <v>33641801.270000003</v>
      </c>
      <c r="BQ7" s="263">
        <v>75126090.349999994</v>
      </c>
      <c r="BR7" s="263">
        <v>71447176.140000001</v>
      </c>
      <c r="BS7" s="263">
        <v>185365023.38999999</v>
      </c>
      <c r="BT7" s="263">
        <v>103078879.67</v>
      </c>
      <c r="BU7" s="263">
        <v>128340287.41</v>
      </c>
      <c r="BV7" s="263">
        <v>99146579.859999999</v>
      </c>
      <c r="BW7" s="263">
        <v>82125078.180000007</v>
      </c>
      <c r="BX7" s="263">
        <v>44666775.420000002</v>
      </c>
    </row>
    <row r="8" spans="1:76" s="264" customFormat="1">
      <c r="A8" s="241">
        <v>44620</v>
      </c>
      <c r="B8" s="267" t="s">
        <v>86</v>
      </c>
      <c r="C8" s="262" t="s">
        <v>87</v>
      </c>
      <c r="D8" s="263">
        <v>1059727493.6</v>
      </c>
      <c r="E8" s="263">
        <v>921373636.12</v>
      </c>
      <c r="F8" s="263">
        <v>135315138.36000001</v>
      </c>
      <c r="G8" s="263">
        <v>150818584.52000001</v>
      </c>
      <c r="H8" s="263">
        <v>904960755.26999998</v>
      </c>
      <c r="I8" s="263">
        <v>92086505.959999993</v>
      </c>
      <c r="J8" s="263">
        <v>240938008.55000001</v>
      </c>
      <c r="K8" s="263">
        <v>581897911.38999999</v>
      </c>
      <c r="L8" s="263">
        <v>176638059.62</v>
      </c>
      <c r="M8" s="263">
        <v>723622529.83000004</v>
      </c>
      <c r="N8" s="263">
        <v>190000836.38999999</v>
      </c>
      <c r="O8" s="263">
        <v>46887936.280000001</v>
      </c>
      <c r="P8" s="263">
        <v>468700972.05000001</v>
      </c>
      <c r="Q8" s="263">
        <v>44104960.07</v>
      </c>
      <c r="R8" s="263">
        <v>606691643.00999999</v>
      </c>
      <c r="S8" s="263">
        <v>10566794.140000001</v>
      </c>
      <c r="T8" s="263">
        <v>105996401.15000001</v>
      </c>
      <c r="U8" s="263">
        <v>252728523.81</v>
      </c>
      <c r="V8" s="263">
        <v>237222710.81999999</v>
      </c>
      <c r="W8" s="263">
        <v>40805679.890000001</v>
      </c>
      <c r="X8" s="263">
        <v>238056419.91999999</v>
      </c>
      <c r="Y8" s="263">
        <v>115374154.11</v>
      </c>
      <c r="Z8" s="263">
        <v>-50601919.880000003</v>
      </c>
      <c r="AA8" s="263">
        <v>66388865.789999999</v>
      </c>
      <c r="AB8" s="263">
        <v>39029977.270000003</v>
      </c>
      <c r="AC8" s="263">
        <v>5938546.6699999999</v>
      </c>
      <c r="AD8" s="263">
        <v>127232487.27</v>
      </c>
      <c r="AE8" s="263">
        <v>65398957.439999998</v>
      </c>
      <c r="AF8" s="263">
        <v>31940245.84</v>
      </c>
      <c r="AG8" s="263">
        <v>31075596.780000001</v>
      </c>
      <c r="AH8" s="263">
        <v>47765433.780000001</v>
      </c>
      <c r="AI8" s="263">
        <v>34183446.119999997</v>
      </c>
      <c r="AJ8" s="263">
        <v>36833490.390000001</v>
      </c>
      <c r="AK8" s="263">
        <v>45972395.490000002</v>
      </c>
      <c r="AL8" s="263">
        <v>2697934.52</v>
      </c>
      <c r="AM8" s="263">
        <v>22648932.5</v>
      </c>
      <c r="AN8" s="263">
        <v>32020821.98</v>
      </c>
      <c r="AO8" s="263">
        <v>33315084.98</v>
      </c>
      <c r="AP8" s="263">
        <v>19735734.949999999</v>
      </c>
      <c r="AQ8" s="263">
        <v>39323847.159999996</v>
      </c>
      <c r="AR8" s="263">
        <v>29393176.48</v>
      </c>
      <c r="AS8" s="263">
        <v>14818883.539999999</v>
      </c>
      <c r="AT8" s="263">
        <v>36520492.659999996</v>
      </c>
      <c r="AU8" s="263">
        <v>33603353.909999996</v>
      </c>
      <c r="AV8" s="263">
        <v>16405830.310000001</v>
      </c>
      <c r="AW8" s="263">
        <v>126961782.39</v>
      </c>
      <c r="AX8" s="263">
        <v>80827427.659999996</v>
      </c>
      <c r="AY8" s="263">
        <v>65043258.789999999</v>
      </c>
      <c r="AZ8" s="263">
        <v>62201386.509999998</v>
      </c>
      <c r="BA8" s="263">
        <v>165367421.78</v>
      </c>
      <c r="BB8" s="263">
        <v>-2570360.7200000002</v>
      </c>
      <c r="BC8" s="263">
        <v>-14008675.060000001</v>
      </c>
      <c r="BD8" s="263">
        <v>135792756.55000001</v>
      </c>
      <c r="BE8" s="263">
        <v>36288421.93</v>
      </c>
      <c r="BF8" s="263">
        <v>15660698.42</v>
      </c>
      <c r="BG8" s="263">
        <v>26521718.32</v>
      </c>
      <c r="BH8" s="263">
        <v>49644501.539999999</v>
      </c>
      <c r="BI8" s="263">
        <v>5047952.79</v>
      </c>
      <c r="BJ8" s="263">
        <v>41407775.710000001</v>
      </c>
      <c r="BK8" s="263">
        <v>91068354.519999996</v>
      </c>
      <c r="BL8" s="263">
        <v>85280532.700000003</v>
      </c>
      <c r="BM8" s="263">
        <v>67574026.040000007</v>
      </c>
      <c r="BN8" s="263">
        <v>140376323.09999999</v>
      </c>
      <c r="BO8" s="263">
        <v>3499446.3</v>
      </c>
      <c r="BP8" s="263">
        <v>18574049.550000001</v>
      </c>
      <c r="BQ8" s="263">
        <v>46320605.439999998</v>
      </c>
      <c r="BR8" s="263">
        <v>5699773.1900000004</v>
      </c>
      <c r="BS8" s="263">
        <v>69541392.670000002</v>
      </c>
      <c r="BT8" s="263">
        <v>76239182.799999997</v>
      </c>
      <c r="BU8" s="263">
        <v>118870506.16</v>
      </c>
      <c r="BV8" s="263">
        <v>61128853.369999997</v>
      </c>
      <c r="BW8" s="263">
        <v>39206889.880000003</v>
      </c>
      <c r="BX8" s="263">
        <v>37838191.619999997</v>
      </c>
    </row>
    <row r="9" spans="1:76" s="264" customFormat="1">
      <c r="A9" s="241">
        <v>44620</v>
      </c>
      <c r="B9" s="267" t="s">
        <v>88</v>
      </c>
      <c r="C9" s="262" t="s">
        <v>89</v>
      </c>
      <c r="D9" s="263">
        <v>2.2799999999999998</v>
      </c>
      <c r="E9" s="263">
        <v>3.07</v>
      </c>
      <c r="F9" s="263">
        <v>1.28</v>
      </c>
      <c r="G9" s="263">
        <v>1.31</v>
      </c>
      <c r="H9" s="263">
        <v>3.92</v>
      </c>
      <c r="I9" s="263">
        <v>1.86</v>
      </c>
      <c r="J9" s="263">
        <v>1.52</v>
      </c>
      <c r="K9" s="263">
        <v>6.06</v>
      </c>
      <c r="L9" s="263">
        <v>3.11</v>
      </c>
      <c r="M9" s="263">
        <v>3.69</v>
      </c>
      <c r="N9" s="263">
        <v>6.18</v>
      </c>
      <c r="O9" s="263">
        <v>2.1800000000000002</v>
      </c>
      <c r="P9" s="263">
        <v>9.1199999999999992</v>
      </c>
      <c r="Q9" s="263">
        <v>3.75</v>
      </c>
      <c r="R9" s="263">
        <v>3.12</v>
      </c>
      <c r="S9" s="263">
        <v>1.34</v>
      </c>
      <c r="T9" s="263">
        <v>3.37</v>
      </c>
      <c r="U9" s="263">
        <v>2.77</v>
      </c>
      <c r="V9" s="263">
        <v>2.85</v>
      </c>
      <c r="W9" s="263">
        <v>11.97</v>
      </c>
      <c r="X9" s="263">
        <v>6.04</v>
      </c>
      <c r="Y9" s="263">
        <v>6.98</v>
      </c>
      <c r="Z9" s="263">
        <v>0.56999999999999995</v>
      </c>
      <c r="AA9" s="263">
        <v>3.19</v>
      </c>
      <c r="AB9" s="263">
        <v>1.27</v>
      </c>
      <c r="AC9" s="263">
        <v>1.2</v>
      </c>
      <c r="AD9" s="263">
        <v>4.25</v>
      </c>
      <c r="AE9" s="263">
        <v>1.82</v>
      </c>
      <c r="AF9" s="263">
        <v>2.02</v>
      </c>
      <c r="AG9" s="263">
        <v>2.2999999999999998</v>
      </c>
      <c r="AH9" s="263">
        <v>5.4</v>
      </c>
      <c r="AI9" s="263">
        <v>4.55</v>
      </c>
      <c r="AJ9" s="263">
        <v>4.99</v>
      </c>
      <c r="AK9" s="263">
        <v>2.2999999999999998</v>
      </c>
      <c r="AL9" s="263">
        <v>1.1399999999999999</v>
      </c>
      <c r="AM9" s="263">
        <v>2.95</v>
      </c>
      <c r="AN9" s="263">
        <v>1.83</v>
      </c>
      <c r="AO9" s="263">
        <v>2.77</v>
      </c>
      <c r="AP9" s="263">
        <v>2.16</v>
      </c>
      <c r="AQ9" s="263">
        <v>3.35</v>
      </c>
      <c r="AR9" s="263">
        <v>3.44</v>
      </c>
      <c r="AS9" s="263">
        <v>1.7</v>
      </c>
      <c r="AT9" s="263">
        <v>3.98</v>
      </c>
      <c r="AU9" s="263">
        <v>5.82</v>
      </c>
      <c r="AV9" s="263">
        <v>4.26</v>
      </c>
      <c r="AW9" s="263">
        <v>5.52</v>
      </c>
      <c r="AX9" s="263">
        <v>3.35</v>
      </c>
      <c r="AY9" s="263">
        <v>2.0099999999999998</v>
      </c>
      <c r="AZ9" s="263">
        <v>3.76</v>
      </c>
      <c r="BA9" s="263">
        <v>3.33</v>
      </c>
      <c r="BB9" s="263">
        <v>0.96</v>
      </c>
      <c r="BC9" s="263">
        <v>0.75</v>
      </c>
      <c r="BD9" s="263">
        <v>1.93</v>
      </c>
      <c r="BE9" s="263">
        <v>2.39</v>
      </c>
      <c r="BF9" s="263">
        <v>1.79</v>
      </c>
      <c r="BG9" s="263">
        <v>2.12</v>
      </c>
      <c r="BH9" s="263">
        <v>2.2999999999999998</v>
      </c>
      <c r="BI9" s="263">
        <v>1.24</v>
      </c>
      <c r="BJ9" s="263">
        <v>2.77</v>
      </c>
      <c r="BK9" s="263">
        <v>4.42</v>
      </c>
      <c r="BL9" s="263">
        <v>4.79</v>
      </c>
      <c r="BM9" s="263">
        <v>3.53</v>
      </c>
      <c r="BN9" s="263">
        <v>2.68</v>
      </c>
      <c r="BO9" s="263">
        <v>1.27</v>
      </c>
      <c r="BP9" s="263">
        <v>4.1500000000000004</v>
      </c>
      <c r="BQ9" s="263">
        <v>3.27</v>
      </c>
      <c r="BR9" s="263">
        <v>1.27</v>
      </c>
      <c r="BS9" s="263">
        <v>2.58</v>
      </c>
      <c r="BT9" s="263">
        <v>5.58</v>
      </c>
      <c r="BU9" s="263">
        <v>3.86</v>
      </c>
      <c r="BV9" s="263">
        <v>5.42</v>
      </c>
      <c r="BW9" s="263">
        <v>2.5499999999999998</v>
      </c>
      <c r="BX9" s="263">
        <v>4.74</v>
      </c>
    </row>
    <row r="10" spans="1:76" s="264" customFormat="1">
      <c r="A10" s="241">
        <v>44620</v>
      </c>
      <c r="B10" s="267" t="s">
        <v>90</v>
      </c>
      <c r="C10" s="262" t="s">
        <v>91</v>
      </c>
      <c r="D10" s="263">
        <v>41.1</v>
      </c>
      <c r="E10" s="263">
        <v>10.51</v>
      </c>
      <c r="F10" s="263">
        <v>102.82</v>
      </c>
      <c r="G10" s="263">
        <v>92.55</v>
      </c>
      <c r="H10" s="263">
        <v>43.42</v>
      </c>
      <c r="I10" s="263">
        <v>56.63</v>
      </c>
      <c r="J10" s="263">
        <v>27.9</v>
      </c>
      <c r="K10" s="263">
        <v>55.69</v>
      </c>
      <c r="L10" s="263">
        <v>127.93</v>
      </c>
      <c r="M10" s="263">
        <v>209.15</v>
      </c>
      <c r="N10" s="263">
        <v>118.51</v>
      </c>
      <c r="O10" s="263">
        <v>96.36</v>
      </c>
      <c r="P10" s="263">
        <v>70.06</v>
      </c>
      <c r="Q10" s="263">
        <v>105.06</v>
      </c>
      <c r="R10" s="263">
        <v>457.07</v>
      </c>
      <c r="S10" s="263">
        <v>199.99</v>
      </c>
      <c r="T10" s="263">
        <v>104.29</v>
      </c>
      <c r="U10" s="263">
        <v>111.14</v>
      </c>
      <c r="V10" s="263">
        <v>138.24</v>
      </c>
      <c r="W10" s="263">
        <v>150.76</v>
      </c>
      <c r="X10" s="263">
        <v>207.35</v>
      </c>
      <c r="Y10" s="263">
        <v>106.89</v>
      </c>
      <c r="Z10" s="263">
        <v>295.74</v>
      </c>
      <c r="AA10" s="263">
        <v>71.8</v>
      </c>
      <c r="AB10" s="263">
        <v>125.14</v>
      </c>
      <c r="AC10" s="263">
        <v>129.99</v>
      </c>
      <c r="AD10" s="263">
        <v>161.19</v>
      </c>
      <c r="AE10" s="263">
        <v>301.41000000000003</v>
      </c>
      <c r="AF10" s="263">
        <v>191.95</v>
      </c>
      <c r="AG10" s="263">
        <v>100.35</v>
      </c>
      <c r="AH10" s="263">
        <v>235.74</v>
      </c>
      <c r="AI10" s="263">
        <v>93.99</v>
      </c>
      <c r="AJ10" s="263">
        <v>137.54</v>
      </c>
      <c r="AK10" s="263">
        <v>135.34</v>
      </c>
      <c r="AL10" s="263">
        <v>196.93</v>
      </c>
      <c r="AM10" s="263">
        <v>87.06</v>
      </c>
      <c r="AN10" s="263">
        <v>153.69999999999999</v>
      </c>
      <c r="AO10" s="263">
        <v>133.11000000000001</v>
      </c>
      <c r="AP10" s="263">
        <v>117.99</v>
      </c>
      <c r="AQ10" s="263">
        <v>129.13</v>
      </c>
      <c r="AR10" s="263">
        <v>82.8</v>
      </c>
      <c r="AS10" s="263">
        <v>118.92</v>
      </c>
      <c r="AT10" s="263">
        <v>44</v>
      </c>
      <c r="AU10" s="263">
        <v>54.28</v>
      </c>
      <c r="AV10" s="263">
        <v>93.25</v>
      </c>
      <c r="AW10" s="263">
        <v>157.19999999999999</v>
      </c>
      <c r="AX10" s="263">
        <v>290.82</v>
      </c>
      <c r="AY10" s="263">
        <v>193.85</v>
      </c>
      <c r="AZ10" s="263">
        <v>173.8</v>
      </c>
      <c r="BA10" s="263">
        <v>129.53</v>
      </c>
      <c r="BB10" s="263">
        <v>215.89</v>
      </c>
      <c r="BC10" s="263">
        <v>199.27</v>
      </c>
      <c r="BD10" s="263">
        <v>109.34</v>
      </c>
      <c r="BE10" s="263">
        <v>162.22</v>
      </c>
      <c r="BF10" s="263">
        <v>270.42</v>
      </c>
      <c r="BG10" s="263">
        <v>87.74</v>
      </c>
      <c r="BH10" s="263">
        <v>160.04</v>
      </c>
      <c r="BI10" s="263">
        <v>238.07</v>
      </c>
      <c r="BJ10" s="263">
        <v>214.68</v>
      </c>
      <c r="BK10" s="263">
        <v>46.89</v>
      </c>
      <c r="BL10" s="263">
        <v>87.01</v>
      </c>
      <c r="BM10" s="263">
        <v>70.180000000000007</v>
      </c>
      <c r="BN10" s="263">
        <v>63.79</v>
      </c>
      <c r="BO10" s="263">
        <v>296.14</v>
      </c>
      <c r="BP10" s="263">
        <v>41.25</v>
      </c>
      <c r="BQ10" s="263">
        <v>112.94</v>
      </c>
      <c r="BR10" s="263">
        <v>320.73</v>
      </c>
      <c r="BS10" s="263">
        <v>225.65</v>
      </c>
      <c r="BT10" s="263">
        <v>203.85</v>
      </c>
      <c r="BU10" s="263">
        <v>200.45</v>
      </c>
      <c r="BV10" s="263">
        <v>125.39</v>
      </c>
      <c r="BW10" s="263">
        <v>162.1</v>
      </c>
      <c r="BX10" s="263">
        <v>76.97</v>
      </c>
    </row>
    <row r="11" spans="1:76" s="264" customFormat="1">
      <c r="A11" s="241">
        <v>44620</v>
      </c>
      <c r="B11" s="267" t="s">
        <v>92</v>
      </c>
      <c r="C11" s="262" t="s">
        <v>93</v>
      </c>
      <c r="D11" s="263">
        <v>144.86000000000001</v>
      </c>
      <c r="E11" s="263">
        <v>96.28</v>
      </c>
      <c r="F11" s="263">
        <v>105.29</v>
      </c>
      <c r="G11" s="263">
        <v>133.76</v>
      </c>
      <c r="H11" s="263">
        <v>98.22</v>
      </c>
      <c r="I11" s="263">
        <v>46.87</v>
      </c>
      <c r="J11" s="263">
        <v>530.59</v>
      </c>
      <c r="K11" s="263">
        <v>67.37</v>
      </c>
      <c r="L11" s="263">
        <v>107.09</v>
      </c>
      <c r="M11" s="263">
        <v>51.5</v>
      </c>
      <c r="N11" s="263">
        <v>65.92</v>
      </c>
      <c r="O11" s="263">
        <v>80.56</v>
      </c>
      <c r="P11" s="263">
        <v>166.28</v>
      </c>
      <c r="Q11" s="263">
        <v>216.29</v>
      </c>
      <c r="R11" s="263">
        <v>87.33</v>
      </c>
      <c r="S11" s="263">
        <v>132.22</v>
      </c>
      <c r="T11" s="263">
        <v>86.88</v>
      </c>
      <c r="U11" s="263">
        <v>59.31</v>
      </c>
      <c r="V11" s="263">
        <v>252.39</v>
      </c>
      <c r="W11" s="263">
        <v>199.76</v>
      </c>
      <c r="X11" s="263">
        <v>102.96</v>
      </c>
      <c r="Y11" s="263">
        <v>71.28</v>
      </c>
      <c r="Z11" s="263">
        <v>126.51</v>
      </c>
      <c r="AA11" s="263">
        <v>190.86</v>
      </c>
      <c r="AB11" s="263">
        <v>402.54</v>
      </c>
      <c r="AC11" s="263">
        <v>172.27</v>
      </c>
      <c r="AD11" s="263">
        <v>185.46</v>
      </c>
      <c r="AE11" s="263">
        <v>179.31</v>
      </c>
      <c r="AF11" s="263">
        <v>128.61000000000001</v>
      </c>
      <c r="AG11" s="263">
        <v>58.83</v>
      </c>
      <c r="AH11" s="263">
        <v>38.409999999999997</v>
      </c>
      <c r="AI11" s="263">
        <v>207.56</v>
      </c>
      <c r="AJ11" s="263">
        <v>80.13</v>
      </c>
      <c r="AK11" s="263">
        <v>30.79</v>
      </c>
      <c r="AL11" s="263">
        <v>52.36</v>
      </c>
      <c r="AM11" s="263">
        <v>47.12</v>
      </c>
      <c r="AN11" s="263">
        <v>38.770000000000003</v>
      </c>
      <c r="AO11" s="263">
        <v>30.32</v>
      </c>
      <c r="AP11" s="263">
        <v>48.36</v>
      </c>
      <c r="AQ11" s="263">
        <v>34.18</v>
      </c>
      <c r="AR11" s="263">
        <v>79.83</v>
      </c>
      <c r="AS11" s="263">
        <v>77.11</v>
      </c>
      <c r="AT11" s="263">
        <v>144.31</v>
      </c>
      <c r="AU11" s="263">
        <v>124.9</v>
      </c>
      <c r="AV11" s="263">
        <v>66.13</v>
      </c>
      <c r="AW11" s="263">
        <v>228.65</v>
      </c>
      <c r="AX11" s="263">
        <v>464.87</v>
      </c>
      <c r="AY11" s="263">
        <v>250.71</v>
      </c>
      <c r="AZ11" s="263">
        <v>204.45</v>
      </c>
      <c r="BA11" s="263">
        <v>65.16</v>
      </c>
      <c r="BB11" s="263">
        <v>106.83</v>
      </c>
      <c r="BC11" s="263">
        <v>394.83</v>
      </c>
      <c r="BD11" s="263">
        <v>112.99</v>
      </c>
      <c r="BE11" s="263">
        <v>34.409999999999997</v>
      </c>
      <c r="BF11" s="263">
        <v>97.27</v>
      </c>
      <c r="BG11" s="263">
        <v>73.58</v>
      </c>
      <c r="BH11" s="263">
        <v>80.790000000000006</v>
      </c>
      <c r="BI11" s="263">
        <v>133.66</v>
      </c>
      <c r="BJ11" s="263">
        <v>76.94</v>
      </c>
      <c r="BK11" s="263">
        <v>142.11000000000001</v>
      </c>
      <c r="BL11" s="263">
        <v>113.29</v>
      </c>
      <c r="BM11" s="263">
        <v>132.08000000000001</v>
      </c>
      <c r="BN11" s="263">
        <v>142.41999999999999</v>
      </c>
      <c r="BO11" s="263">
        <v>83.77</v>
      </c>
      <c r="BP11" s="263">
        <v>51.94</v>
      </c>
      <c r="BQ11" s="263">
        <v>134.26</v>
      </c>
      <c r="BR11" s="263">
        <v>200.96</v>
      </c>
      <c r="BS11" s="263">
        <v>367.2</v>
      </c>
      <c r="BT11" s="263">
        <v>47.75</v>
      </c>
      <c r="BU11" s="263">
        <v>144.80000000000001</v>
      </c>
      <c r="BV11" s="263">
        <v>17.170000000000002</v>
      </c>
      <c r="BW11" s="263">
        <v>155.16999999999999</v>
      </c>
      <c r="BX11" s="263">
        <v>170.93</v>
      </c>
    </row>
    <row r="12" spans="1:76" s="264" customFormat="1">
      <c r="A12" s="241">
        <v>44620</v>
      </c>
      <c r="B12" s="267" t="s">
        <v>94</v>
      </c>
      <c r="C12" s="262" t="s">
        <v>95</v>
      </c>
      <c r="D12" s="263">
        <v>166.51</v>
      </c>
      <c r="E12" s="263">
        <v>22.39</v>
      </c>
      <c r="F12" s="263">
        <v>44.12</v>
      </c>
      <c r="G12" s="263">
        <v>119.11</v>
      </c>
      <c r="H12" s="263">
        <v>111.43</v>
      </c>
      <c r="I12" s="263">
        <v>200</v>
      </c>
      <c r="J12" s="263">
        <v>110.89</v>
      </c>
      <c r="K12" s="263">
        <v>54.88</v>
      </c>
      <c r="L12" s="263">
        <v>163.71</v>
      </c>
      <c r="M12" s="263">
        <v>57.09</v>
      </c>
      <c r="N12" s="263">
        <v>118.38</v>
      </c>
      <c r="O12" s="263">
        <v>89.96</v>
      </c>
      <c r="P12" s="263">
        <v>129.30000000000001</v>
      </c>
      <c r="Q12" s="263">
        <v>92.52</v>
      </c>
      <c r="R12" s="263">
        <v>81.36</v>
      </c>
      <c r="S12" s="263">
        <v>133.01</v>
      </c>
      <c r="T12" s="263">
        <v>73.400000000000006</v>
      </c>
      <c r="U12" s="263">
        <v>149.36000000000001</v>
      </c>
      <c r="V12" s="263">
        <v>157.35</v>
      </c>
      <c r="W12" s="263">
        <v>109.2</v>
      </c>
      <c r="X12" s="263">
        <v>136.5</v>
      </c>
      <c r="Y12" s="263">
        <v>169.66</v>
      </c>
      <c r="Z12" s="263">
        <v>86.19</v>
      </c>
      <c r="AA12" s="263">
        <v>64.709999999999994</v>
      </c>
      <c r="AB12" s="263">
        <v>115.24</v>
      </c>
      <c r="AC12" s="263">
        <v>68.7</v>
      </c>
      <c r="AD12" s="263">
        <v>258.43</v>
      </c>
      <c r="AE12" s="263">
        <v>86.86</v>
      </c>
      <c r="AF12" s="263">
        <v>105.2</v>
      </c>
      <c r="AG12" s="263">
        <v>100.96</v>
      </c>
      <c r="AH12" s="263">
        <v>59.81</v>
      </c>
      <c r="AI12" s="263">
        <v>85.51</v>
      </c>
      <c r="AJ12" s="263">
        <v>89.59</v>
      </c>
      <c r="AK12" s="263">
        <v>89.16</v>
      </c>
      <c r="AL12" s="263">
        <v>92.96</v>
      </c>
      <c r="AM12" s="263">
        <v>70.83</v>
      </c>
      <c r="AN12" s="263">
        <v>57.82</v>
      </c>
      <c r="AO12" s="263">
        <v>113.82</v>
      </c>
      <c r="AP12" s="263">
        <v>89.37</v>
      </c>
      <c r="AQ12" s="263">
        <v>90.19</v>
      </c>
      <c r="AR12" s="263">
        <v>78.489999999999995</v>
      </c>
      <c r="AS12" s="263">
        <v>90.96</v>
      </c>
      <c r="AT12" s="263">
        <v>83.24</v>
      </c>
      <c r="AU12" s="263">
        <v>68.55</v>
      </c>
      <c r="AV12" s="263">
        <v>90.62</v>
      </c>
      <c r="AW12" s="263">
        <v>274.57</v>
      </c>
      <c r="AX12" s="263">
        <v>130.86000000000001</v>
      </c>
      <c r="AY12" s="263">
        <v>163.62</v>
      </c>
      <c r="AZ12" s="263">
        <v>126.52</v>
      </c>
      <c r="BA12" s="263">
        <v>146.88999999999999</v>
      </c>
      <c r="BB12" s="263">
        <v>102.64</v>
      </c>
      <c r="BC12" s="263">
        <v>245.92</v>
      </c>
      <c r="BD12" s="263">
        <v>145.29</v>
      </c>
      <c r="BE12" s="263">
        <v>192.74</v>
      </c>
      <c r="BF12" s="263">
        <v>154.69</v>
      </c>
      <c r="BG12" s="263">
        <v>86.75</v>
      </c>
      <c r="BH12" s="263">
        <v>174.81</v>
      </c>
      <c r="BI12" s="263">
        <v>200.69</v>
      </c>
      <c r="BJ12" s="263">
        <v>84.02</v>
      </c>
      <c r="BK12" s="263">
        <v>99.34</v>
      </c>
      <c r="BL12" s="263">
        <v>94.53</v>
      </c>
      <c r="BM12" s="263">
        <v>62.76</v>
      </c>
      <c r="BN12" s="263">
        <v>119.56</v>
      </c>
      <c r="BO12" s="263">
        <v>233.75</v>
      </c>
      <c r="BP12" s="263">
        <v>67.790000000000006</v>
      </c>
      <c r="BQ12" s="263">
        <v>103.02</v>
      </c>
      <c r="BR12" s="263">
        <v>186.13</v>
      </c>
      <c r="BS12" s="263">
        <v>544.36</v>
      </c>
      <c r="BT12" s="263">
        <v>137.18</v>
      </c>
      <c r="BU12" s="263">
        <v>322.12</v>
      </c>
      <c r="BV12" s="263">
        <v>153.58000000000001</v>
      </c>
      <c r="BW12" s="263">
        <v>179.51</v>
      </c>
      <c r="BX12" s="263">
        <v>95.22</v>
      </c>
    </row>
    <row r="13" spans="1:76" s="264" customFormat="1">
      <c r="A13" s="241">
        <v>44620</v>
      </c>
      <c r="B13" s="267" t="s">
        <v>96</v>
      </c>
      <c r="C13" s="262" t="s">
        <v>97</v>
      </c>
      <c r="D13" s="263">
        <v>159.47999999999999</v>
      </c>
      <c r="E13" s="263">
        <v>95.88</v>
      </c>
      <c r="F13" s="263">
        <v>118.25</v>
      </c>
      <c r="G13" s="263">
        <v>246.39</v>
      </c>
      <c r="H13" s="263">
        <v>172.85</v>
      </c>
      <c r="I13" s="263">
        <v>63.04</v>
      </c>
      <c r="J13" s="263">
        <v>83.47</v>
      </c>
      <c r="K13" s="263">
        <v>72.56</v>
      </c>
      <c r="L13" s="263">
        <v>108.51</v>
      </c>
      <c r="M13" s="263">
        <v>0</v>
      </c>
      <c r="N13" s="263">
        <v>319.14</v>
      </c>
      <c r="O13" s="263">
        <v>890.81</v>
      </c>
      <c r="P13" s="263">
        <v>102.87</v>
      </c>
      <c r="Q13" s="263">
        <v>220.29</v>
      </c>
      <c r="R13" s="263">
        <v>557.57000000000005</v>
      </c>
      <c r="S13" s="263">
        <v>206.2</v>
      </c>
      <c r="T13" s="263">
        <v>299.67</v>
      </c>
      <c r="U13" s="263">
        <v>355.69</v>
      </c>
      <c r="V13" s="263">
        <v>114.86</v>
      </c>
      <c r="W13" s="263">
        <v>134.59</v>
      </c>
      <c r="X13" s="263">
        <v>322.70999999999998</v>
      </c>
      <c r="Y13" s="263">
        <v>233.3</v>
      </c>
      <c r="Z13" s="263">
        <v>302.22000000000003</v>
      </c>
      <c r="AA13" s="263">
        <v>293.70999999999998</v>
      </c>
      <c r="AB13" s="263">
        <v>544.88</v>
      </c>
      <c r="AC13" s="263">
        <v>239.75</v>
      </c>
      <c r="AD13" s="263">
        <v>295.18</v>
      </c>
      <c r="AE13" s="263">
        <v>201.57</v>
      </c>
      <c r="AF13" s="263">
        <v>306.10000000000002</v>
      </c>
      <c r="AG13" s="263">
        <v>173.36</v>
      </c>
      <c r="AH13" s="263">
        <v>172.31</v>
      </c>
      <c r="AI13" s="263">
        <v>109.85</v>
      </c>
      <c r="AJ13" s="263">
        <v>118.47</v>
      </c>
      <c r="AK13" s="263">
        <v>117.06</v>
      </c>
      <c r="AL13" s="263">
        <v>566.97</v>
      </c>
      <c r="AM13" s="263">
        <v>117.37</v>
      </c>
      <c r="AN13" s="263">
        <v>113.39</v>
      </c>
      <c r="AO13" s="263">
        <v>103.83</v>
      </c>
      <c r="AP13" s="263">
        <v>83.09</v>
      </c>
      <c r="AQ13" s="263">
        <v>50.34</v>
      </c>
      <c r="AR13" s="263">
        <v>185.65</v>
      </c>
      <c r="AS13" s="263">
        <v>109.66</v>
      </c>
      <c r="AT13" s="263">
        <v>244.2</v>
      </c>
      <c r="AU13" s="263">
        <v>102.6</v>
      </c>
      <c r="AV13" s="263">
        <v>118.58</v>
      </c>
      <c r="AW13" s="263">
        <v>394.36</v>
      </c>
      <c r="AX13" s="263">
        <v>66.040000000000006</v>
      </c>
      <c r="AY13" s="263">
        <v>293.91000000000003</v>
      </c>
      <c r="AZ13" s="263">
        <v>483.67</v>
      </c>
      <c r="BA13" s="263">
        <v>202.71</v>
      </c>
      <c r="BB13" s="263">
        <v>320.85000000000002</v>
      </c>
      <c r="BC13" s="263">
        <v>704.36</v>
      </c>
      <c r="BD13" s="263">
        <v>136.16</v>
      </c>
      <c r="BE13" s="263">
        <v>150.13999999999999</v>
      </c>
      <c r="BF13" s="263">
        <v>403.43</v>
      </c>
      <c r="BG13" s="263">
        <v>326.76</v>
      </c>
      <c r="BH13" s="263">
        <v>150.85</v>
      </c>
      <c r="BI13" s="263">
        <v>210.98</v>
      </c>
      <c r="BJ13" s="263">
        <v>118.71</v>
      </c>
      <c r="BK13" s="263">
        <v>373.79</v>
      </c>
      <c r="BL13" s="263">
        <v>97.25</v>
      </c>
      <c r="BM13" s="263">
        <v>103.1</v>
      </c>
      <c r="BN13" s="263">
        <v>350.3</v>
      </c>
      <c r="BO13" s="263">
        <v>150.71</v>
      </c>
      <c r="BP13" s="263">
        <v>96.44</v>
      </c>
      <c r="BQ13" s="263">
        <v>145.5</v>
      </c>
      <c r="BR13" s="263">
        <v>195.64</v>
      </c>
      <c r="BS13" s="263">
        <v>405.32</v>
      </c>
      <c r="BT13" s="263">
        <v>247.92</v>
      </c>
      <c r="BU13" s="263"/>
      <c r="BV13" s="263">
        <v>331.96</v>
      </c>
      <c r="BW13" s="263">
        <v>494.14</v>
      </c>
      <c r="BX13" s="263">
        <v>327</v>
      </c>
    </row>
    <row r="14" spans="1:76" s="264" customFormat="1">
      <c r="A14" s="241">
        <v>44620</v>
      </c>
      <c r="B14" s="267" t="s">
        <v>98</v>
      </c>
      <c r="C14" s="262" t="s">
        <v>99</v>
      </c>
      <c r="D14" s="263">
        <v>44.54</v>
      </c>
      <c r="E14" s="263">
        <v>54.28</v>
      </c>
      <c r="F14" s="263">
        <v>46.17</v>
      </c>
      <c r="G14" s="263">
        <v>50.58</v>
      </c>
      <c r="H14" s="263">
        <v>51.19</v>
      </c>
      <c r="I14" s="263">
        <v>21.55</v>
      </c>
      <c r="J14" s="263">
        <v>70.209999999999994</v>
      </c>
      <c r="K14" s="263">
        <v>46.07</v>
      </c>
      <c r="L14" s="263">
        <v>45.78</v>
      </c>
      <c r="M14" s="263">
        <v>109.54</v>
      </c>
      <c r="N14" s="263">
        <v>75.19</v>
      </c>
      <c r="O14" s="263">
        <v>45.98</v>
      </c>
      <c r="P14" s="263">
        <v>59.09</v>
      </c>
      <c r="Q14" s="263">
        <v>58.16</v>
      </c>
      <c r="R14" s="263">
        <v>86.81</v>
      </c>
      <c r="S14" s="263">
        <v>105.33</v>
      </c>
      <c r="T14" s="263">
        <v>51.09</v>
      </c>
      <c r="U14" s="263">
        <v>68.2</v>
      </c>
      <c r="V14" s="263">
        <v>52.78</v>
      </c>
      <c r="W14" s="263">
        <v>138.05000000000001</v>
      </c>
      <c r="X14" s="263">
        <v>51.58</v>
      </c>
      <c r="Y14" s="263">
        <v>61.08</v>
      </c>
      <c r="Z14" s="263">
        <v>63.99</v>
      </c>
      <c r="AA14" s="263">
        <v>46.24</v>
      </c>
      <c r="AB14" s="263">
        <v>54.62</v>
      </c>
      <c r="AC14" s="263">
        <v>50.97</v>
      </c>
      <c r="AD14" s="263">
        <v>28.81</v>
      </c>
      <c r="AE14" s="263">
        <v>70.83</v>
      </c>
      <c r="AF14" s="263">
        <v>79.17</v>
      </c>
      <c r="AG14" s="263">
        <v>38.15</v>
      </c>
      <c r="AH14" s="263">
        <v>73.290000000000006</v>
      </c>
      <c r="AI14" s="263">
        <v>65.040000000000006</v>
      </c>
      <c r="AJ14" s="263">
        <v>118.57</v>
      </c>
      <c r="AK14" s="263">
        <v>69.17</v>
      </c>
      <c r="AL14" s="263">
        <v>70.28</v>
      </c>
      <c r="AM14" s="263">
        <v>55.63</v>
      </c>
      <c r="AN14" s="263">
        <v>95.47</v>
      </c>
      <c r="AO14" s="263">
        <v>80.61</v>
      </c>
      <c r="AP14" s="263">
        <v>67</v>
      </c>
      <c r="AQ14" s="263">
        <v>93.15</v>
      </c>
      <c r="AR14" s="263">
        <v>59.97</v>
      </c>
      <c r="AS14" s="263">
        <v>47.28</v>
      </c>
      <c r="AT14" s="263">
        <v>48.73</v>
      </c>
      <c r="AU14" s="263">
        <v>61.26</v>
      </c>
      <c r="AV14" s="263">
        <v>85.15</v>
      </c>
      <c r="AW14" s="263">
        <v>147.24</v>
      </c>
      <c r="AX14" s="263">
        <v>58.26</v>
      </c>
      <c r="AY14" s="263">
        <v>51.99</v>
      </c>
      <c r="AZ14" s="263">
        <v>117.14</v>
      </c>
      <c r="BA14" s="263">
        <v>58.43</v>
      </c>
      <c r="BB14" s="263">
        <v>49.58</v>
      </c>
      <c r="BC14" s="263">
        <v>165.29</v>
      </c>
      <c r="BD14" s="263">
        <v>67.53</v>
      </c>
      <c r="BE14" s="263">
        <v>79.64</v>
      </c>
      <c r="BF14" s="263">
        <v>86.15</v>
      </c>
      <c r="BG14" s="263">
        <v>37.020000000000003</v>
      </c>
      <c r="BH14" s="263">
        <v>50.55</v>
      </c>
      <c r="BI14" s="263">
        <v>101.34</v>
      </c>
      <c r="BJ14" s="263">
        <v>98.82</v>
      </c>
      <c r="BK14" s="263">
        <v>130.78</v>
      </c>
      <c r="BL14" s="263">
        <v>145.72</v>
      </c>
      <c r="BM14" s="263">
        <v>55.74</v>
      </c>
      <c r="BN14" s="263">
        <v>48.39</v>
      </c>
      <c r="BO14" s="263">
        <v>70.86</v>
      </c>
      <c r="BP14" s="263">
        <v>80.25</v>
      </c>
      <c r="BQ14" s="263">
        <v>158.28</v>
      </c>
      <c r="BR14" s="263">
        <v>72.03</v>
      </c>
      <c r="BS14" s="263">
        <v>51.95</v>
      </c>
      <c r="BT14" s="263">
        <v>82.64</v>
      </c>
      <c r="BU14" s="263">
        <v>139.81</v>
      </c>
      <c r="BV14" s="263">
        <v>118.88</v>
      </c>
      <c r="BW14" s="263">
        <v>72.69</v>
      </c>
      <c r="BX14" s="263">
        <v>107.02</v>
      </c>
    </row>
    <row r="15" spans="1:76" s="264" customFormat="1">
      <c r="A15" s="241">
        <v>44620</v>
      </c>
      <c r="B15" s="267" t="s">
        <v>100</v>
      </c>
      <c r="C15" s="262" t="s">
        <v>101</v>
      </c>
      <c r="D15" s="263">
        <v>14.84</v>
      </c>
      <c r="E15" s="263">
        <v>35.46</v>
      </c>
      <c r="F15" s="263">
        <v>41.22</v>
      </c>
      <c r="G15" s="263">
        <v>35.130000000000003</v>
      </c>
      <c r="H15" s="263">
        <v>43.51</v>
      </c>
      <c r="I15" s="263">
        <v>22</v>
      </c>
      <c r="J15" s="263">
        <v>0.83</v>
      </c>
      <c r="K15" s="263">
        <v>42.98</v>
      </c>
      <c r="L15" s="263">
        <v>52.2</v>
      </c>
      <c r="M15" s="263">
        <v>41.38</v>
      </c>
      <c r="N15" s="263">
        <v>65</v>
      </c>
      <c r="O15" s="263">
        <v>43.32</v>
      </c>
      <c r="P15" s="263">
        <v>59.39</v>
      </c>
      <c r="Q15" s="263">
        <v>44.18</v>
      </c>
      <c r="R15" s="263">
        <v>51.17</v>
      </c>
      <c r="S15" s="263">
        <v>49.18</v>
      </c>
      <c r="T15" s="263">
        <v>33.58</v>
      </c>
      <c r="U15" s="263">
        <v>33.24</v>
      </c>
      <c r="V15" s="263">
        <v>56.7</v>
      </c>
      <c r="W15" s="263">
        <v>35.200000000000003</v>
      </c>
      <c r="X15" s="263">
        <v>64.040000000000006</v>
      </c>
      <c r="Y15" s="263">
        <v>54.17</v>
      </c>
      <c r="Z15" s="263">
        <v>21.48</v>
      </c>
      <c r="AA15" s="263">
        <v>43</v>
      </c>
      <c r="AB15" s="263">
        <v>34.1</v>
      </c>
      <c r="AC15" s="263">
        <v>31.47</v>
      </c>
      <c r="AD15" s="263">
        <v>47.83</v>
      </c>
      <c r="AE15" s="263">
        <v>75.400000000000006</v>
      </c>
      <c r="AF15" s="263">
        <v>43.19</v>
      </c>
      <c r="AG15" s="263">
        <v>20.07</v>
      </c>
      <c r="AH15" s="263">
        <v>31.55</v>
      </c>
      <c r="AI15" s="263">
        <v>37.35</v>
      </c>
      <c r="AJ15" s="263">
        <v>24.33</v>
      </c>
      <c r="AK15" s="263">
        <v>40.25</v>
      </c>
      <c r="AL15" s="263">
        <v>19.77</v>
      </c>
      <c r="AM15" s="263">
        <v>20.61</v>
      </c>
      <c r="AN15" s="263">
        <v>32.200000000000003</v>
      </c>
      <c r="AO15" s="263">
        <v>32.520000000000003</v>
      </c>
      <c r="AP15" s="263">
        <v>26.49</v>
      </c>
      <c r="AQ15" s="263">
        <v>28.16</v>
      </c>
      <c r="AR15" s="263">
        <v>47.41</v>
      </c>
      <c r="AS15" s="263">
        <v>39.5</v>
      </c>
      <c r="AT15" s="263">
        <v>47.82</v>
      </c>
      <c r="AU15" s="263">
        <v>47.75</v>
      </c>
      <c r="AV15" s="263">
        <v>48.18</v>
      </c>
      <c r="AW15" s="263">
        <v>57.09</v>
      </c>
      <c r="AX15" s="263">
        <v>37.799999999999997</v>
      </c>
      <c r="AY15" s="263">
        <v>41.67</v>
      </c>
      <c r="AZ15" s="263">
        <v>44.45</v>
      </c>
      <c r="BA15" s="263">
        <v>54.65</v>
      </c>
      <c r="BB15" s="263">
        <v>53.87</v>
      </c>
      <c r="BC15" s="263">
        <v>61.67</v>
      </c>
      <c r="BD15" s="263">
        <v>55.8</v>
      </c>
      <c r="BE15" s="263">
        <v>49.59</v>
      </c>
      <c r="BF15" s="263">
        <v>47.8</v>
      </c>
      <c r="BG15" s="263">
        <v>31.44</v>
      </c>
      <c r="BH15" s="263">
        <v>53.09</v>
      </c>
      <c r="BI15" s="263">
        <v>44.28</v>
      </c>
      <c r="BJ15" s="263">
        <v>60.62</v>
      </c>
      <c r="BK15" s="263">
        <v>59.38</v>
      </c>
      <c r="BL15" s="263">
        <v>48.46</v>
      </c>
      <c r="BM15" s="263">
        <v>46.2</v>
      </c>
      <c r="BN15" s="263">
        <v>46.58</v>
      </c>
      <c r="BO15" s="263">
        <v>31.65</v>
      </c>
      <c r="BP15" s="263">
        <v>38.75</v>
      </c>
      <c r="BQ15" s="263">
        <v>47.82</v>
      </c>
      <c r="BR15" s="263">
        <v>53.46</v>
      </c>
      <c r="BS15" s="263">
        <v>59.53</v>
      </c>
      <c r="BT15" s="263">
        <v>49.42</v>
      </c>
      <c r="BU15" s="263">
        <v>48.61</v>
      </c>
      <c r="BV15" s="263">
        <v>65.86</v>
      </c>
      <c r="BW15" s="263">
        <v>54.62</v>
      </c>
      <c r="BX15" s="263">
        <v>31.51</v>
      </c>
    </row>
    <row r="16" spans="1:76" s="264" customFormat="1">
      <c r="A16" s="241">
        <v>44620</v>
      </c>
      <c r="B16" s="267" t="s">
        <v>102</v>
      </c>
      <c r="C16" s="262" t="s">
        <v>103</v>
      </c>
      <c r="D16" s="263">
        <v>9.59</v>
      </c>
      <c r="E16" s="263">
        <v>32.19</v>
      </c>
      <c r="F16" s="263">
        <v>35.78</v>
      </c>
      <c r="G16" s="263">
        <v>28.98</v>
      </c>
      <c r="H16" s="263">
        <v>39.270000000000003</v>
      </c>
      <c r="I16" s="263">
        <v>14.36</v>
      </c>
      <c r="J16" s="263">
        <v>-6.21</v>
      </c>
      <c r="K16" s="263">
        <v>38.06</v>
      </c>
      <c r="L16" s="263">
        <v>48.82</v>
      </c>
      <c r="M16" s="263">
        <v>37</v>
      </c>
      <c r="N16" s="263">
        <v>63.2</v>
      </c>
      <c r="O16" s="263">
        <v>39.880000000000003</v>
      </c>
      <c r="P16" s="263">
        <v>54.53</v>
      </c>
      <c r="Q16" s="263">
        <v>39.01</v>
      </c>
      <c r="R16" s="263">
        <v>46.27</v>
      </c>
      <c r="S16" s="263">
        <v>46.76</v>
      </c>
      <c r="T16" s="263">
        <v>28.42</v>
      </c>
      <c r="U16" s="263">
        <v>26.71</v>
      </c>
      <c r="V16" s="263">
        <v>51.49</v>
      </c>
      <c r="W16" s="263">
        <v>30.68</v>
      </c>
      <c r="X16" s="263">
        <v>61.95</v>
      </c>
      <c r="Y16" s="263">
        <v>50.03</v>
      </c>
      <c r="Z16" s="263">
        <v>11.24</v>
      </c>
      <c r="AA16" s="263">
        <v>34.979999999999997</v>
      </c>
      <c r="AB16" s="263">
        <v>27.18</v>
      </c>
      <c r="AC16" s="263">
        <v>27.32</v>
      </c>
      <c r="AD16" s="263">
        <v>46.02</v>
      </c>
      <c r="AE16" s="263">
        <v>73.95</v>
      </c>
      <c r="AF16" s="263">
        <v>39.090000000000003</v>
      </c>
      <c r="AG16" s="263">
        <v>16.75</v>
      </c>
      <c r="AH16" s="263">
        <v>28.03</v>
      </c>
      <c r="AI16" s="263">
        <v>33.85</v>
      </c>
      <c r="AJ16" s="263">
        <v>19.47</v>
      </c>
      <c r="AK16" s="263">
        <v>37.979999999999997</v>
      </c>
      <c r="AL16" s="263">
        <v>13.62</v>
      </c>
      <c r="AM16" s="263">
        <v>15.47</v>
      </c>
      <c r="AN16" s="263">
        <v>26.56</v>
      </c>
      <c r="AO16" s="263">
        <v>28.15</v>
      </c>
      <c r="AP16" s="263">
        <v>22.23</v>
      </c>
      <c r="AQ16" s="263">
        <v>22.65</v>
      </c>
      <c r="AR16" s="263">
        <v>44.97</v>
      </c>
      <c r="AS16" s="263">
        <v>36.94</v>
      </c>
      <c r="AT16" s="263">
        <v>45.75</v>
      </c>
      <c r="AU16" s="263">
        <v>45.54</v>
      </c>
      <c r="AV16" s="263">
        <v>45.12</v>
      </c>
      <c r="AW16" s="263">
        <v>54.45</v>
      </c>
      <c r="AX16" s="263">
        <v>34.24</v>
      </c>
      <c r="AY16" s="263">
        <v>39.590000000000003</v>
      </c>
      <c r="AZ16" s="263">
        <v>44.08</v>
      </c>
      <c r="BA16" s="263">
        <v>48.09</v>
      </c>
      <c r="BB16" s="263">
        <v>49.36</v>
      </c>
      <c r="BC16" s="263">
        <v>57.49</v>
      </c>
      <c r="BD16" s="263">
        <v>51.51</v>
      </c>
      <c r="BE16" s="263">
        <v>46.8</v>
      </c>
      <c r="BF16" s="263">
        <v>45.49</v>
      </c>
      <c r="BG16" s="263">
        <v>29.24</v>
      </c>
      <c r="BH16" s="263">
        <v>49.66</v>
      </c>
      <c r="BI16" s="263">
        <v>41.01</v>
      </c>
      <c r="BJ16" s="263">
        <v>58.71</v>
      </c>
      <c r="BK16" s="263">
        <v>55.65</v>
      </c>
      <c r="BL16" s="263">
        <v>44.2</v>
      </c>
      <c r="BM16" s="263">
        <v>42.97</v>
      </c>
      <c r="BN16" s="263">
        <v>42.73</v>
      </c>
      <c r="BO16" s="263">
        <v>27.5</v>
      </c>
      <c r="BP16" s="263">
        <v>34.799999999999997</v>
      </c>
      <c r="BQ16" s="263">
        <v>42.53</v>
      </c>
      <c r="BR16" s="263">
        <v>52.33</v>
      </c>
      <c r="BS16" s="263">
        <v>58.88</v>
      </c>
      <c r="BT16" s="263">
        <v>43.73</v>
      </c>
      <c r="BU16" s="263">
        <v>43.72</v>
      </c>
      <c r="BV16" s="263">
        <v>57.93</v>
      </c>
      <c r="BW16" s="263">
        <v>48.9</v>
      </c>
      <c r="BX16" s="263">
        <v>25.75</v>
      </c>
    </row>
    <row r="17" spans="1:76" s="264" customFormat="1">
      <c r="A17" s="241">
        <v>44620</v>
      </c>
      <c r="B17" s="267" t="s">
        <v>104</v>
      </c>
      <c r="C17" s="262" t="s">
        <v>105</v>
      </c>
      <c r="D17" s="263">
        <v>-20.8</v>
      </c>
      <c r="E17" s="263">
        <v>32.25</v>
      </c>
      <c r="F17" s="263">
        <v>20.78</v>
      </c>
      <c r="G17" s="263">
        <v>-22.55</v>
      </c>
      <c r="H17" s="263">
        <v>31.62</v>
      </c>
      <c r="I17" s="263">
        <v>-6.12</v>
      </c>
      <c r="J17" s="263">
        <v>-65.89</v>
      </c>
      <c r="K17" s="263">
        <v>39.08</v>
      </c>
      <c r="L17" s="263">
        <v>48.45</v>
      </c>
      <c r="M17" s="263">
        <v>39.590000000000003</v>
      </c>
      <c r="N17" s="263">
        <v>63.98</v>
      </c>
      <c r="O17" s="263">
        <v>40.97</v>
      </c>
      <c r="P17" s="263">
        <v>54.26</v>
      </c>
      <c r="Q17" s="263">
        <v>39.08</v>
      </c>
      <c r="R17" s="263">
        <v>50.62</v>
      </c>
      <c r="S17" s="263">
        <v>38.86</v>
      </c>
      <c r="T17" s="263">
        <v>27.48</v>
      </c>
      <c r="U17" s="263">
        <v>28.92</v>
      </c>
      <c r="V17" s="263">
        <v>53.39</v>
      </c>
      <c r="W17" s="263">
        <v>33.369999999999997</v>
      </c>
      <c r="X17" s="263">
        <v>59.56</v>
      </c>
      <c r="Y17" s="263">
        <v>50.76</v>
      </c>
      <c r="Z17" s="263">
        <v>18.98</v>
      </c>
      <c r="AA17" s="263">
        <v>39.43</v>
      </c>
      <c r="AB17" s="263">
        <v>32.19</v>
      </c>
      <c r="AC17" s="263">
        <v>24.01</v>
      </c>
      <c r="AD17" s="263">
        <v>45.58</v>
      </c>
      <c r="AE17" s="263">
        <v>72.290000000000006</v>
      </c>
      <c r="AF17" s="263">
        <v>39.619999999999997</v>
      </c>
      <c r="AG17" s="263">
        <v>12.66</v>
      </c>
      <c r="AH17" s="263">
        <v>27.74</v>
      </c>
      <c r="AI17" s="263">
        <v>30.59</v>
      </c>
      <c r="AJ17" s="263">
        <v>21.01</v>
      </c>
      <c r="AK17" s="263">
        <v>35.15</v>
      </c>
      <c r="AL17" s="263">
        <v>12.18</v>
      </c>
      <c r="AM17" s="263">
        <v>12.9</v>
      </c>
      <c r="AN17" s="263">
        <v>28.07</v>
      </c>
      <c r="AO17" s="263">
        <v>25.91</v>
      </c>
      <c r="AP17" s="263">
        <v>18.75</v>
      </c>
      <c r="AQ17" s="263">
        <v>22.04</v>
      </c>
      <c r="AR17" s="263">
        <v>19.27</v>
      </c>
      <c r="AS17" s="263">
        <v>31.07</v>
      </c>
      <c r="AT17" s="263">
        <v>41.23</v>
      </c>
      <c r="AU17" s="263">
        <v>38.479999999999997</v>
      </c>
      <c r="AV17" s="263">
        <v>30</v>
      </c>
      <c r="AW17" s="263">
        <v>50.99</v>
      </c>
      <c r="AX17" s="263">
        <v>31.03</v>
      </c>
      <c r="AY17" s="263">
        <v>39.97</v>
      </c>
      <c r="AZ17" s="263">
        <v>35.56</v>
      </c>
      <c r="BA17" s="263">
        <v>49.77</v>
      </c>
      <c r="BB17" s="263">
        <v>53.19</v>
      </c>
      <c r="BC17" s="263">
        <v>57.79</v>
      </c>
      <c r="BD17" s="263">
        <v>53.52</v>
      </c>
      <c r="BE17" s="263">
        <v>36.83</v>
      </c>
      <c r="BF17" s="263">
        <v>37.31</v>
      </c>
      <c r="BG17" s="263">
        <v>25.33</v>
      </c>
      <c r="BH17" s="263">
        <v>45.16</v>
      </c>
      <c r="BI17" s="263">
        <v>35.380000000000003</v>
      </c>
      <c r="BJ17" s="263">
        <v>52.65</v>
      </c>
      <c r="BK17" s="263">
        <v>54.77</v>
      </c>
      <c r="BL17" s="263">
        <v>44.2</v>
      </c>
      <c r="BM17" s="263">
        <v>40.58</v>
      </c>
      <c r="BN17" s="263">
        <v>44.55</v>
      </c>
      <c r="BO17" s="263">
        <v>20.54</v>
      </c>
      <c r="BP17" s="263">
        <v>27.72</v>
      </c>
      <c r="BQ17" s="263">
        <v>38.47</v>
      </c>
      <c r="BR17" s="263">
        <v>51.33</v>
      </c>
      <c r="BS17" s="263">
        <v>55.87</v>
      </c>
      <c r="BT17" s="263">
        <v>45.38</v>
      </c>
      <c r="BU17" s="263">
        <v>41.73</v>
      </c>
      <c r="BV17" s="263">
        <v>59.43</v>
      </c>
      <c r="BW17" s="263">
        <v>53.18</v>
      </c>
      <c r="BX17" s="263">
        <v>23.34</v>
      </c>
    </row>
    <row r="18" spans="1:76" s="264" customFormat="1">
      <c r="A18" s="241">
        <v>44620</v>
      </c>
      <c r="B18" s="267" t="s">
        <v>106</v>
      </c>
      <c r="C18" s="262" t="s">
        <v>107</v>
      </c>
      <c r="D18" s="263">
        <v>-26.48</v>
      </c>
      <c r="E18" s="263">
        <v>28.41</v>
      </c>
      <c r="F18" s="263">
        <v>15.15</v>
      </c>
      <c r="G18" s="263">
        <v>-29.16</v>
      </c>
      <c r="H18" s="263">
        <v>27.1</v>
      </c>
      <c r="I18" s="263">
        <v>-14.51</v>
      </c>
      <c r="J18" s="263">
        <v>-73.760000000000005</v>
      </c>
      <c r="K18" s="263">
        <v>33.950000000000003</v>
      </c>
      <c r="L18" s="263">
        <v>44.89</v>
      </c>
      <c r="M18" s="263">
        <v>35.1</v>
      </c>
      <c r="N18" s="263">
        <v>62.09</v>
      </c>
      <c r="O18" s="263">
        <v>37.46</v>
      </c>
      <c r="P18" s="263">
        <v>49.32</v>
      </c>
      <c r="Q18" s="263">
        <v>33.75</v>
      </c>
      <c r="R18" s="263">
        <v>45.57</v>
      </c>
      <c r="S18" s="263">
        <v>36.270000000000003</v>
      </c>
      <c r="T18" s="263">
        <v>22</v>
      </c>
      <c r="U18" s="263">
        <v>22.19</v>
      </c>
      <c r="V18" s="263">
        <v>48.04</v>
      </c>
      <c r="W18" s="263">
        <v>28.09</v>
      </c>
      <c r="X18" s="263">
        <v>57.47</v>
      </c>
      <c r="Y18" s="263">
        <v>46.47</v>
      </c>
      <c r="Z18" s="263">
        <v>8.6199999999999992</v>
      </c>
      <c r="AA18" s="263">
        <v>31.31</v>
      </c>
      <c r="AB18" s="263">
        <v>24.98</v>
      </c>
      <c r="AC18" s="263">
        <v>19.63</v>
      </c>
      <c r="AD18" s="263">
        <v>43.75</v>
      </c>
      <c r="AE18" s="263">
        <v>70.78</v>
      </c>
      <c r="AF18" s="263">
        <v>35.119999999999997</v>
      </c>
      <c r="AG18" s="263">
        <v>8.9600000000000009</v>
      </c>
      <c r="AH18" s="263">
        <v>24.03</v>
      </c>
      <c r="AI18" s="263">
        <v>26.91</v>
      </c>
      <c r="AJ18" s="263">
        <v>15.78</v>
      </c>
      <c r="AK18" s="263">
        <v>32.83</v>
      </c>
      <c r="AL18" s="263">
        <v>5.38</v>
      </c>
      <c r="AM18" s="263">
        <v>7.27</v>
      </c>
      <c r="AN18" s="263">
        <v>22.14</v>
      </c>
      <c r="AO18" s="263">
        <v>21.36</v>
      </c>
      <c r="AP18" s="263">
        <v>14.37</v>
      </c>
      <c r="AQ18" s="263">
        <v>16.04</v>
      </c>
      <c r="AR18" s="263">
        <v>16.78</v>
      </c>
      <c r="AS18" s="263">
        <v>28.42</v>
      </c>
      <c r="AT18" s="263">
        <v>39.01</v>
      </c>
      <c r="AU18" s="263">
        <v>36.229999999999997</v>
      </c>
      <c r="AV18" s="263">
        <v>26.86</v>
      </c>
      <c r="AW18" s="263">
        <v>48.22</v>
      </c>
      <c r="AX18" s="263">
        <v>27.28</v>
      </c>
      <c r="AY18" s="263">
        <v>37.89</v>
      </c>
      <c r="AZ18" s="263">
        <v>35.18</v>
      </c>
      <c r="BA18" s="263">
        <v>43.02</v>
      </c>
      <c r="BB18" s="263">
        <v>48.55</v>
      </c>
      <c r="BC18" s="263">
        <v>53.33</v>
      </c>
      <c r="BD18" s="263">
        <v>49.2</v>
      </c>
      <c r="BE18" s="263">
        <v>33.89</v>
      </c>
      <c r="BF18" s="263">
        <v>34.700000000000003</v>
      </c>
      <c r="BG18" s="263">
        <v>23.03</v>
      </c>
      <c r="BH18" s="263">
        <v>41.48</v>
      </c>
      <c r="BI18" s="263">
        <v>32.090000000000003</v>
      </c>
      <c r="BJ18" s="263">
        <v>50.63</v>
      </c>
      <c r="BK18" s="263">
        <v>50.92</v>
      </c>
      <c r="BL18" s="263">
        <v>39.729999999999997</v>
      </c>
      <c r="BM18" s="263">
        <v>37.32</v>
      </c>
      <c r="BN18" s="263">
        <v>40.590000000000003</v>
      </c>
      <c r="BO18" s="263">
        <v>16.059999999999999</v>
      </c>
      <c r="BP18" s="263">
        <v>23.69</v>
      </c>
      <c r="BQ18" s="263">
        <v>33.049999999999997</v>
      </c>
      <c r="BR18" s="263">
        <v>50.19</v>
      </c>
      <c r="BS18" s="263">
        <v>55.21</v>
      </c>
      <c r="BT18" s="263">
        <v>39.590000000000003</v>
      </c>
      <c r="BU18" s="263">
        <v>36.67</v>
      </c>
      <c r="BV18" s="263">
        <v>51.4</v>
      </c>
      <c r="BW18" s="263">
        <v>47.32</v>
      </c>
      <c r="BX18" s="263">
        <v>17.329999999999998</v>
      </c>
    </row>
    <row r="19" spans="1:76" s="264" customFormat="1">
      <c r="A19" s="241">
        <v>44620</v>
      </c>
      <c r="B19" s="267" t="s">
        <v>108</v>
      </c>
      <c r="C19" s="262" t="s">
        <v>109</v>
      </c>
      <c r="D19" s="263">
        <v>12.89</v>
      </c>
      <c r="E19" s="263">
        <v>36.51</v>
      </c>
      <c r="F19" s="263">
        <v>36.020000000000003</v>
      </c>
      <c r="G19" s="263">
        <v>24.33</v>
      </c>
      <c r="H19" s="263">
        <v>36.01</v>
      </c>
      <c r="I19" s="263">
        <v>18.13</v>
      </c>
      <c r="J19" s="263">
        <v>5.71</v>
      </c>
      <c r="K19" s="263">
        <v>45.06</v>
      </c>
      <c r="L19" s="263">
        <v>48.03</v>
      </c>
      <c r="M19" s="263">
        <v>33.880000000000003</v>
      </c>
      <c r="N19" s="263">
        <v>61.66</v>
      </c>
      <c r="O19" s="263">
        <v>42.53</v>
      </c>
      <c r="P19" s="263">
        <v>59.63</v>
      </c>
      <c r="Q19" s="263">
        <v>44</v>
      </c>
      <c r="R19" s="263">
        <v>47.64</v>
      </c>
      <c r="S19" s="263">
        <v>36.24</v>
      </c>
      <c r="T19" s="263">
        <v>34.729999999999997</v>
      </c>
      <c r="U19" s="263">
        <v>38.06</v>
      </c>
      <c r="V19" s="263">
        <v>50.06</v>
      </c>
      <c r="W19" s="263">
        <v>39.31</v>
      </c>
      <c r="X19" s="263">
        <v>61.12</v>
      </c>
      <c r="Y19" s="263">
        <v>55.49</v>
      </c>
      <c r="Z19" s="263">
        <v>32.33</v>
      </c>
      <c r="AA19" s="263">
        <v>45.34</v>
      </c>
      <c r="AB19" s="263">
        <v>42.11</v>
      </c>
      <c r="AC19" s="263">
        <v>31.21</v>
      </c>
      <c r="AD19" s="263">
        <v>47.93</v>
      </c>
      <c r="AE19" s="263">
        <v>73.7</v>
      </c>
      <c r="AF19" s="263">
        <v>45.35</v>
      </c>
      <c r="AG19" s="263">
        <v>19.41</v>
      </c>
      <c r="AH19" s="263">
        <v>31.15</v>
      </c>
      <c r="AI19" s="263">
        <v>37.479999999999997</v>
      </c>
      <c r="AJ19" s="263">
        <v>26.04</v>
      </c>
      <c r="AK19" s="263">
        <v>38.340000000000003</v>
      </c>
      <c r="AL19" s="263">
        <v>23.94</v>
      </c>
      <c r="AM19" s="263">
        <v>21.44</v>
      </c>
      <c r="AN19" s="263">
        <v>33.590000000000003</v>
      </c>
      <c r="AO19" s="263">
        <v>33.04</v>
      </c>
      <c r="AP19" s="263">
        <v>34.659999999999997</v>
      </c>
      <c r="AQ19" s="263">
        <v>27.44</v>
      </c>
      <c r="AR19" s="263">
        <v>29.11</v>
      </c>
      <c r="AS19" s="263">
        <v>37.090000000000003</v>
      </c>
      <c r="AT19" s="263">
        <v>44.91</v>
      </c>
      <c r="AU19" s="263">
        <v>43.4</v>
      </c>
      <c r="AV19" s="263">
        <v>41.18</v>
      </c>
      <c r="AW19" s="263">
        <v>50.65</v>
      </c>
      <c r="AX19" s="263">
        <v>38.15</v>
      </c>
      <c r="AY19" s="263">
        <v>35.83</v>
      </c>
      <c r="AZ19" s="263">
        <v>42.39</v>
      </c>
      <c r="BA19" s="263">
        <v>54.13</v>
      </c>
      <c r="BB19" s="263">
        <v>55.45</v>
      </c>
      <c r="BC19" s="263">
        <v>64.88</v>
      </c>
      <c r="BD19" s="263">
        <v>61.29</v>
      </c>
      <c r="BE19" s="263">
        <v>43.31</v>
      </c>
      <c r="BF19" s="263">
        <v>43.86</v>
      </c>
      <c r="BG19" s="263">
        <v>29.33</v>
      </c>
      <c r="BH19" s="263">
        <v>46.68</v>
      </c>
      <c r="BI19" s="263">
        <v>39.32</v>
      </c>
      <c r="BJ19" s="263">
        <v>54.35</v>
      </c>
      <c r="BK19" s="263">
        <v>54.73</v>
      </c>
      <c r="BL19" s="263">
        <v>45.91</v>
      </c>
      <c r="BM19" s="263">
        <v>43.08</v>
      </c>
      <c r="BN19" s="263">
        <v>44.8</v>
      </c>
      <c r="BO19" s="263">
        <v>37.04</v>
      </c>
      <c r="BP19" s="263">
        <v>32.44</v>
      </c>
      <c r="BQ19" s="263">
        <v>41.6</v>
      </c>
      <c r="BR19" s="263">
        <v>52.78</v>
      </c>
      <c r="BS19" s="263">
        <v>61.37</v>
      </c>
      <c r="BT19" s="263">
        <v>49.09</v>
      </c>
      <c r="BU19" s="263">
        <v>42.42</v>
      </c>
      <c r="BV19" s="263">
        <v>61.65</v>
      </c>
      <c r="BW19" s="263">
        <v>49.24</v>
      </c>
      <c r="BX19" s="263">
        <v>31.01</v>
      </c>
    </row>
    <row r="20" spans="1:76" s="264" customFormat="1">
      <c r="A20" s="241">
        <v>44620</v>
      </c>
      <c r="B20" s="267" t="s">
        <v>110</v>
      </c>
      <c r="C20" s="262" t="s">
        <v>111</v>
      </c>
      <c r="D20" s="263">
        <v>8.85</v>
      </c>
      <c r="E20" s="263">
        <v>33.01</v>
      </c>
      <c r="F20" s="263">
        <v>31.58</v>
      </c>
      <c r="G20" s="263">
        <v>20.48</v>
      </c>
      <c r="H20" s="263">
        <v>31.95</v>
      </c>
      <c r="I20" s="263">
        <v>11.75</v>
      </c>
      <c r="J20" s="263">
        <v>1.38</v>
      </c>
      <c r="K20" s="263">
        <v>40.520000000000003</v>
      </c>
      <c r="L20" s="263">
        <v>44.78</v>
      </c>
      <c r="M20" s="263">
        <v>30.03</v>
      </c>
      <c r="N20" s="263">
        <v>59.98</v>
      </c>
      <c r="O20" s="263">
        <v>39.4</v>
      </c>
      <c r="P20" s="263">
        <v>55.65</v>
      </c>
      <c r="Q20" s="263">
        <v>39.65</v>
      </c>
      <c r="R20" s="263">
        <v>43.4</v>
      </c>
      <c r="S20" s="263">
        <v>33.96</v>
      </c>
      <c r="T20" s="263">
        <v>30.03</v>
      </c>
      <c r="U20" s="263">
        <v>32.21</v>
      </c>
      <c r="V20" s="263">
        <v>45.4</v>
      </c>
      <c r="W20" s="263">
        <v>34.54</v>
      </c>
      <c r="X20" s="263">
        <v>59.19</v>
      </c>
      <c r="Y20" s="263">
        <v>51.61</v>
      </c>
      <c r="Z20" s="263">
        <v>24.04</v>
      </c>
      <c r="AA20" s="263">
        <v>38.08</v>
      </c>
      <c r="AB20" s="263">
        <v>36.17</v>
      </c>
      <c r="AC20" s="263">
        <v>27.35</v>
      </c>
      <c r="AD20" s="263">
        <v>46.23</v>
      </c>
      <c r="AE20" s="263">
        <v>72.27</v>
      </c>
      <c r="AF20" s="263">
        <v>41.29</v>
      </c>
      <c r="AG20" s="263">
        <v>16.09</v>
      </c>
      <c r="AH20" s="263">
        <v>27.74</v>
      </c>
      <c r="AI20" s="263">
        <v>34.200000000000003</v>
      </c>
      <c r="AJ20" s="263">
        <v>21.35</v>
      </c>
      <c r="AK20" s="263">
        <v>36.14</v>
      </c>
      <c r="AL20" s="263">
        <v>18.059999999999999</v>
      </c>
      <c r="AM20" s="263">
        <v>16.489999999999998</v>
      </c>
      <c r="AN20" s="263">
        <v>28.33</v>
      </c>
      <c r="AO20" s="263">
        <v>29.02</v>
      </c>
      <c r="AP20" s="263">
        <v>31.16</v>
      </c>
      <c r="AQ20" s="263">
        <v>21.88</v>
      </c>
      <c r="AR20" s="263">
        <v>26.93</v>
      </c>
      <c r="AS20" s="263">
        <v>34.68</v>
      </c>
      <c r="AT20" s="263">
        <v>42.83</v>
      </c>
      <c r="AU20" s="263">
        <v>41.34</v>
      </c>
      <c r="AV20" s="263">
        <v>38.58</v>
      </c>
      <c r="AW20" s="263">
        <v>48.27</v>
      </c>
      <c r="AX20" s="263">
        <v>34.85</v>
      </c>
      <c r="AY20" s="263">
        <v>33.9</v>
      </c>
      <c r="AZ20" s="263">
        <v>42.07</v>
      </c>
      <c r="BA20" s="263">
        <v>48.01</v>
      </c>
      <c r="BB20" s="263">
        <v>51.06</v>
      </c>
      <c r="BC20" s="263">
        <v>61.17</v>
      </c>
      <c r="BD20" s="263">
        <v>57.7</v>
      </c>
      <c r="BE20" s="263">
        <v>40.68</v>
      </c>
      <c r="BF20" s="263">
        <v>41.52</v>
      </c>
      <c r="BG20" s="263">
        <v>27.19</v>
      </c>
      <c r="BH20" s="263">
        <v>43.22</v>
      </c>
      <c r="BI20" s="263">
        <v>36.24</v>
      </c>
      <c r="BJ20" s="263">
        <v>52.52</v>
      </c>
      <c r="BK20" s="263">
        <v>51.22</v>
      </c>
      <c r="BL20" s="263">
        <v>41.78</v>
      </c>
      <c r="BM20" s="263">
        <v>40.04</v>
      </c>
      <c r="BN20" s="263">
        <v>41.19</v>
      </c>
      <c r="BO20" s="263">
        <v>33.51</v>
      </c>
      <c r="BP20" s="263">
        <v>28.79</v>
      </c>
      <c r="BQ20" s="263">
        <v>36.89</v>
      </c>
      <c r="BR20" s="263">
        <v>51.7</v>
      </c>
      <c r="BS20" s="263">
        <v>60.79</v>
      </c>
      <c r="BT20" s="263">
        <v>44.02</v>
      </c>
      <c r="BU20" s="263">
        <v>38.22</v>
      </c>
      <c r="BV20" s="263">
        <v>54.77</v>
      </c>
      <c r="BW20" s="263">
        <v>44.32</v>
      </c>
      <c r="BX20" s="263">
        <v>25.84</v>
      </c>
    </row>
    <row r="21" spans="1:76" s="264" customFormat="1">
      <c r="A21" s="241">
        <v>44620</v>
      </c>
      <c r="B21" s="267" t="s">
        <v>112</v>
      </c>
      <c r="C21" s="262" t="s">
        <v>113</v>
      </c>
      <c r="D21" s="263">
        <v>128.09</v>
      </c>
      <c r="E21" s="263">
        <v>73.489999999999995</v>
      </c>
      <c r="F21" s="263">
        <v>86.76</v>
      </c>
      <c r="G21" s="263">
        <v>136.5</v>
      </c>
      <c r="H21" s="263">
        <v>75.87</v>
      </c>
      <c r="I21" s="263">
        <v>116.01</v>
      </c>
      <c r="J21" s="263">
        <v>179.6</v>
      </c>
      <c r="K21" s="263">
        <v>67.22</v>
      </c>
      <c r="L21" s="263">
        <v>60.53</v>
      </c>
      <c r="M21" s="263">
        <v>81.61</v>
      </c>
      <c r="N21" s="263">
        <v>44.77</v>
      </c>
      <c r="O21" s="263">
        <v>67.95</v>
      </c>
      <c r="P21" s="263">
        <v>55.04</v>
      </c>
      <c r="Q21" s="263">
        <v>73.97</v>
      </c>
      <c r="R21" s="263">
        <v>67.489999999999995</v>
      </c>
      <c r="S21" s="263">
        <v>74.63</v>
      </c>
      <c r="T21" s="263">
        <v>81.39</v>
      </c>
      <c r="U21" s="263">
        <v>77.92</v>
      </c>
      <c r="V21" s="263">
        <v>62.68</v>
      </c>
      <c r="W21" s="263">
        <v>72.38</v>
      </c>
      <c r="X21" s="263">
        <v>44.26</v>
      </c>
      <c r="Y21" s="263">
        <v>53.57</v>
      </c>
      <c r="Z21" s="263">
        <v>95</v>
      </c>
      <c r="AA21" s="263">
        <v>69.22</v>
      </c>
      <c r="AB21" s="263">
        <v>77.59</v>
      </c>
      <c r="AC21" s="263">
        <v>82.4</v>
      </c>
      <c r="AD21" s="263">
        <v>57.77</v>
      </c>
      <c r="AE21" s="263">
        <v>29.27</v>
      </c>
      <c r="AF21" s="263">
        <v>65.010000000000005</v>
      </c>
      <c r="AG21" s="263">
        <v>93.36</v>
      </c>
      <c r="AH21" s="263">
        <v>78.459999999999994</v>
      </c>
      <c r="AI21" s="263">
        <v>73.900000000000006</v>
      </c>
      <c r="AJ21" s="263">
        <v>87.69</v>
      </c>
      <c r="AK21" s="263">
        <v>67.5</v>
      </c>
      <c r="AL21" s="263">
        <v>94.8</v>
      </c>
      <c r="AM21" s="263">
        <v>94.92</v>
      </c>
      <c r="AN21" s="263">
        <v>80.8</v>
      </c>
      <c r="AO21" s="263">
        <v>80.400000000000006</v>
      </c>
      <c r="AP21" s="263">
        <v>86.19</v>
      </c>
      <c r="AQ21" s="263">
        <v>84.37</v>
      </c>
      <c r="AR21" s="263">
        <v>83.85</v>
      </c>
      <c r="AS21" s="263">
        <v>71.67</v>
      </c>
      <c r="AT21" s="263">
        <v>61.18</v>
      </c>
      <c r="AU21" s="263">
        <v>64.19</v>
      </c>
      <c r="AV21" s="263">
        <v>73.900000000000006</v>
      </c>
      <c r="AW21" s="263">
        <v>60.26</v>
      </c>
      <c r="AX21" s="263">
        <v>73.77</v>
      </c>
      <c r="AY21" s="263">
        <v>71.03</v>
      </c>
      <c r="AZ21" s="263">
        <v>68.38</v>
      </c>
      <c r="BA21" s="263">
        <v>57.34</v>
      </c>
      <c r="BB21" s="263">
        <v>51.58</v>
      </c>
      <c r="BC21" s="263">
        <v>46.69</v>
      </c>
      <c r="BD21" s="263">
        <v>50.96</v>
      </c>
      <c r="BE21" s="263">
        <v>66.27</v>
      </c>
      <c r="BF21" s="263">
        <v>65.3</v>
      </c>
      <c r="BG21" s="263">
        <v>78.42</v>
      </c>
      <c r="BH21" s="263">
        <v>60.42</v>
      </c>
      <c r="BI21" s="263">
        <v>68.08</v>
      </c>
      <c r="BJ21" s="263">
        <v>52.53</v>
      </c>
      <c r="BK21" s="263">
        <v>53.37</v>
      </c>
      <c r="BL21" s="263">
        <v>63.03</v>
      </c>
      <c r="BM21" s="263">
        <v>64.56</v>
      </c>
      <c r="BN21" s="263">
        <v>64.599999999999994</v>
      </c>
      <c r="BO21" s="263">
        <v>84.52</v>
      </c>
      <c r="BP21" s="263">
        <v>78.569999999999993</v>
      </c>
      <c r="BQ21" s="263">
        <v>72.52</v>
      </c>
      <c r="BR21" s="263">
        <v>51.21</v>
      </c>
      <c r="BS21" s="263">
        <v>44.79</v>
      </c>
      <c r="BT21" s="263">
        <v>63.95</v>
      </c>
      <c r="BU21" s="263">
        <v>74.47</v>
      </c>
      <c r="BV21" s="263">
        <v>52.8</v>
      </c>
      <c r="BW21" s="263">
        <v>66.400000000000006</v>
      </c>
      <c r="BX21" s="263">
        <v>86.16</v>
      </c>
    </row>
    <row r="22" spans="1:76" s="264" customFormat="1">
      <c r="A22" s="241">
        <v>44620</v>
      </c>
      <c r="B22" s="267" t="s">
        <v>114</v>
      </c>
      <c r="C22" s="262" t="s">
        <v>115</v>
      </c>
      <c r="D22" s="263">
        <v>67.8</v>
      </c>
      <c r="E22" s="263">
        <v>87.7</v>
      </c>
      <c r="F22" s="263">
        <v>71.22</v>
      </c>
      <c r="G22" s="263">
        <v>50.13</v>
      </c>
      <c r="H22" s="263">
        <v>77.45</v>
      </c>
      <c r="I22" s="263">
        <v>71.849999999999994</v>
      </c>
      <c r="J22" s="263">
        <v>57.66</v>
      </c>
      <c r="K22" s="263">
        <v>90.04</v>
      </c>
      <c r="L22" s="263">
        <v>82.81</v>
      </c>
      <c r="M22" s="263">
        <v>75.11</v>
      </c>
      <c r="N22" s="263">
        <v>79.66</v>
      </c>
      <c r="O22" s="263">
        <v>85.21</v>
      </c>
      <c r="P22" s="263">
        <v>79.23</v>
      </c>
      <c r="Q22" s="263">
        <v>78.37</v>
      </c>
      <c r="R22" s="263">
        <v>75.84</v>
      </c>
      <c r="S22" s="263">
        <v>68.260000000000005</v>
      </c>
      <c r="T22" s="263">
        <v>85.06</v>
      </c>
      <c r="U22" s="263">
        <v>90.95</v>
      </c>
      <c r="V22" s="263">
        <v>75.23</v>
      </c>
      <c r="W22" s="263">
        <v>91.63</v>
      </c>
      <c r="X22" s="263">
        <v>78.86</v>
      </c>
      <c r="Y22" s="263">
        <v>89.12</v>
      </c>
      <c r="Z22" s="263">
        <v>88.81</v>
      </c>
      <c r="AA22" s="263">
        <v>90.37</v>
      </c>
      <c r="AB22" s="263">
        <v>89.5</v>
      </c>
      <c r="AC22" s="263">
        <v>83.76</v>
      </c>
      <c r="AD22" s="263">
        <v>91.51</v>
      </c>
      <c r="AE22" s="263">
        <v>85.96</v>
      </c>
      <c r="AF22" s="263">
        <v>90.21</v>
      </c>
      <c r="AG22" s="263">
        <v>86.83</v>
      </c>
      <c r="AH22" s="263">
        <v>89.79</v>
      </c>
      <c r="AI22" s="263">
        <v>86.48</v>
      </c>
      <c r="AJ22" s="263">
        <v>89.45</v>
      </c>
      <c r="AK22" s="263">
        <v>87.31</v>
      </c>
      <c r="AL22" s="263">
        <v>88</v>
      </c>
      <c r="AM22" s="263">
        <v>86.43</v>
      </c>
      <c r="AN22" s="263">
        <v>87.76</v>
      </c>
      <c r="AO22" s="263">
        <v>86.03</v>
      </c>
      <c r="AP22" s="263">
        <v>87.49</v>
      </c>
      <c r="AQ22" s="263">
        <v>89.92</v>
      </c>
      <c r="AR22" s="263">
        <v>63.26</v>
      </c>
      <c r="AS22" s="263">
        <v>85.33</v>
      </c>
      <c r="AT22" s="263">
        <v>85.83</v>
      </c>
      <c r="AU22" s="263">
        <v>82.62</v>
      </c>
      <c r="AV22" s="263">
        <v>70.61</v>
      </c>
      <c r="AW22" s="263">
        <v>72.760000000000005</v>
      </c>
      <c r="AX22" s="263">
        <v>86.71</v>
      </c>
      <c r="AY22" s="263">
        <v>82.16</v>
      </c>
      <c r="AZ22" s="263">
        <v>79.44</v>
      </c>
      <c r="BA22" s="263">
        <v>88</v>
      </c>
      <c r="BB22" s="263">
        <v>93.63</v>
      </c>
      <c r="BC22" s="263">
        <v>86.95</v>
      </c>
      <c r="BD22" s="263">
        <v>92.57</v>
      </c>
      <c r="BE22" s="263">
        <v>76.53</v>
      </c>
      <c r="BF22" s="263">
        <v>81.430000000000007</v>
      </c>
      <c r="BG22" s="263">
        <v>87.35</v>
      </c>
      <c r="BH22" s="263">
        <v>79.63</v>
      </c>
      <c r="BI22" s="263">
        <v>83.19</v>
      </c>
      <c r="BJ22" s="263">
        <v>75.72</v>
      </c>
      <c r="BK22" s="263">
        <v>80.62</v>
      </c>
      <c r="BL22" s="263">
        <v>85.57</v>
      </c>
      <c r="BM22" s="263">
        <v>85.75</v>
      </c>
      <c r="BN22" s="263">
        <v>85.8</v>
      </c>
      <c r="BO22" s="263">
        <v>83.25</v>
      </c>
      <c r="BP22" s="263">
        <v>78.959999999999994</v>
      </c>
      <c r="BQ22" s="263">
        <v>75.95</v>
      </c>
      <c r="BR22" s="263">
        <v>88.02</v>
      </c>
      <c r="BS22" s="263">
        <v>87.09</v>
      </c>
      <c r="BT22" s="263">
        <v>83.32</v>
      </c>
      <c r="BU22" s="263">
        <v>72.400000000000006</v>
      </c>
      <c r="BV22" s="263">
        <v>76.040000000000006</v>
      </c>
      <c r="BW22" s="263">
        <v>74.010000000000005</v>
      </c>
      <c r="BX22" s="263">
        <v>83.4</v>
      </c>
    </row>
    <row r="23" spans="1:76" s="264" customFormat="1">
      <c r="A23" s="241">
        <v>44620</v>
      </c>
      <c r="B23" s="267" t="s">
        <v>116</v>
      </c>
      <c r="C23" s="262" t="s">
        <v>117</v>
      </c>
      <c r="D23" s="263">
        <v>30.94</v>
      </c>
      <c r="E23" s="263">
        <v>9.7100000000000009</v>
      </c>
      <c r="F23" s="263">
        <v>26.58</v>
      </c>
      <c r="G23" s="263">
        <v>44.49</v>
      </c>
      <c r="H23" s="263">
        <v>18.64</v>
      </c>
      <c r="I23" s="263">
        <v>26.87</v>
      </c>
      <c r="J23" s="263">
        <v>39.090000000000003</v>
      </c>
      <c r="K23" s="263">
        <v>8.23</v>
      </c>
      <c r="L23" s="263">
        <v>8.25</v>
      </c>
      <c r="M23" s="263">
        <v>4.42</v>
      </c>
      <c r="N23" s="263">
        <v>5.01</v>
      </c>
      <c r="O23" s="263">
        <v>6.82</v>
      </c>
      <c r="P23" s="263">
        <v>12.84</v>
      </c>
      <c r="Q23" s="263">
        <v>11.19</v>
      </c>
      <c r="R23" s="263">
        <v>4.8099999999999996</v>
      </c>
      <c r="S23" s="263">
        <v>17.13</v>
      </c>
      <c r="T23" s="263">
        <v>10.78</v>
      </c>
      <c r="U23" s="263">
        <v>8.91</v>
      </c>
      <c r="V23" s="263">
        <v>7.68</v>
      </c>
      <c r="W23" s="263">
        <v>7.72</v>
      </c>
      <c r="X23" s="263">
        <v>17.22</v>
      </c>
      <c r="Y23" s="263">
        <v>10.81</v>
      </c>
      <c r="Z23" s="263">
        <v>7.39</v>
      </c>
      <c r="AA23" s="263">
        <v>8.86</v>
      </c>
      <c r="AB23" s="263">
        <v>7.19</v>
      </c>
      <c r="AC23" s="263">
        <v>13.78</v>
      </c>
      <c r="AD23" s="263">
        <v>5.84</v>
      </c>
      <c r="AE23" s="263">
        <v>13.87</v>
      </c>
      <c r="AF23" s="263">
        <v>9.59</v>
      </c>
      <c r="AG23" s="263">
        <v>10.68</v>
      </c>
      <c r="AH23" s="263">
        <v>7.04</v>
      </c>
      <c r="AI23" s="263">
        <v>12.42</v>
      </c>
      <c r="AJ23" s="263">
        <v>6.59</v>
      </c>
      <c r="AK23" s="263">
        <v>12.2</v>
      </c>
      <c r="AL23" s="263">
        <v>11.82</v>
      </c>
      <c r="AM23" s="263">
        <v>11.27</v>
      </c>
      <c r="AN23" s="263">
        <v>8.59</v>
      </c>
      <c r="AO23" s="263">
        <v>11.79</v>
      </c>
      <c r="AP23" s="263">
        <v>11.86</v>
      </c>
      <c r="AQ23" s="263">
        <v>9.6</v>
      </c>
      <c r="AR23" s="263">
        <v>35.99</v>
      </c>
      <c r="AS23" s="263">
        <v>14.54</v>
      </c>
      <c r="AT23" s="263">
        <v>13.87</v>
      </c>
      <c r="AU23" s="263">
        <v>16.739999999999998</v>
      </c>
      <c r="AV23" s="263">
        <v>28.36</v>
      </c>
      <c r="AW23" s="263">
        <v>13.17</v>
      </c>
      <c r="AX23" s="263">
        <v>11.87</v>
      </c>
      <c r="AY23" s="263">
        <v>5.27</v>
      </c>
      <c r="AZ23" s="263">
        <v>15.35</v>
      </c>
      <c r="BA23" s="263">
        <v>11.38</v>
      </c>
      <c r="BB23" s="263">
        <v>6.11</v>
      </c>
      <c r="BC23" s="263">
        <v>13.01</v>
      </c>
      <c r="BD23" s="263">
        <v>7.13</v>
      </c>
      <c r="BE23" s="263">
        <v>23.24</v>
      </c>
      <c r="BF23" s="263">
        <v>18.57</v>
      </c>
      <c r="BG23" s="263">
        <v>10.81</v>
      </c>
      <c r="BH23" s="263">
        <v>17.23</v>
      </c>
      <c r="BI23" s="263">
        <v>16.559999999999999</v>
      </c>
      <c r="BJ23" s="263">
        <v>18.27</v>
      </c>
      <c r="BK23" s="263">
        <v>11.34</v>
      </c>
      <c r="BL23" s="263">
        <v>10.06</v>
      </c>
      <c r="BM23" s="263">
        <v>11.35</v>
      </c>
      <c r="BN23" s="263">
        <v>6.17</v>
      </c>
      <c r="BO23" s="263">
        <v>16.07</v>
      </c>
      <c r="BP23" s="263">
        <v>18.170000000000002</v>
      </c>
      <c r="BQ23" s="263">
        <v>16.37</v>
      </c>
      <c r="BR23" s="263">
        <v>9.26</v>
      </c>
      <c r="BS23" s="263">
        <v>12.91</v>
      </c>
      <c r="BT23" s="263">
        <v>11.14</v>
      </c>
      <c r="BU23" s="263">
        <v>12.64</v>
      </c>
      <c r="BV23" s="263">
        <v>16.010000000000002</v>
      </c>
      <c r="BW23" s="263">
        <v>5.33</v>
      </c>
      <c r="BX23" s="263">
        <v>12.54</v>
      </c>
    </row>
    <row r="24" spans="1:76" s="264" customFormat="1">
      <c r="A24" s="241">
        <v>44620</v>
      </c>
      <c r="B24" s="267" t="s">
        <v>118</v>
      </c>
      <c r="C24" s="262" t="s">
        <v>119</v>
      </c>
      <c r="D24" s="263">
        <v>28.8</v>
      </c>
      <c r="E24" s="263">
        <v>37.56</v>
      </c>
      <c r="F24" s="263">
        <v>32.450000000000003</v>
      </c>
      <c r="G24" s="263">
        <v>23.32</v>
      </c>
      <c r="H24" s="263">
        <v>38.06</v>
      </c>
      <c r="I24" s="263">
        <v>39.479999999999997</v>
      </c>
      <c r="J24" s="263">
        <v>28.96</v>
      </c>
      <c r="K24" s="263">
        <v>47.29</v>
      </c>
      <c r="L24" s="263">
        <v>48.7</v>
      </c>
      <c r="M24" s="263">
        <v>35.450000000000003</v>
      </c>
      <c r="N24" s="263">
        <v>50.03</v>
      </c>
      <c r="O24" s="263">
        <v>46.1</v>
      </c>
      <c r="P24" s="263">
        <v>44.18</v>
      </c>
      <c r="Q24" s="263">
        <v>55.85</v>
      </c>
      <c r="R24" s="263">
        <v>34.49</v>
      </c>
      <c r="S24" s="263">
        <v>56.58</v>
      </c>
      <c r="T24" s="263">
        <v>54.16</v>
      </c>
      <c r="U24" s="263">
        <v>50.45</v>
      </c>
      <c r="V24" s="263">
        <v>48.9</v>
      </c>
      <c r="W24" s="263">
        <v>66.28</v>
      </c>
      <c r="X24" s="263">
        <v>53.82</v>
      </c>
      <c r="Y24" s="263">
        <v>58.01</v>
      </c>
      <c r="Z24" s="263">
        <v>47.14</v>
      </c>
      <c r="AA24" s="263">
        <v>54.91</v>
      </c>
      <c r="AB24" s="263">
        <v>48.25</v>
      </c>
      <c r="AC24" s="263">
        <v>46.14</v>
      </c>
      <c r="AD24" s="263">
        <v>46.79</v>
      </c>
      <c r="AE24" s="263">
        <v>53.76</v>
      </c>
      <c r="AF24" s="263">
        <v>60.62</v>
      </c>
      <c r="AG24" s="263">
        <v>34.19</v>
      </c>
      <c r="AH24" s="263">
        <v>53.35</v>
      </c>
      <c r="AI24" s="263">
        <v>57.14</v>
      </c>
      <c r="AJ24" s="263">
        <v>53.33</v>
      </c>
      <c r="AK24" s="263">
        <v>50.49</v>
      </c>
      <c r="AL24" s="263">
        <v>54.02</v>
      </c>
      <c r="AM24" s="263">
        <v>52.94</v>
      </c>
      <c r="AN24" s="263">
        <v>47.85</v>
      </c>
      <c r="AO24" s="263">
        <v>49.62</v>
      </c>
      <c r="AP24" s="263">
        <v>54.47</v>
      </c>
      <c r="AQ24" s="263">
        <v>53.15</v>
      </c>
      <c r="AR24" s="263">
        <v>64.47</v>
      </c>
      <c r="AS24" s="263">
        <v>59.83</v>
      </c>
      <c r="AT24" s="263">
        <v>63.06</v>
      </c>
      <c r="AU24" s="263">
        <v>70.37</v>
      </c>
      <c r="AV24" s="263">
        <v>74.64</v>
      </c>
      <c r="AW24" s="263">
        <v>57.81</v>
      </c>
      <c r="AX24" s="263">
        <v>58.11</v>
      </c>
      <c r="AY24" s="263">
        <v>50.98</v>
      </c>
      <c r="AZ24" s="263">
        <v>63.71</v>
      </c>
      <c r="BA24" s="263">
        <v>56.19</v>
      </c>
      <c r="BB24" s="263">
        <v>58.04</v>
      </c>
      <c r="BC24" s="263">
        <v>55.95</v>
      </c>
      <c r="BD24" s="263">
        <v>50.32</v>
      </c>
      <c r="BE24" s="263">
        <v>63.58</v>
      </c>
      <c r="BF24" s="263">
        <v>68.650000000000006</v>
      </c>
      <c r="BG24" s="263">
        <v>60.29</v>
      </c>
      <c r="BH24" s="263">
        <v>58.12</v>
      </c>
      <c r="BI24" s="263">
        <v>67.62</v>
      </c>
      <c r="BJ24" s="263">
        <v>62.94</v>
      </c>
      <c r="BK24" s="263">
        <v>57.07</v>
      </c>
      <c r="BL24" s="263">
        <v>59.72</v>
      </c>
      <c r="BM24" s="263">
        <v>51.95</v>
      </c>
      <c r="BN24" s="263">
        <v>39.61</v>
      </c>
      <c r="BO24" s="263">
        <v>67.349999999999994</v>
      </c>
      <c r="BP24" s="263">
        <v>65.84</v>
      </c>
      <c r="BQ24" s="263">
        <v>51.87</v>
      </c>
      <c r="BR24" s="263">
        <v>61.33</v>
      </c>
      <c r="BS24" s="263">
        <v>39.68</v>
      </c>
      <c r="BT24" s="263">
        <v>48.38</v>
      </c>
      <c r="BU24" s="263">
        <v>43.14</v>
      </c>
      <c r="BV24" s="263">
        <v>47.29</v>
      </c>
      <c r="BW24" s="263">
        <v>44.77</v>
      </c>
      <c r="BX24" s="263">
        <v>60</v>
      </c>
    </row>
    <row r="25" spans="1:76" s="264" customFormat="1">
      <c r="A25" s="241">
        <v>44620</v>
      </c>
      <c r="B25" s="267" t="s">
        <v>120</v>
      </c>
      <c r="C25" s="262" t="s">
        <v>121</v>
      </c>
      <c r="D25" s="263">
        <v>6.41</v>
      </c>
      <c r="E25" s="263">
        <v>14.91</v>
      </c>
      <c r="F25" s="263">
        <v>24.59</v>
      </c>
      <c r="G25" s="263">
        <v>15.11</v>
      </c>
      <c r="H25" s="263">
        <v>18.350000000000001</v>
      </c>
      <c r="I25" s="263">
        <v>8.1300000000000008</v>
      </c>
      <c r="J25" s="263">
        <v>3.48</v>
      </c>
      <c r="K25" s="263">
        <v>20.010000000000002</v>
      </c>
      <c r="L25" s="263">
        <v>26</v>
      </c>
      <c r="M25" s="263">
        <v>9.92</v>
      </c>
      <c r="N25" s="263">
        <v>52.49</v>
      </c>
      <c r="O25" s="263">
        <v>30.64</v>
      </c>
      <c r="P25" s="263">
        <v>24.12</v>
      </c>
      <c r="Q25" s="263">
        <v>26.52</v>
      </c>
      <c r="R25" s="263">
        <v>23.66</v>
      </c>
      <c r="S25" s="263">
        <v>21.58</v>
      </c>
      <c r="T25" s="263">
        <v>16.27</v>
      </c>
      <c r="U25" s="263">
        <v>14.88</v>
      </c>
      <c r="V25" s="263">
        <v>22.28</v>
      </c>
      <c r="W25" s="263">
        <v>13.79</v>
      </c>
      <c r="X25" s="263">
        <v>28.05</v>
      </c>
      <c r="Y25" s="263">
        <v>27.07</v>
      </c>
      <c r="Z25" s="263">
        <v>12.08</v>
      </c>
      <c r="AA25" s="263">
        <v>15.71</v>
      </c>
      <c r="AB25" s="263">
        <v>21.28</v>
      </c>
      <c r="AC25" s="263">
        <v>21.47</v>
      </c>
      <c r="AD25" s="263">
        <v>25.09</v>
      </c>
      <c r="AE25" s="263">
        <v>38.04</v>
      </c>
      <c r="AF25" s="263">
        <v>35.520000000000003</v>
      </c>
      <c r="AG25" s="263">
        <v>12.88</v>
      </c>
      <c r="AH25" s="263">
        <v>18.010000000000002</v>
      </c>
      <c r="AI25" s="263">
        <v>21.12</v>
      </c>
      <c r="AJ25" s="263">
        <v>13.76</v>
      </c>
      <c r="AK25" s="263">
        <v>27.71</v>
      </c>
      <c r="AL25" s="263">
        <v>14.82</v>
      </c>
      <c r="AM25" s="263">
        <v>13.39</v>
      </c>
      <c r="AN25" s="263">
        <v>18.68</v>
      </c>
      <c r="AO25" s="263">
        <v>19.46</v>
      </c>
      <c r="AP25" s="263">
        <v>27.61</v>
      </c>
      <c r="AQ25" s="263">
        <v>14.5</v>
      </c>
      <c r="AR25" s="263">
        <v>26.52</v>
      </c>
      <c r="AS25" s="263">
        <v>34.6</v>
      </c>
      <c r="AT25" s="263">
        <v>36.33</v>
      </c>
      <c r="AU25" s="263">
        <v>33.35</v>
      </c>
      <c r="AV25" s="263">
        <v>27.13</v>
      </c>
      <c r="AW25" s="263">
        <v>24.83</v>
      </c>
      <c r="AX25" s="263">
        <v>24.71</v>
      </c>
      <c r="AY25" s="263">
        <v>19.100000000000001</v>
      </c>
      <c r="AZ25" s="263">
        <v>22.09</v>
      </c>
      <c r="BA25" s="263">
        <v>17.62</v>
      </c>
      <c r="BB25" s="263">
        <v>30.32</v>
      </c>
      <c r="BC25" s="263">
        <v>19.97</v>
      </c>
      <c r="BD25" s="263">
        <v>42.34</v>
      </c>
      <c r="BE25" s="263">
        <v>30.25</v>
      </c>
      <c r="BF25" s="263">
        <v>35.659999999999997</v>
      </c>
      <c r="BG25" s="263">
        <v>20.059999999999999</v>
      </c>
      <c r="BH25" s="263">
        <v>25.49</v>
      </c>
      <c r="BI25" s="263">
        <v>33.65</v>
      </c>
      <c r="BJ25" s="263">
        <v>37.93</v>
      </c>
      <c r="BK25" s="263">
        <v>25.6</v>
      </c>
      <c r="BL25" s="263">
        <v>22.56</v>
      </c>
      <c r="BM25" s="263">
        <v>31.2</v>
      </c>
      <c r="BN25" s="263">
        <v>19.14</v>
      </c>
      <c r="BO25" s="263">
        <v>29.87</v>
      </c>
      <c r="BP25" s="263">
        <v>20.81</v>
      </c>
      <c r="BQ25" s="263">
        <v>27.16</v>
      </c>
      <c r="BR25" s="263">
        <v>25.18</v>
      </c>
      <c r="BS25" s="263">
        <v>24.15</v>
      </c>
      <c r="BT25" s="263">
        <v>18.75</v>
      </c>
      <c r="BU25" s="263">
        <v>12.77</v>
      </c>
      <c r="BV25" s="263">
        <v>28.91</v>
      </c>
      <c r="BW25" s="263">
        <v>20.03</v>
      </c>
      <c r="BX25" s="263">
        <v>9.98</v>
      </c>
    </row>
    <row r="26" spans="1:76" s="264" customFormat="1">
      <c r="A26" s="241">
        <v>44620</v>
      </c>
      <c r="B26" s="267" t="s">
        <v>122</v>
      </c>
      <c r="C26" s="262" t="s">
        <v>123</v>
      </c>
      <c r="D26" s="263">
        <v>4.41</v>
      </c>
      <c r="E26" s="263">
        <v>13.48</v>
      </c>
      <c r="F26" s="263">
        <v>21.56</v>
      </c>
      <c r="G26" s="263">
        <v>12.71</v>
      </c>
      <c r="H26" s="263">
        <v>16.28</v>
      </c>
      <c r="I26" s="263">
        <v>5.27</v>
      </c>
      <c r="J26" s="263">
        <v>0.84</v>
      </c>
      <c r="K26" s="263">
        <v>17.989999999999998</v>
      </c>
      <c r="L26" s="263">
        <v>24.24</v>
      </c>
      <c r="M26" s="263">
        <v>8.7899999999999991</v>
      </c>
      <c r="N26" s="263">
        <v>51.06</v>
      </c>
      <c r="O26" s="263">
        <v>28.39</v>
      </c>
      <c r="P26" s="263">
        <v>22.51</v>
      </c>
      <c r="Q26" s="263">
        <v>23.9</v>
      </c>
      <c r="R26" s="263">
        <v>21.56</v>
      </c>
      <c r="S26" s="263">
        <v>20.22</v>
      </c>
      <c r="T26" s="263">
        <v>14.06</v>
      </c>
      <c r="U26" s="263">
        <v>12.59</v>
      </c>
      <c r="V26" s="263">
        <v>20.21</v>
      </c>
      <c r="W26" s="263">
        <v>12.11</v>
      </c>
      <c r="X26" s="263">
        <v>27.17</v>
      </c>
      <c r="Y26" s="263">
        <v>25.18</v>
      </c>
      <c r="Z26" s="263">
        <v>8.98</v>
      </c>
      <c r="AA26" s="263">
        <v>13.19</v>
      </c>
      <c r="AB26" s="263">
        <v>18.28</v>
      </c>
      <c r="AC26" s="263">
        <v>18.809999999999999</v>
      </c>
      <c r="AD26" s="263">
        <v>24.2</v>
      </c>
      <c r="AE26" s="263">
        <v>37.299999999999997</v>
      </c>
      <c r="AF26" s="263">
        <v>32.340000000000003</v>
      </c>
      <c r="AG26" s="263">
        <v>10.68</v>
      </c>
      <c r="AH26" s="263">
        <v>16.03</v>
      </c>
      <c r="AI26" s="263">
        <v>19.27</v>
      </c>
      <c r="AJ26" s="263">
        <v>11.29</v>
      </c>
      <c r="AK26" s="263">
        <v>26.12</v>
      </c>
      <c r="AL26" s="263">
        <v>11.17</v>
      </c>
      <c r="AM26" s="263">
        <v>10.3</v>
      </c>
      <c r="AN26" s="263">
        <v>15.76</v>
      </c>
      <c r="AO26" s="263">
        <v>17.09</v>
      </c>
      <c r="AP26" s="263">
        <v>24.83</v>
      </c>
      <c r="AQ26" s="263">
        <v>11.56</v>
      </c>
      <c r="AR26" s="263">
        <v>24.54</v>
      </c>
      <c r="AS26" s="263">
        <v>32.35</v>
      </c>
      <c r="AT26" s="263">
        <v>34.65</v>
      </c>
      <c r="AU26" s="263">
        <v>31.77</v>
      </c>
      <c r="AV26" s="263">
        <v>25.42</v>
      </c>
      <c r="AW26" s="263">
        <v>23.67</v>
      </c>
      <c r="AX26" s="263">
        <v>22.56</v>
      </c>
      <c r="AY26" s="263">
        <v>18.07</v>
      </c>
      <c r="AZ26" s="263">
        <v>21.93</v>
      </c>
      <c r="BA26" s="263">
        <v>15.63</v>
      </c>
      <c r="BB26" s="263">
        <v>27.91</v>
      </c>
      <c r="BC26" s="263">
        <v>18.829999999999998</v>
      </c>
      <c r="BD26" s="263">
        <v>39.86</v>
      </c>
      <c r="BE26" s="263">
        <v>28.41</v>
      </c>
      <c r="BF26" s="263">
        <v>33.76</v>
      </c>
      <c r="BG26" s="263">
        <v>18.59</v>
      </c>
      <c r="BH26" s="263">
        <v>23.6</v>
      </c>
      <c r="BI26" s="263">
        <v>31.02</v>
      </c>
      <c r="BJ26" s="263">
        <v>36.65</v>
      </c>
      <c r="BK26" s="263">
        <v>23.95</v>
      </c>
      <c r="BL26" s="263">
        <v>20.53</v>
      </c>
      <c r="BM26" s="263">
        <v>29</v>
      </c>
      <c r="BN26" s="263">
        <v>17.600000000000001</v>
      </c>
      <c r="BO26" s="263">
        <v>27.03</v>
      </c>
      <c r="BP26" s="263">
        <v>18.47</v>
      </c>
      <c r="BQ26" s="263">
        <v>24.08</v>
      </c>
      <c r="BR26" s="263">
        <v>24.66</v>
      </c>
      <c r="BS26" s="263">
        <v>23.93</v>
      </c>
      <c r="BT26" s="263">
        <v>16.809999999999999</v>
      </c>
      <c r="BU26" s="263">
        <v>11.5</v>
      </c>
      <c r="BV26" s="263">
        <v>25.69</v>
      </c>
      <c r="BW26" s="263">
        <v>18.02</v>
      </c>
      <c r="BX26" s="263">
        <v>8.31</v>
      </c>
    </row>
    <row r="27" spans="1:76" s="264" customFormat="1">
      <c r="A27" s="241">
        <v>44620</v>
      </c>
      <c r="B27" s="267" t="s">
        <v>124</v>
      </c>
      <c r="C27" s="262" t="s">
        <v>125</v>
      </c>
      <c r="D27" s="263">
        <v>1.1000000000000001</v>
      </c>
      <c r="E27" s="263">
        <v>1.49</v>
      </c>
      <c r="F27" s="263">
        <v>1.46</v>
      </c>
      <c r="G27" s="263">
        <v>1.26</v>
      </c>
      <c r="H27" s="263">
        <v>1.47</v>
      </c>
      <c r="I27" s="263">
        <v>1.1299999999999999</v>
      </c>
      <c r="J27" s="263">
        <v>1.01</v>
      </c>
      <c r="K27" s="263">
        <v>1.68</v>
      </c>
      <c r="L27" s="263">
        <v>1.81</v>
      </c>
      <c r="M27" s="263">
        <v>1.43</v>
      </c>
      <c r="N27" s="263">
        <v>2.5</v>
      </c>
      <c r="O27" s="263">
        <v>1.65</v>
      </c>
      <c r="P27" s="263">
        <v>2.25</v>
      </c>
      <c r="Q27" s="263">
        <v>1.66</v>
      </c>
      <c r="R27" s="263">
        <v>1.77</v>
      </c>
      <c r="S27" s="263">
        <v>1.51</v>
      </c>
      <c r="T27" s="263">
        <v>1.43</v>
      </c>
      <c r="U27" s="263">
        <v>1.48</v>
      </c>
      <c r="V27" s="263">
        <v>1.83</v>
      </c>
      <c r="W27" s="263">
        <v>1.53</v>
      </c>
      <c r="X27" s="263">
        <v>2.4500000000000002</v>
      </c>
      <c r="Y27" s="263">
        <v>2.0699999999999998</v>
      </c>
      <c r="Z27" s="263">
        <v>1.32</v>
      </c>
      <c r="AA27" s="263">
        <v>1.61</v>
      </c>
      <c r="AB27" s="263">
        <v>1.57</v>
      </c>
      <c r="AC27" s="263">
        <v>1.38</v>
      </c>
      <c r="AD27" s="263">
        <v>1.86</v>
      </c>
      <c r="AE27" s="263">
        <v>3.61</v>
      </c>
      <c r="AF27" s="263">
        <v>1.7</v>
      </c>
      <c r="AG27" s="263">
        <v>1.19</v>
      </c>
      <c r="AH27" s="263">
        <v>1.38</v>
      </c>
      <c r="AI27" s="263">
        <v>1.52</v>
      </c>
      <c r="AJ27" s="263">
        <v>1.27</v>
      </c>
      <c r="AK27" s="263">
        <v>1.57</v>
      </c>
      <c r="AL27" s="263">
        <v>1.22</v>
      </c>
      <c r="AM27" s="263">
        <v>1.2</v>
      </c>
      <c r="AN27" s="263">
        <v>1.4</v>
      </c>
      <c r="AO27" s="263">
        <v>1.41</v>
      </c>
      <c r="AP27" s="263">
        <v>1.45</v>
      </c>
      <c r="AQ27" s="263">
        <v>1.28</v>
      </c>
      <c r="AR27" s="263">
        <v>1.37</v>
      </c>
      <c r="AS27" s="263">
        <v>1.53</v>
      </c>
      <c r="AT27" s="263">
        <v>1.75</v>
      </c>
      <c r="AU27" s="263">
        <v>1.7</v>
      </c>
      <c r="AV27" s="263">
        <v>1.63</v>
      </c>
      <c r="AW27" s="263">
        <v>1.93</v>
      </c>
      <c r="AX27" s="263">
        <v>1.53</v>
      </c>
      <c r="AY27" s="263">
        <v>1.51</v>
      </c>
      <c r="AZ27" s="263">
        <v>1.73</v>
      </c>
      <c r="BA27" s="263">
        <v>1.92</v>
      </c>
      <c r="BB27" s="263">
        <v>2.04</v>
      </c>
      <c r="BC27" s="263">
        <v>2.58</v>
      </c>
      <c r="BD27" s="263">
        <v>2.36</v>
      </c>
      <c r="BE27" s="263">
        <v>1.69</v>
      </c>
      <c r="BF27" s="263">
        <v>1.71</v>
      </c>
      <c r="BG27" s="263">
        <v>1.37</v>
      </c>
      <c r="BH27" s="263">
        <v>1.76</v>
      </c>
      <c r="BI27" s="263">
        <v>1.57</v>
      </c>
      <c r="BJ27" s="263">
        <v>2.11</v>
      </c>
      <c r="BK27" s="263">
        <v>2.0499999999999998</v>
      </c>
      <c r="BL27" s="263">
        <v>1.72</v>
      </c>
      <c r="BM27" s="263">
        <v>1.67</v>
      </c>
      <c r="BN27" s="263">
        <v>1.7</v>
      </c>
      <c r="BO27" s="263">
        <v>1.5</v>
      </c>
      <c r="BP27" s="263">
        <v>1.4</v>
      </c>
      <c r="BQ27" s="263">
        <v>1.58</v>
      </c>
      <c r="BR27" s="263">
        <v>2.0699999999999998</v>
      </c>
      <c r="BS27" s="263">
        <v>2.5499999999999998</v>
      </c>
      <c r="BT27" s="263">
        <v>1.79</v>
      </c>
      <c r="BU27" s="263">
        <v>1.62</v>
      </c>
      <c r="BV27" s="263">
        <v>2.21</v>
      </c>
      <c r="BW27" s="263">
        <v>1.8</v>
      </c>
      <c r="BX27" s="263">
        <v>1.35</v>
      </c>
    </row>
    <row r="28" spans="1:76" s="264" customFormat="1">
      <c r="A28" s="241">
        <v>44620</v>
      </c>
      <c r="B28" s="267" t="s">
        <v>126</v>
      </c>
      <c r="C28" s="262" t="s">
        <v>127</v>
      </c>
      <c r="D28" s="263">
        <v>15.57</v>
      </c>
      <c r="E28" s="263">
        <v>38.450000000000003</v>
      </c>
      <c r="F28" s="263">
        <v>44.55</v>
      </c>
      <c r="G28" s="263">
        <v>39.770000000000003</v>
      </c>
      <c r="H28" s="263">
        <v>38.229999999999997</v>
      </c>
      <c r="I28" s="263">
        <v>20.65</v>
      </c>
      <c r="J28" s="263">
        <v>8.02</v>
      </c>
      <c r="K28" s="263">
        <v>41.09</v>
      </c>
      <c r="L28" s="263">
        <v>50.87</v>
      </c>
      <c r="M28" s="263">
        <v>37.33</v>
      </c>
      <c r="N28" s="263">
        <v>67.48</v>
      </c>
      <c r="O28" s="263">
        <v>45.98</v>
      </c>
      <c r="P28" s="263">
        <v>68.8</v>
      </c>
      <c r="Q28" s="263">
        <v>46.21</v>
      </c>
      <c r="R28" s="263">
        <v>47.93</v>
      </c>
      <c r="S28" s="263">
        <v>37.28</v>
      </c>
      <c r="T28" s="263">
        <v>37.25</v>
      </c>
      <c r="U28" s="263">
        <v>41.78</v>
      </c>
      <c r="V28" s="263">
        <v>53.62</v>
      </c>
      <c r="W28" s="263">
        <v>41.3</v>
      </c>
      <c r="X28" s="263">
        <v>64.489999999999995</v>
      </c>
      <c r="Y28" s="263">
        <v>57.34</v>
      </c>
      <c r="Z28" s="263">
        <v>28.39</v>
      </c>
      <c r="AA28" s="263">
        <v>46.48</v>
      </c>
      <c r="AB28" s="263">
        <v>39.22</v>
      </c>
      <c r="AC28" s="263">
        <v>25.98</v>
      </c>
      <c r="AD28" s="263">
        <v>47.94</v>
      </c>
      <c r="AE28" s="263">
        <v>76.290000000000006</v>
      </c>
      <c r="AF28" s="263">
        <v>45.46</v>
      </c>
      <c r="AG28" s="263">
        <v>20.239999999999998</v>
      </c>
      <c r="AH28" s="263">
        <v>33.83</v>
      </c>
      <c r="AI28" s="263">
        <v>33.54</v>
      </c>
      <c r="AJ28" s="263">
        <v>24.24</v>
      </c>
      <c r="AK28" s="263">
        <v>38.380000000000003</v>
      </c>
      <c r="AL28" s="263">
        <v>25.29</v>
      </c>
      <c r="AM28" s="263">
        <v>19.399999999999999</v>
      </c>
      <c r="AN28" s="263">
        <v>32.880000000000003</v>
      </c>
      <c r="AO28" s="263">
        <v>34.21</v>
      </c>
      <c r="AP28" s="263">
        <v>35.93</v>
      </c>
      <c r="AQ28" s="263">
        <v>26.92</v>
      </c>
      <c r="AR28" s="263">
        <v>30.83</v>
      </c>
      <c r="AS28" s="263">
        <v>36.74</v>
      </c>
      <c r="AT28" s="263">
        <v>45.75</v>
      </c>
      <c r="AU28" s="263">
        <v>44.28</v>
      </c>
      <c r="AV28" s="263">
        <v>39.950000000000003</v>
      </c>
      <c r="AW28" s="263">
        <v>56.12</v>
      </c>
      <c r="AX28" s="263">
        <v>39.79</v>
      </c>
      <c r="AY28" s="263">
        <v>35.07</v>
      </c>
      <c r="AZ28" s="263">
        <v>46.99</v>
      </c>
      <c r="BA28" s="263">
        <v>57.76</v>
      </c>
      <c r="BB28" s="263">
        <v>56.38</v>
      </c>
      <c r="BC28" s="263">
        <v>78</v>
      </c>
      <c r="BD28" s="263">
        <v>71</v>
      </c>
      <c r="BE28" s="263">
        <v>46.42</v>
      </c>
      <c r="BF28" s="263">
        <v>45.76</v>
      </c>
      <c r="BG28" s="263">
        <v>29.13</v>
      </c>
      <c r="BH28" s="263">
        <v>48.01</v>
      </c>
      <c r="BI28" s="263">
        <v>40.58</v>
      </c>
      <c r="BJ28" s="263">
        <v>56.43</v>
      </c>
      <c r="BK28" s="263">
        <v>56.88</v>
      </c>
      <c r="BL28" s="263">
        <v>46.62</v>
      </c>
      <c r="BM28" s="263">
        <v>43.7</v>
      </c>
      <c r="BN28" s="263">
        <v>49.21</v>
      </c>
      <c r="BO28" s="263">
        <v>40.61</v>
      </c>
      <c r="BP28" s="263">
        <v>32.94</v>
      </c>
      <c r="BQ28" s="263">
        <v>45.85</v>
      </c>
      <c r="BR28" s="263">
        <v>51.09</v>
      </c>
      <c r="BS28" s="263">
        <v>70.099999999999994</v>
      </c>
      <c r="BT28" s="263">
        <v>52.33</v>
      </c>
      <c r="BU28" s="263">
        <v>45.83</v>
      </c>
      <c r="BV28" s="263">
        <v>65.45</v>
      </c>
      <c r="BW28" s="263">
        <v>54.13</v>
      </c>
      <c r="BX28" s="263">
        <v>32.06</v>
      </c>
    </row>
    <row r="29" spans="1:76" s="264" customFormat="1">
      <c r="A29" s="241">
        <v>44620</v>
      </c>
      <c r="B29" s="267" t="s">
        <v>128</v>
      </c>
      <c r="C29" s="262" t="s">
        <v>129</v>
      </c>
      <c r="D29" s="263">
        <v>4.41</v>
      </c>
      <c r="E29" s="263">
        <v>13.48</v>
      </c>
      <c r="F29" s="263">
        <v>21.56</v>
      </c>
      <c r="G29" s="263">
        <v>12.71</v>
      </c>
      <c r="H29" s="263">
        <v>16.28</v>
      </c>
      <c r="I29" s="263">
        <v>5.27</v>
      </c>
      <c r="J29" s="263">
        <v>0.84</v>
      </c>
      <c r="K29" s="263">
        <v>17.989999999999998</v>
      </c>
      <c r="L29" s="263">
        <v>24.24</v>
      </c>
      <c r="M29" s="263">
        <v>8.7899999999999991</v>
      </c>
      <c r="N29" s="263">
        <v>51.06</v>
      </c>
      <c r="O29" s="263">
        <v>28.39</v>
      </c>
      <c r="P29" s="263">
        <v>22.51</v>
      </c>
      <c r="Q29" s="263">
        <v>23.9</v>
      </c>
      <c r="R29" s="263">
        <v>21.56</v>
      </c>
      <c r="S29" s="263">
        <v>20.22</v>
      </c>
      <c r="T29" s="263">
        <v>14.06</v>
      </c>
      <c r="U29" s="263">
        <v>12.59</v>
      </c>
      <c r="V29" s="263">
        <v>20.21</v>
      </c>
      <c r="W29" s="263">
        <v>12.11</v>
      </c>
      <c r="X29" s="263">
        <v>27.17</v>
      </c>
      <c r="Y29" s="263">
        <v>25.18</v>
      </c>
      <c r="Z29" s="263">
        <v>8.98</v>
      </c>
      <c r="AA29" s="263">
        <v>13.19</v>
      </c>
      <c r="AB29" s="263">
        <v>18.28</v>
      </c>
      <c r="AC29" s="263">
        <v>18.809999999999999</v>
      </c>
      <c r="AD29" s="263">
        <v>24.2</v>
      </c>
      <c r="AE29" s="263">
        <v>37.299999999999997</v>
      </c>
      <c r="AF29" s="263">
        <v>32.340000000000003</v>
      </c>
      <c r="AG29" s="263">
        <v>10.68</v>
      </c>
      <c r="AH29" s="263">
        <v>16.03</v>
      </c>
      <c r="AI29" s="263">
        <v>19.27</v>
      </c>
      <c r="AJ29" s="263">
        <v>11.29</v>
      </c>
      <c r="AK29" s="263">
        <v>26.12</v>
      </c>
      <c r="AL29" s="263">
        <v>11.17</v>
      </c>
      <c r="AM29" s="263">
        <v>10.3</v>
      </c>
      <c r="AN29" s="263">
        <v>15.76</v>
      </c>
      <c r="AO29" s="263">
        <v>17.09</v>
      </c>
      <c r="AP29" s="263">
        <v>24.83</v>
      </c>
      <c r="AQ29" s="263">
        <v>11.56</v>
      </c>
      <c r="AR29" s="263">
        <v>24.54</v>
      </c>
      <c r="AS29" s="263">
        <v>32.35</v>
      </c>
      <c r="AT29" s="263">
        <v>34.65</v>
      </c>
      <c r="AU29" s="263">
        <v>31.77</v>
      </c>
      <c r="AV29" s="263">
        <v>25.42</v>
      </c>
      <c r="AW29" s="263">
        <v>23.67</v>
      </c>
      <c r="AX29" s="263">
        <v>22.56</v>
      </c>
      <c r="AY29" s="263">
        <v>18.07</v>
      </c>
      <c r="AZ29" s="263">
        <v>21.93</v>
      </c>
      <c r="BA29" s="263">
        <v>15.63</v>
      </c>
      <c r="BB29" s="263">
        <v>27.91</v>
      </c>
      <c r="BC29" s="263">
        <v>18.829999999999998</v>
      </c>
      <c r="BD29" s="263">
        <v>39.86</v>
      </c>
      <c r="BE29" s="263">
        <v>28.41</v>
      </c>
      <c r="BF29" s="263">
        <v>33.76</v>
      </c>
      <c r="BG29" s="263">
        <v>18.59</v>
      </c>
      <c r="BH29" s="263">
        <v>23.6</v>
      </c>
      <c r="BI29" s="263">
        <v>31.02</v>
      </c>
      <c r="BJ29" s="263">
        <v>36.65</v>
      </c>
      <c r="BK29" s="263">
        <v>23.95</v>
      </c>
      <c r="BL29" s="263">
        <v>20.53</v>
      </c>
      <c r="BM29" s="263">
        <v>29</v>
      </c>
      <c r="BN29" s="263">
        <v>17.600000000000001</v>
      </c>
      <c r="BO29" s="263">
        <v>27.03</v>
      </c>
      <c r="BP29" s="263">
        <v>18.47</v>
      </c>
      <c r="BQ29" s="263">
        <v>24.08</v>
      </c>
      <c r="BR29" s="263">
        <v>24.66</v>
      </c>
      <c r="BS29" s="263">
        <v>23.93</v>
      </c>
      <c r="BT29" s="263">
        <v>16.809999999999999</v>
      </c>
      <c r="BU29" s="263">
        <v>11.5</v>
      </c>
      <c r="BV29" s="263">
        <v>25.69</v>
      </c>
      <c r="BW29" s="263">
        <v>18.02</v>
      </c>
      <c r="BX29" s="263">
        <v>8.31</v>
      </c>
    </row>
    <row r="30" spans="1:76" s="264" customFormat="1">
      <c r="A30" s="241">
        <v>44620</v>
      </c>
      <c r="B30" s="267" t="s">
        <v>130</v>
      </c>
      <c r="C30" s="262" t="s">
        <v>131</v>
      </c>
      <c r="D30" s="263">
        <v>249717300.13</v>
      </c>
      <c r="E30" s="263">
        <v>473523399.37</v>
      </c>
      <c r="F30" s="263">
        <v>736528493.82000005</v>
      </c>
      <c r="G30" s="263">
        <v>388236298.01999998</v>
      </c>
      <c r="H30" s="263">
        <v>471851502.38999999</v>
      </c>
      <c r="I30" s="263">
        <v>82003358.420000002</v>
      </c>
      <c r="J30" s="263">
        <v>54857065.229999997</v>
      </c>
      <c r="K30" s="263">
        <v>264369709.27000001</v>
      </c>
      <c r="L30" s="263">
        <v>156636751.81</v>
      </c>
      <c r="M30" s="263">
        <v>132117947.95</v>
      </c>
      <c r="N30" s="263">
        <v>174262126.28</v>
      </c>
      <c r="O30" s="263">
        <v>62742708.450000003</v>
      </c>
      <c r="P30" s="263">
        <v>233060328.03</v>
      </c>
      <c r="Q30" s="263">
        <v>28279984</v>
      </c>
      <c r="R30" s="263">
        <v>415738944.19999999</v>
      </c>
      <c r="S30" s="263">
        <v>21492427.010000002</v>
      </c>
      <c r="T30" s="263">
        <v>52003115.359999999</v>
      </c>
      <c r="U30" s="263">
        <v>136724889.52000001</v>
      </c>
      <c r="V30" s="263">
        <v>185265258.65000001</v>
      </c>
      <c r="W30" s="263">
        <v>10517513.5</v>
      </c>
      <c r="X30" s="263">
        <v>140810951.50999999</v>
      </c>
      <c r="Y30" s="263">
        <v>66233225.950000003</v>
      </c>
      <c r="Z30" s="263">
        <v>66101266.490000002</v>
      </c>
      <c r="AA30" s="263">
        <v>48176433.659999996</v>
      </c>
      <c r="AB30" s="263">
        <v>105692398.48999999</v>
      </c>
      <c r="AC30" s="263">
        <v>21027368.82</v>
      </c>
      <c r="AD30" s="263">
        <v>73783670.219999999</v>
      </c>
      <c r="AE30" s="263">
        <v>188256734.24000001</v>
      </c>
      <c r="AF30" s="263">
        <v>36276648.880000003</v>
      </c>
      <c r="AG30" s="263">
        <v>18952191.07</v>
      </c>
      <c r="AH30" s="263">
        <v>16756241.859999999</v>
      </c>
      <c r="AI30" s="263">
        <v>15721275.710000001</v>
      </c>
      <c r="AJ30" s="263">
        <v>10516816.6</v>
      </c>
      <c r="AK30" s="263">
        <v>39373669.619999997</v>
      </c>
      <c r="AL30" s="263">
        <v>12899729.220000001</v>
      </c>
      <c r="AM30" s="263">
        <v>9479253.1300000008</v>
      </c>
      <c r="AN30" s="263">
        <v>35492594.960000001</v>
      </c>
      <c r="AO30" s="263">
        <v>20368062.010000002</v>
      </c>
      <c r="AP30" s="263">
        <v>21058895.98</v>
      </c>
      <c r="AQ30" s="263">
        <v>13131120.560000001</v>
      </c>
      <c r="AR30" s="263">
        <v>20074862.329999998</v>
      </c>
      <c r="AS30" s="263">
        <v>23511169.760000002</v>
      </c>
      <c r="AT30" s="263">
        <v>32055241.100000001</v>
      </c>
      <c r="AU30" s="263">
        <v>23550232.059999999</v>
      </c>
      <c r="AV30" s="263">
        <v>7552431.25</v>
      </c>
      <c r="AW30" s="263">
        <v>75714612.730000004</v>
      </c>
      <c r="AX30" s="263">
        <v>56067705.259999998</v>
      </c>
      <c r="AY30" s="263">
        <v>45723637.969999999</v>
      </c>
      <c r="AZ30" s="263">
        <v>44432283.899999999</v>
      </c>
      <c r="BA30" s="263">
        <v>140590505.81999999</v>
      </c>
      <c r="BB30" s="263">
        <v>122342720.40000001</v>
      </c>
      <c r="BC30" s="263">
        <v>39664262.07</v>
      </c>
      <c r="BD30" s="263">
        <v>383563398.66000003</v>
      </c>
      <c r="BE30" s="263">
        <v>36883493.719999999</v>
      </c>
      <c r="BF30" s="263">
        <v>23005150.859999999</v>
      </c>
      <c r="BG30" s="263">
        <v>17953291.780000001</v>
      </c>
      <c r="BH30" s="263">
        <v>58724590.350000001</v>
      </c>
      <c r="BI30" s="263">
        <v>19791076.469999999</v>
      </c>
      <c r="BJ30" s="263">
        <v>44695765.57</v>
      </c>
      <c r="BK30" s="263">
        <v>50211739.049999997</v>
      </c>
      <c r="BL30" s="263">
        <v>53115369.990000002</v>
      </c>
      <c r="BM30" s="263">
        <v>52009547.039999999</v>
      </c>
      <c r="BN30" s="263">
        <v>178732554.97999999</v>
      </c>
      <c r="BO30" s="263">
        <v>12443633.310000001</v>
      </c>
      <c r="BP30" s="263">
        <v>10977475.359999999</v>
      </c>
      <c r="BQ30" s="263">
        <v>34493072.479999997</v>
      </c>
      <c r="BR30" s="263">
        <v>32753233.719999999</v>
      </c>
      <c r="BS30" s="263">
        <v>77137136.879999995</v>
      </c>
      <c r="BT30" s="263">
        <v>35961341.710000001</v>
      </c>
      <c r="BU30" s="263">
        <v>29458676.84</v>
      </c>
      <c r="BV30" s="263">
        <v>41441014.710000001</v>
      </c>
      <c r="BW30" s="263">
        <v>28874828.469999999</v>
      </c>
      <c r="BX30" s="263">
        <v>7330309.4900000002</v>
      </c>
    </row>
    <row r="31" spans="1:76" s="264" customFormat="1">
      <c r="A31" s="241">
        <v>44620</v>
      </c>
      <c r="B31" s="267" t="s">
        <v>132</v>
      </c>
      <c r="C31" s="262" t="s">
        <v>133</v>
      </c>
      <c r="D31" s="263">
        <v>199616380.19</v>
      </c>
      <c r="E31" s="263">
        <v>446011895.75999999</v>
      </c>
      <c r="F31" s="263">
        <v>662038885.38</v>
      </c>
      <c r="G31" s="263">
        <v>343152900.97000003</v>
      </c>
      <c r="H31" s="263">
        <v>439694220.73000002</v>
      </c>
      <c r="I31" s="263">
        <v>61332712.659999996</v>
      </c>
      <c r="J31" s="263">
        <v>17236211.57</v>
      </c>
      <c r="K31" s="263">
        <v>294686388.17000002</v>
      </c>
      <c r="L31" s="263">
        <v>151139069.34999999</v>
      </c>
      <c r="M31" s="263">
        <v>123972830.03</v>
      </c>
      <c r="N31" s="263">
        <v>173261012.94</v>
      </c>
      <c r="O31" s="263">
        <v>60281906.479999997</v>
      </c>
      <c r="P31" s="263">
        <v>233945028.97999999</v>
      </c>
      <c r="Q31" s="263">
        <v>29739394.420000002</v>
      </c>
      <c r="R31" s="263">
        <v>448884259.30000001</v>
      </c>
      <c r="S31" s="263">
        <v>22123905.48</v>
      </c>
      <c r="T31" s="263">
        <v>48756357.960000001</v>
      </c>
      <c r="U31" s="263">
        <v>121141101.5</v>
      </c>
      <c r="V31" s="263">
        <v>180020698.78</v>
      </c>
      <c r="W31" s="263">
        <v>9727335.8900000006</v>
      </c>
      <c r="X31" s="263">
        <v>140147575.91999999</v>
      </c>
      <c r="Y31" s="263">
        <v>65997708.350000001</v>
      </c>
      <c r="Z31" s="263">
        <v>70017759.519999996</v>
      </c>
      <c r="AA31" s="263">
        <v>44113351.340000004</v>
      </c>
      <c r="AB31" s="263">
        <v>118491344.62</v>
      </c>
      <c r="AC31" s="263">
        <v>25101692.800000001</v>
      </c>
      <c r="AD31" s="263">
        <v>76437812.480000004</v>
      </c>
      <c r="AE31" s="263">
        <v>188182059</v>
      </c>
      <c r="AF31" s="263">
        <v>36482302.520000003</v>
      </c>
      <c r="AG31" s="263">
        <v>16764066.529999999</v>
      </c>
      <c r="AH31" s="263">
        <v>14918394.449999999</v>
      </c>
      <c r="AI31" s="263">
        <v>18009139.949999999</v>
      </c>
      <c r="AJ31" s="263">
        <v>10325300.359999999</v>
      </c>
      <c r="AK31" s="263">
        <v>39186376.149999999</v>
      </c>
      <c r="AL31" s="263">
        <v>10657368.85</v>
      </c>
      <c r="AM31" s="263">
        <v>9154253.75</v>
      </c>
      <c r="AN31" s="263">
        <v>34484311.460000001</v>
      </c>
      <c r="AO31" s="263">
        <v>19573924.050000001</v>
      </c>
      <c r="AP31" s="263">
        <v>22864405.879999999</v>
      </c>
      <c r="AQ31" s="263">
        <v>11526591.74</v>
      </c>
      <c r="AR31" s="263">
        <v>20127731.309999999</v>
      </c>
      <c r="AS31" s="263">
        <v>24355281.149999999</v>
      </c>
      <c r="AT31" s="263">
        <v>32109241.309999999</v>
      </c>
      <c r="AU31" s="263">
        <v>24053516.07</v>
      </c>
      <c r="AV31" s="263">
        <v>8773562.3100000005</v>
      </c>
      <c r="AW31" s="263">
        <v>75870756.640000001</v>
      </c>
      <c r="AX31" s="263">
        <v>55593152.159999996</v>
      </c>
      <c r="AY31" s="263">
        <v>47504181.100000001</v>
      </c>
      <c r="AZ31" s="263">
        <v>46956910.710000001</v>
      </c>
      <c r="BA31" s="263">
        <v>128867960.15000001</v>
      </c>
      <c r="BB31" s="263">
        <v>116747099.34</v>
      </c>
      <c r="BC31" s="263">
        <v>37397001.200000003</v>
      </c>
      <c r="BD31" s="263">
        <v>375509968.07999998</v>
      </c>
      <c r="BE31" s="263">
        <v>36114389.07</v>
      </c>
      <c r="BF31" s="263">
        <v>23310226.5</v>
      </c>
      <c r="BG31" s="263">
        <v>18050041.100000001</v>
      </c>
      <c r="BH31" s="263">
        <v>56253398.869999997</v>
      </c>
      <c r="BI31" s="263">
        <v>18868685.899999999</v>
      </c>
      <c r="BJ31" s="263">
        <v>46022262.82</v>
      </c>
      <c r="BK31" s="263">
        <v>49456918.520000003</v>
      </c>
      <c r="BL31" s="263">
        <v>51542996</v>
      </c>
      <c r="BM31" s="263">
        <v>51309756.890000001</v>
      </c>
      <c r="BN31" s="263">
        <v>164344374.66</v>
      </c>
      <c r="BO31" s="263">
        <v>13050434.220000001</v>
      </c>
      <c r="BP31" s="263">
        <v>10587531.77</v>
      </c>
      <c r="BQ31" s="263">
        <v>31887175.670000002</v>
      </c>
      <c r="BR31" s="263">
        <v>35138434.219999999</v>
      </c>
      <c r="BS31" s="263">
        <v>76415921.219999999</v>
      </c>
      <c r="BT31" s="263">
        <v>34555806.07</v>
      </c>
      <c r="BU31" s="263">
        <v>29617106.460000001</v>
      </c>
      <c r="BV31" s="263">
        <v>40471967.780000001</v>
      </c>
      <c r="BW31" s="263">
        <v>28193559.469999999</v>
      </c>
      <c r="BX31" s="263">
        <v>6864293.9699999997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X66"/>
  <sheetViews>
    <sheetView zoomScale="80" zoomScaleNormal="80" workbookViewId="0">
      <pane xSplit="3" ySplit="4" topLeftCell="BK34" activePane="bottomRight" state="frozen"/>
      <selection pane="topRight" activeCell="D1" sqref="D1"/>
      <selection pane="bottomLeft" activeCell="A5" sqref="A5"/>
      <selection pane="bottomRight" activeCell="D38" sqref="D38:BX66"/>
    </sheetView>
  </sheetViews>
  <sheetFormatPr defaultColWidth="9" defaultRowHeight="24"/>
  <cols>
    <col min="1" max="1" width="11.75" style="213" customWidth="1"/>
    <col min="2" max="2" width="9" style="212" customWidth="1"/>
    <col min="3" max="3" width="42" style="213" customWidth="1"/>
    <col min="4" max="4" width="15.75" style="213" bestFit="1" customWidth="1"/>
    <col min="5" max="5" width="14.58203125" style="213" customWidth="1"/>
    <col min="6" max="7" width="14" style="213" bestFit="1" customWidth="1"/>
    <col min="8" max="8" width="14" style="213" customWidth="1"/>
    <col min="9" max="9" width="13.83203125" style="213" bestFit="1" customWidth="1"/>
    <col min="10" max="10" width="15.25" style="213" bestFit="1" customWidth="1"/>
    <col min="11" max="12" width="14" style="213" bestFit="1" customWidth="1"/>
    <col min="13" max="13" width="13.83203125" style="213" bestFit="1" customWidth="1"/>
    <col min="14" max="15" width="15.25" style="213" bestFit="1" customWidth="1"/>
    <col min="16" max="16" width="15" style="213" customWidth="1"/>
    <col min="17" max="17" width="14.08203125" style="213" customWidth="1"/>
    <col min="18" max="18" width="15.08203125" style="213" bestFit="1" customWidth="1"/>
    <col min="19" max="19" width="14.25" style="213" customWidth="1"/>
    <col min="20" max="20" width="15.25" style="213" bestFit="1" customWidth="1"/>
    <col min="21" max="21" width="16.83203125" style="213" customWidth="1"/>
    <col min="22" max="22" width="17.58203125" style="213" customWidth="1"/>
    <col min="23" max="23" width="16.58203125" style="213" customWidth="1"/>
    <col min="24" max="24" width="15.25" style="213" bestFit="1" customWidth="1"/>
    <col min="25" max="25" width="14" style="213" bestFit="1" customWidth="1"/>
    <col min="26" max="26" width="15.25" style="213" bestFit="1" customWidth="1"/>
    <col min="27" max="27" width="18.08203125" style="213" bestFit="1" customWidth="1"/>
    <col min="28" max="28" width="16.33203125" style="213" bestFit="1" customWidth="1"/>
    <col min="29" max="29" width="16.25" style="213" customWidth="1"/>
    <col min="30" max="30" width="16.33203125" style="213" bestFit="1" customWidth="1"/>
    <col min="31" max="31" width="18.25" style="213" customWidth="1"/>
    <col min="32" max="32" width="16" style="213" customWidth="1"/>
    <col min="33" max="34" width="16.33203125" style="213" bestFit="1" customWidth="1"/>
    <col min="35" max="38" width="15.25" style="213" bestFit="1" customWidth="1"/>
    <col min="39" max="39" width="16.33203125" style="213" bestFit="1" customWidth="1"/>
    <col min="40" max="40" width="13.83203125" style="213" customWidth="1"/>
    <col min="41" max="41" width="13.83203125" style="213" bestFit="1" customWidth="1"/>
    <col min="42" max="42" width="14.5" style="213" customWidth="1"/>
    <col min="43" max="45" width="14" style="213" bestFit="1" customWidth="1"/>
    <col min="46" max="46" width="20.08203125" style="213" bestFit="1" customWidth="1"/>
    <col min="47" max="47" width="16.33203125" style="213" bestFit="1" customWidth="1"/>
    <col min="48" max="51" width="15.25" style="213" bestFit="1" customWidth="1"/>
    <col min="52" max="52" width="14" style="213" bestFit="1" customWidth="1"/>
    <col min="53" max="53" width="16.33203125" style="213" bestFit="1" customWidth="1"/>
    <col min="54" max="54" width="16.83203125" style="213" customWidth="1"/>
    <col min="55" max="55" width="15" style="213" customWidth="1"/>
    <col min="56" max="56" width="16.25" style="213" customWidth="1"/>
    <col min="57" max="57" width="16" style="213" customWidth="1"/>
    <col min="58" max="59" width="15.25" style="213" bestFit="1" customWidth="1"/>
    <col min="60" max="60" width="17" style="213" customWidth="1"/>
    <col min="61" max="61" width="15.25" style="213" bestFit="1" customWidth="1"/>
    <col min="62" max="64" width="16.33203125" style="213" bestFit="1" customWidth="1"/>
    <col min="65" max="65" width="15.25" style="213" bestFit="1" customWidth="1"/>
    <col min="66" max="66" width="15.83203125" style="213" bestFit="1" customWidth="1"/>
    <col min="67" max="67" width="15.25" style="213" bestFit="1" customWidth="1"/>
    <col min="68" max="68" width="18.08203125" style="213" customWidth="1"/>
    <col min="69" max="75" width="15.25" style="213" bestFit="1" customWidth="1"/>
    <col min="76" max="76" width="14.58203125" style="213" bestFit="1" customWidth="1"/>
    <col min="77" max="16384" width="9" style="213"/>
  </cols>
  <sheetData>
    <row r="1" spans="1:76" s="7" customFormat="1">
      <c r="A1" s="265" t="str">
        <f>ข้อมูล!A1</f>
        <v>ประจำเดือน  กุมภาพันธ์ 2565 ใช้ข้อมูลจาก http://hfo65.cfo.in.th/  ณ วันที่  24 มีนาคม 2565</v>
      </c>
      <c r="B1" s="266"/>
    </row>
    <row r="2" spans="1:76" s="214" customFormat="1">
      <c r="A2" s="317" t="s">
        <v>0</v>
      </c>
      <c r="B2" s="317" t="s">
        <v>1</v>
      </c>
      <c r="C2" s="317" t="s">
        <v>2</v>
      </c>
      <c r="D2" s="322" t="s">
        <v>161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4" t="s">
        <v>180</v>
      </c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0" t="s">
        <v>194</v>
      </c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3" t="s">
        <v>210</v>
      </c>
      <c r="AN2" s="323"/>
      <c r="AO2" s="323"/>
      <c r="AP2" s="323"/>
      <c r="AQ2" s="323"/>
      <c r="AR2" s="323"/>
      <c r="AS2" s="323"/>
      <c r="AT2" s="325" t="s">
        <v>218</v>
      </c>
      <c r="AU2" s="325"/>
      <c r="AV2" s="325"/>
      <c r="AW2" s="325"/>
      <c r="AX2" s="325"/>
      <c r="AY2" s="325"/>
      <c r="AZ2" s="325"/>
      <c r="BA2" s="321" t="s">
        <v>226</v>
      </c>
      <c r="BB2" s="321"/>
      <c r="BC2" s="321"/>
      <c r="BD2" s="321"/>
      <c r="BE2" s="321"/>
      <c r="BF2" s="321"/>
      <c r="BG2" s="321"/>
      <c r="BH2" s="321"/>
      <c r="BI2" s="321"/>
      <c r="BJ2" s="319" t="s">
        <v>236</v>
      </c>
      <c r="BK2" s="319"/>
      <c r="BL2" s="319"/>
      <c r="BM2" s="319"/>
      <c r="BN2" s="319"/>
      <c r="BO2" s="319"/>
      <c r="BP2" s="316" t="s">
        <v>244</v>
      </c>
      <c r="BQ2" s="316"/>
      <c r="BR2" s="316"/>
      <c r="BS2" s="316"/>
      <c r="BT2" s="316"/>
      <c r="BU2" s="316"/>
      <c r="BV2" s="316"/>
      <c r="BW2" s="316"/>
      <c r="BX2" s="316"/>
    </row>
    <row r="3" spans="1:76" s="214" customFormat="1" ht="26.25" customHeight="1">
      <c r="A3" s="318">
        <v>44469</v>
      </c>
      <c r="B3" s="317" t="s">
        <v>76</v>
      </c>
      <c r="C3" s="317" t="s">
        <v>77</v>
      </c>
      <c r="D3" s="215" t="s">
        <v>162</v>
      </c>
      <c r="E3" s="215" t="s">
        <v>165</v>
      </c>
      <c r="F3" s="215" t="s">
        <v>168</v>
      </c>
      <c r="G3" s="215" t="s">
        <v>170</v>
      </c>
      <c r="H3" s="215" t="s">
        <v>171</v>
      </c>
      <c r="I3" s="215" t="s">
        <v>172</v>
      </c>
      <c r="J3" s="215" t="s">
        <v>173</v>
      </c>
      <c r="K3" s="215" t="s">
        <v>174</v>
      </c>
      <c r="L3" s="215" t="s">
        <v>175</v>
      </c>
      <c r="M3" s="215" t="s">
        <v>177</v>
      </c>
      <c r="N3" s="215" t="s">
        <v>178</v>
      </c>
      <c r="O3" s="215" t="s">
        <v>179</v>
      </c>
      <c r="P3" s="216" t="s">
        <v>181</v>
      </c>
      <c r="Q3" s="216" t="s">
        <v>183</v>
      </c>
      <c r="R3" s="216" t="s">
        <v>184</v>
      </c>
      <c r="S3" s="216" t="s">
        <v>185</v>
      </c>
      <c r="T3" s="216" t="s">
        <v>186</v>
      </c>
      <c r="U3" s="216" t="s">
        <v>187</v>
      </c>
      <c r="V3" s="216" t="s">
        <v>188</v>
      </c>
      <c r="W3" s="216" t="s">
        <v>189</v>
      </c>
      <c r="X3" s="216" t="s">
        <v>190</v>
      </c>
      <c r="Y3" s="216" t="s">
        <v>191</v>
      </c>
      <c r="Z3" s="216" t="s">
        <v>192</v>
      </c>
      <c r="AA3" s="217" t="s">
        <v>195</v>
      </c>
      <c r="AB3" s="217" t="s">
        <v>196</v>
      </c>
      <c r="AC3" s="217" t="s">
        <v>197</v>
      </c>
      <c r="AD3" s="217" t="s">
        <v>198</v>
      </c>
      <c r="AE3" s="217" t="s">
        <v>201</v>
      </c>
      <c r="AF3" s="217" t="s">
        <v>202</v>
      </c>
      <c r="AG3" s="217" t="s">
        <v>203</v>
      </c>
      <c r="AH3" s="217" t="s">
        <v>204</v>
      </c>
      <c r="AI3" s="217" t="s">
        <v>205</v>
      </c>
      <c r="AJ3" s="217" t="s">
        <v>206</v>
      </c>
      <c r="AK3" s="217" t="s">
        <v>207</v>
      </c>
      <c r="AL3" s="217" t="s">
        <v>208</v>
      </c>
      <c r="AM3" s="218" t="s">
        <v>211</v>
      </c>
      <c r="AN3" s="218" t="s">
        <v>212</v>
      </c>
      <c r="AO3" s="218" t="s">
        <v>213</v>
      </c>
      <c r="AP3" s="218" t="s">
        <v>214</v>
      </c>
      <c r="AQ3" s="218" t="s">
        <v>215</v>
      </c>
      <c r="AR3" s="218" t="s">
        <v>216</v>
      </c>
      <c r="AS3" s="218" t="s">
        <v>217</v>
      </c>
      <c r="AT3" s="219" t="s">
        <v>219</v>
      </c>
      <c r="AU3" s="219" t="s">
        <v>220</v>
      </c>
      <c r="AV3" s="219" t="s">
        <v>221</v>
      </c>
      <c r="AW3" s="219" t="s">
        <v>222</v>
      </c>
      <c r="AX3" s="219" t="s">
        <v>223</v>
      </c>
      <c r="AY3" s="219" t="s">
        <v>224</v>
      </c>
      <c r="AZ3" s="219" t="s">
        <v>225</v>
      </c>
      <c r="BA3" s="220" t="s">
        <v>227</v>
      </c>
      <c r="BB3" s="220" t="s">
        <v>228</v>
      </c>
      <c r="BC3" s="220" t="s">
        <v>229</v>
      </c>
      <c r="BD3" s="220" t="s">
        <v>230</v>
      </c>
      <c r="BE3" s="220" t="s">
        <v>231</v>
      </c>
      <c r="BF3" s="220" t="s">
        <v>232</v>
      </c>
      <c r="BG3" s="220" t="s">
        <v>233</v>
      </c>
      <c r="BH3" s="220" t="s">
        <v>234</v>
      </c>
      <c r="BI3" s="220" t="s">
        <v>235</v>
      </c>
      <c r="BJ3" s="221" t="s">
        <v>237</v>
      </c>
      <c r="BK3" s="221" t="s">
        <v>238</v>
      </c>
      <c r="BL3" s="221" t="s">
        <v>239</v>
      </c>
      <c r="BM3" s="221" t="s">
        <v>240</v>
      </c>
      <c r="BN3" s="221" t="s">
        <v>241</v>
      </c>
      <c r="BO3" s="221" t="s">
        <v>243</v>
      </c>
      <c r="BP3" s="222" t="s">
        <v>245</v>
      </c>
      <c r="BQ3" s="222" t="s">
        <v>246</v>
      </c>
      <c r="BR3" s="222" t="s">
        <v>247</v>
      </c>
      <c r="BS3" s="222" t="s">
        <v>248</v>
      </c>
      <c r="BT3" s="222" t="s">
        <v>249</v>
      </c>
      <c r="BU3" s="222" t="s">
        <v>250</v>
      </c>
      <c r="BV3" s="222" t="s">
        <v>251</v>
      </c>
      <c r="BW3" s="222" t="s">
        <v>252</v>
      </c>
      <c r="BX3" s="222" t="s">
        <v>253</v>
      </c>
    </row>
    <row r="4" spans="1:76" s="214" customFormat="1">
      <c r="A4" s="318">
        <v>44469</v>
      </c>
      <c r="B4" s="317" t="s">
        <v>78</v>
      </c>
      <c r="C4" s="317" t="s">
        <v>79</v>
      </c>
      <c r="D4" s="114" t="s">
        <v>5</v>
      </c>
      <c r="E4" s="114" t="s">
        <v>32</v>
      </c>
      <c r="F4" s="114" t="s">
        <v>33</v>
      </c>
      <c r="G4" s="114" t="s">
        <v>34</v>
      </c>
      <c r="H4" s="114" t="s">
        <v>35</v>
      </c>
      <c r="I4" s="114" t="s">
        <v>36</v>
      </c>
      <c r="J4" s="114" t="s">
        <v>37</v>
      </c>
      <c r="K4" s="114" t="s">
        <v>38</v>
      </c>
      <c r="L4" s="114" t="s">
        <v>39</v>
      </c>
      <c r="M4" s="114" t="s">
        <v>40</v>
      </c>
      <c r="N4" s="114" t="s">
        <v>41</v>
      </c>
      <c r="O4" s="114" t="s">
        <v>42</v>
      </c>
      <c r="P4" s="126" t="s">
        <v>9</v>
      </c>
      <c r="Q4" s="126" t="s">
        <v>31</v>
      </c>
      <c r="R4" s="126" t="s">
        <v>48</v>
      </c>
      <c r="S4" s="126" t="s">
        <v>49</v>
      </c>
      <c r="T4" s="126" t="s">
        <v>50</v>
      </c>
      <c r="U4" s="126" t="s">
        <v>51</v>
      </c>
      <c r="V4" s="126" t="s">
        <v>52</v>
      </c>
      <c r="W4" s="126" t="s">
        <v>53</v>
      </c>
      <c r="X4" s="126" t="s">
        <v>54</v>
      </c>
      <c r="Y4" s="126" t="s">
        <v>66</v>
      </c>
      <c r="Z4" s="126" t="s">
        <v>75</v>
      </c>
      <c r="AA4" s="129" t="s">
        <v>3</v>
      </c>
      <c r="AB4" s="129" t="s">
        <v>15</v>
      </c>
      <c r="AC4" s="129" t="s">
        <v>16</v>
      </c>
      <c r="AD4" s="129" t="s">
        <v>17</v>
      </c>
      <c r="AE4" s="129" t="s">
        <v>18</v>
      </c>
      <c r="AF4" s="129" t="s">
        <v>19</v>
      </c>
      <c r="AG4" s="129" t="s">
        <v>20</v>
      </c>
      <c r="AH4" s="129" t="s">
        <v>21</v>
      </c>
      <c r="AI4" s="129" t="s">
        <v>22</v>
      </c>
      <c r="AJ4" s="129" t="s">
        <v>23</v>
      </c>
      <c r="AK4" s="129" t="s">
        <v>24</v>
      </c>
      <c r="AL4" s="129" t="s">
        <v>71</v>
      </c>
      <c r="AM4" s="133" t="s">
        <v>8</v>
      </c>
      <c r="AN4" s="133" t="s">
        <v>43</v>
      </c>
      <c r="AO4" s="133" t="s">
        <v>44</v>
      </c>
      <c r="AP4" s="133" t="s">
        <v>45</v>
      </c>
      <c r="AQ4" s="133" t="s">
        <v>46</v>
      </c>
      <c r="AR4" s="133" t="s">
        <v>47</v>
      </c>
      <c r="AS4" s="133" t="s">
        <v>67</v>
      </c>
      <c r="AT4" s="136" t="s">
        <v>6</v>
      </c>
      <c r="AU4" s="136" t="s">
        <v>55</v>
      </c>
      <c r="AV4" s="136" t="s">
        <v>56</v>
      </c>
      <c r="AW4" s="136" t="s">
        <v>57</v>
      </c>
      <c r="AX4" s="136" t="s">
        <v>58</v>
      </c>
      <c r="AY4" s="136" t="s">
        <v>59</v>
      </c>
      <c r="AZ4" s="136" t="s">
        <v>60</v>
      </c>
      <c r="BA4" s="147" t="s">
        <v>4</v>
      </c>
      <c r="BB4" s="147" t="s">
        <v>25</v>
      </c>
      <c r="BC4" s="147" t="s">
        <v>26</v>
      </c>
      <c r="BD4" s="147" t="s">
        <v>27</v>
      </c>
      <c r="BE4" s="147" t="s">
        <v>28</v>
      </c>
      <c r="BF4" s="147">
        <v>10831</v>
      </c>
      <c r="BG4" s="147" t="s">
        <v>30</v>
      </c>
      <c r="BH4" s="147" t="s">
        <v>69</v>
      </c>
      <c r="BI4" s="147" t="s">
        <v>70</v>
      </c>
      <c r="BJ4" s="151" t="s">
        <v>7</v>
      </c>
      <c r="BK4" s="151" t="s">
        <v>11</v>
      </c>
      <c r="BL4" s="151" t="s">
        <v>12</v>
      </c>
      <c r="BM4" s="151" t="s">
        <v>13</v>
      </c>
      <c r="BN4" s="151" t="s">
        <v>14</v>
      </c>
      <c r="BO4" s="151" t="s">
        <v>72</v>
      </c>
      <c r="BP4" s="154" t="s">
        <v>10</v>
      </c>
      <c r="BQ4" s="154" t="s">
        <v>61</v>
      </c>
      <c r="BR4" s="154" t="s">
        <v>62</v>
      </c>
      <c r="BS4" s="154" t="s">
        <v>63</v>
      </c>
      <c r="BT4" s="154" t="s">
        <v>64</v>
      </c>
      <c r="BU4" s="154" t="s">
        <v>65</v>
      </c>
      <c r="BV4" s="154" t="s">
        <v>68</v>
      </c>
      <c r="BW4" s="154" t="s">
        <v>73</v>
      </c>
      <c r="BX4" s="154" t="s">
        <v>74</v>
      </c>
    </row>
    <row r="5" spans="1:76" s="228" customFormat="1">
      <c r="A5" s="223">
        <f>ข้อมูล!A3</f>
        <v>44620</v>
      </c>
      <c r="B5" s="224" t="s">
        <v>76</v>
      </c>
      <c r="C5" s="225" t="s">
        <v>77</v>
      </c>
      <c r="D5" s="226">
        <f>ข้อมูล!F3</f>
        <v>3.15</v>
      </c>
      <c r="E5" s="226">
        <f>ข้อมูล!AG3</f>
        <v>3.46</v>
      </c>
      <c r="F5" s="226">
        <f>ข้อมูล!AH3</f>
        <v>6.24</v>
      </c>
      <c r="G5" s="226">
        <f>ข้อมูล!AI3</f>
        <v>5.6</v>
      </c>
      <c r="H5" s="226">
        <f>ข้อมูล!AJ3</f>
        <v>6.32</v>
      </c>
      <c r="I5" s="226">
        <f>ข้อมูล!AK3</f>
        <v>3.14</v>
      </c>
      <c r="J5" s="226">
        <f>ข้อมูล!AL3</f>
        <v>1.81</v>
      </c>
      <c r="K5" s="226">
        <f>ข้อมูล!AM3</f>
        <v>3.89</v>
      </c>
      <c r="L5" s="226">
        <f>ข้อมูล!AN3</f>
        <v>2.62</v>
      </c>
      <c r="M5" s="226">
        <f>ข้อมูล!AO3</f>
        <v>3.45</v>
      </c>
      <c r="N5" s="226">
        <f>ข้อมูล!AP3</f>
        <v>2.89</v>
      </c>
      <c r="O5" s="226">
        <f>ข้อมูล!AQ3</f>
        <v>4.17</v>
      </c>
      <c r="P5" s="226">
        <f>ข้อมูล!J3</f>
        <v>2.3199999999999998</v>
      </c>
      <c r="Q5" s="226">
        <f>ข้อมูล!AF3</f>
        <v>2.94</v>
      </c>
      <c r="R5" s="226">
        <f>ข้อมูล!AW3</f>
        <v>10.3</v>
      </c>
      <c r="S5" s="226">
        <f>ข้อมูล!AX3</f>
        <v>4.68</v>
      </c>
      <c r="T5" s="226">
        <f>ข้อมูล!AY3</f>
        <v>2.83</v>
      </c>
      <c r="U5" s="226">
        <f>ข้อมูล!AZ3</f>
        <v>6.9</v>
      </c>
      <c r="V5" s="226">
        <f>ข้อมูล!BA3</f>
        <v>6.95</v>
      </c>
      <c r="W5" s="226">
        <f>ข้อมูล!BB3</f>
        <v>3.86</v>
      </c>
      <c r="X5" s="226">
        <f>ข้อมูล!BC3</f>
        <v>2.54</v>
      </c>
      <c r="Y5" s="226">
        <f>ข้อมูล!BO3</f>
        <v>2.4</v>
      </c>
      <c r="Z5" s="226">
        <f>ข้อมูล!BX3</f>
        <v>5.42</v>
      </c>
      <c r="AA5" s="226">
        <f>ข้อมูล!D3</f>
        <v>4.2300000000000004</v>
      </c>
      <c r="AB5" s="226">
        <f>ข้อมูล!P3</f>
        <v>11.49</v>
      </c>
      <c r="AC5" s="226">
        <f>ข้อมูล!Q3</f>
        <v>5.31</v>
      </c>
      <c r="AD5" s="226">
        <f>ข้อมูล!R3</f>
        <v>4.25</v>
      </c>
      <c r="AE5" s="226">
        <f>ข้อมูล!S3</f>
        <v>2.4500000000000002</v>
      </c>
      <c r="AF5" s="226">
        <f>ข้อมูล!T3</f>
        <v>4.43</v>
      </c>
      <c r="AG5" s="226">
        <f>ข้อมูล!U3</f>
        <v>4.16</v>
      </c>
      <c r="AH5" s="226">
        <f>ข้อมูล!V3</f>
        <v>4.4800000000000004</v>
      </c>
      <c r="AI5" s="226">
        <f>ข้อมูล!W3</f>
        <v>12.91</v>
      </c>
      <c r="AJ5" s="226">
        <f>ข้อมูล!X3</f>
        <v>9.18</v>
      </c>
      <c r="AK5" s="226">
        <f>ข้อมูล!Y3</f>
        <v>9.7200000000000006</v>
      </c>
      <c r="AL5" s="226">
        <f>ข้อมูล!BT3</f>
        <v>7.19</v>
      </c>
      <c r="AM5" s="226">
        <f>ข้อมูล!I3</f>
        <v>5.07</v>
      </c>
      <c r="AN5" s="226">
        <f>ข้อมูล!AR3</f>
        <v>5.23</v>
      </c>
      <c r="AO5" s="226">
        <f>ข้อมูล!AS3</f>
        <v>2.73</v>
      </c>
      <c r="AP5" s="226">
        <f>ข้อมูล!AT3</f>
        <v>6.26</v>
      </c>
      <c r="AQ5" s="226">
        <f>ข้อมูล!AU3</f>
        <v>9.39</v>
      </c>
      <c r="AR5" s="226">
        <f>ข้อมูล!AV3</f>
        <v>5.03</v>
      </c>
      <c r="AS5" s="226">
        <f>ข้อมูล!BP3</f>
        <v>6.7</v>
      </c>
      <c r="AT5" s="226">
        <f>ข้อมูล!G3</f>
        <v>2.99</v>
      </c>
      <c r="AU5" s="226">
        <f>ข้อมูล!BD3</f>
        <v>4.47</v>
      </c>
      <c r="AV5" s="226">
        <f>ข้อมูล!BE3</f>
        <v>3.45</v>
      </c>
      <c r="AW5" s="226">
        <f>ข้อมูล!BF3</f>
        <v>2.5299999999999998</v>
      </c>
      <c r="AX5" s="226">
        <f>ข้อมูล!BG3</f>
        <v>2.91</v>
      </c>
      <c r="AY5" s="226">
        <f>ข้อมูล!BH3</f>
        <v>3.87</v>
      </c>
      <c r="AZ5" s="226">
        <f>ข้อมูล!BI3</f>
        <v>2.09</v>
      </c>
      <c r="BA5" s="226">
        <f>ข้อมูล!E3</f>
        <v>4.42</v>
      </c>
      <c r="BB5" s="226">
        <f>ข้อมูล!Z3</f>
        <v>1.9</v>
      </c>
      <c r="BC5" s="226">
        <f>ข้อมูล!AA3</f>
        <v>4.47</v>
      </c>
      <c r="BD5" s="226">
        <f>ข้อมูล!AB3</f>
        <v>3.34</v>
      </c>
      <c r="BE5" s="226">
        <f>ข้อมูล!AC3</f>
        <v>2.89</v>
      </c>
      <c r="BF5" s="226">
        <f>ข้อมูล!AD3</f>
        <v>6.75</v>
      </c>
      <c r="BG5" s="226">
        <f>ข้อมูล!AE3</f>
        <v>5.22</v>
      </c>
      <c r="BH5" s="226">
        <f>ข้อมูล!BR3</f>
        <v>4.4400000000000004</v>
      </c>
      <c r="BI5" s="226">
        <f>ข้อมูล!BS3</f>
        <v>5.22</v>
      </c>
      <c r="BJ5" s="226">
        <f>ข้อมูล!H3</f>
        <v>5.97</v>
      </c>
      <c r="BK5" s="226">
        <f>ข้อมูล!L3</f>
        <v>4.51</v>
      </c>
      <c r="BL5" s="226">
        <f>ข้อมูล!M3</f>
        <v>3.92</v>
      </c>
      <c r="BM5" s="226">
        <f>ข้อมูล!N3</f>
        <v>7.13</v>
      </c>
      <c r="BN5" s="226">
        <f>ข้อมูล!O3</f>
        <v>3.34</v>
      </c>
      <c r="BO5" s="226">
        <f>ข้อมูล!BU3</f>
        <v>4.09</v>
      </c>
      <c r="BP5" s="226">
        <f>ข้อมูล!K3</f>
        <v>9.17</v>
      </c>
      <c r="BQ5" s="227">
        <f>ข้อมูล!BJ3</f>
        <v>4.1100000000000003</v>
      </c>
      <c r="BR5" s="227">
        <f>ข้อมูล!BK3</f>
        <v>6.25</v>
      </c>
      <c r="BS5" s="227">
        <f>ข้อมูล!BL3</f>
        <v>6.79</v>
      </c>
      <c r="BT5" s="227">
        <f>ข้อมูล!BM3</f>
        <v>5.36</v>
      </c>
      <c r="BU5" s="227">
        <f>ข้อมูล!BN3</f>
        <v>6.96</v>
      </c>
      <c r="BV5" s="226">
        <f>ข้อมูล!BQ3</f>
        <v>4.67</v>
      </c>
      <c r="BW5" s="226">
        <f>ข้อมูล!BV3</f>
        <v>8.16</v>
      </c>
      <c r="BX5" s="226">
        <f>ข้อมูล!BW3</f>
        <v>4.25</v>
      </c>
    </row>
    <row r="6" spans="1:76" s="228" customFormat="1">
      <c r="A6" s="223">
        <f>ข้อมูล!A4</f>
        <v>44620</v>
      </c>
      <c r="B6" s="229" t="s">
        <v>78</v>
      </c>
      <c r="C6" s="230" t="s">
        <v>79</v>
      </c>
      <c r="D6" s="226">
        <f>ข้อมูล!F4</f>
        <v>2.84</v>
      </c>
      <c r="E6" s="226">
        <f>ข้อมูล!AG4</f>
        <v>3.12</v>
      </c>
      <c r="F6" s="226">
        <f>ข้อมูล!AH4</f>
        <v>6.07</v>
      </c>
      <c r="G6" s="226">
        <f>ข้อมูล!AI4</f>
        <v>5.35</v>
      </c>
      <c r="H6" s="226">
        <f>ข้อมูล!AJ4</f>
        <v>6.02</v>
      </c>
      <c r="I6" s="226">
        <f>ข้อมูล!AK4</f>
        <v>2.98</v>
      </c>
      <c r="J6" s="226">
        <f>ข้อมูล!AL4</f>
        <v>1.69</v>
      </c>
      <c r="K6" s="226">
        <f>ข้อมูล!AM4</f>
        <v>3.66</v>
      </c>
      <c r="L6" s="226">
        <f>ข้อมูล!AN4</f>
        <v>2.36</v>
      </c>
      <c r="M6" s="226">
        <f>ข้อมูล!AO4</f>
        <v>3.2</v>
      </c>
      <c r="N6" s="226">
        <f>ข้อมูล!AP4</f>
        <v>2.75</v>
      </c>
      <c r="O6" s="226">
        <f>ข้อมูล!AQ4</f>
        <v>3.8</v>
      </c>
      <c r="P6" s="226">
        <f>ข้อมูล!J4</f>
        <v>2.11</v>
      </c>
      <c r="Q6" s="226">
        <f>ข้อมูล!AF4</f>
        <v>2.79</v>
      </c>
      <c r="R6" s="226">
        <f>ข้อมูล!AW4</f>
        <v>10.06</v>
      </c>
      <c r="S6" s="226">
        <f>ข้อมูล!AX4</f>
        <v>4.43</v>
      </c>
      <c r="T6" s="226">
        <f>ข้อมูล!AY4</f>
        <v>2.74</v>
      </c>
      <c r="U6" s="226">
        <f>ข้อมูล!AZ4</f>
        <v>6.61</v>
      </c>
      <c r="V6" s="226">
        <f>ข้อมูล!BA4</f>
        <v>6.83</v>
      </c>
      <c r="W6" s="226">
        <f>ข้อมูล!BB4</f>
        <v>3.76</v>
      </c>
      <c r="X6" s="226">
        <f>ข้อมูล!BC4</f>
        <v>2.4700000000000002</v>
      </c>
      <c r="Y6" s="226">
        <f>ข้อมูล!BO4</f>
        <v>2.2400000000000002</v>
      </c>
      <c r="Z6" s="226">
        <f>ข้อมูล!BX4</f>
        <v>5.23</v>
      </c>
      <c r="AA6" s="226">
        <f>ข้อมูล!D4</f>
        <v>4.01</v>
      </c>
      <c r="AB6" s="226">
        <f>ข้อมูล!P4</f>
        <v>11.26</v>
      </c>
      <c r="AC6" s="226">
        <f>ข้อมูล!Q4</f>
        <v>5.19</v>
      </c>
      <c r="AD6" s="226">
        <f>ข้อมูล!R4</f>
        <v>4.0599999999999996</v>
      </c>
      <c r="AE6" s="226">
        <f>ข้อมูล!S4</f>
        <v>2.33</v>
      </c>
      <c r="AF6" s="226">
        <f>ข้อมูล!T4</f>
        <v>4.32</v>
      </c>
      <c r="AG6" s="226">
        <f>ข้อมูล!U4</f>
        <v>3.98</v>
      </c>
      <c r="AH6" s="226">
        <f>ข้อมูล!V4</f>
        <v>4.38</v>
      </c>
      <c r="AI6" s="226">
        <f>ข้อมูล!W4</f>
        <v>12.55</v>
      </c>
      <c r="AJ6" s="226">
        <f>ข้อมูล!X4</f>
        <v>9.1</v>
      </c>
      <c r="AK6" s="226">
        <f>ข้อมูล!Y4</f>
        <v>9.5399999999999991</v>
      </c>
      <c r="AL6" s="226">
        <f>ข้อมูล!BT4</f>
        <v>6.97</v>
      </c>
      <c r="AM6" s="226">
        <f>ข้อมูล!I4</f>
        <v>4.87</v>
      </c>
      <c r="AN6" s="226">
        <f>ข้อมูล!AR4</f>
        <v>4.8899999999999997</v>
      </c>
      <c r="AO6" s="226">
        <f>ข้อมูล!AS4</f>
        <v>2.63</v>
      </c>
      <c r="AP6" s="226">
        <f>ข้อมูล!AT4</f>
        <v>6.11</v>
      </c>
      <c r="AQ6" s="226">
        <f>ข้อมูล!AU4</f>
        <v>9.2200000000000006</v>
      </c>
      <c r="AR6" s="226">
        <f>ข้อมูล!AV4</f>
        <v>4.93</v>
      </c>
      <c r="AS6" s="226">
        <f>ข้อมูล!BP4</f>
        <v>6.35</v>
      </c>
      <c r="AT6" s="226">
        <f>ข้อมูล!G4</f>
        <v>2.81</v>
      </c>
      <c r="AU6" s="226">
        <f>ข้อมูล!BD4</f>
        <v>4.17</v>
      </c>
      <c r="AV6" s="226">
        <f>ข้อมูล!BE4</f>
        <v>3.28</v>
      </c>
      <c r="AW6" s="226">
        <f>ข้อมูล!BF4</f>
        <v>2.38</v>
      </c>
      <c r="AX6" s="226">
        <f>ข้อมูล!BG4</f>
        <v>2.81</v>
      </c>
      <c r="AY6" s="226">
        <f>ข้อมูล!BH4</f>
        <v>3.77</v>
      </c>
      <c r="AZ6" s="226">
        <f>ข้อมูล!BI4</f>
        <v>1.98</v>
      </c>
      <c r="BA6" s="226">
        <f>ข้อมูล!E4</f>
        <v>4.1100000000000003</v>
      </c>
      <c r="BB6" s="226">
        <f>ข้อมูล!Z4</f>
        <v>1.77</v>
      </c>
      <c r="BC6" s="226">
        <f>ข้อมูล!AA4</f>
        <v>4.33</v>
      </c>
      <c r="BD6" s="226">
        <f>ข้อมูล!AB4</f>
        <v>3.19</v>
      </c>
      <c r="BE6" s="226">
        <f>ข้อมูล!AC4</f>
        <v>2.8</v>
      </c>
      <c r="BF6" s="226">
        <f>ข้อมูล!AD4</f>
        <v>6.59</v>
      </c>
      <c r="BG6" s="226">
        <f>ข้อมูล!AE4</f>
        <v>5.0999999999999996</v>
      </c>
      <c r="BH6" s="226">
        <f>ข้อมูล!BR4</f>
        <v>4.22</v>
      </c>
      <c r="BI6" s="226">
        <f>ข้อมูล!BS4</f>
        <v>5.13</v>
      </c>
      <c r="BJ6" s="226">
        <f>ข้อมูล!H4</f>
        <v>5.66</v>
      </c>
      <c r="BK6" s="226">
        <f>ข้อมูล!L4</f>
        <v>4.41</v>
      </c>
      <c r="BL6" s="226">
        <f>ข้อมูล!M4</f>
        <v>3.83</v>
      </c>
      <c r="BM6" s="226">
        <f>ข้อมูล!N4</f>
        <v>6.89</v>
      </c>
      <c r="BN6" s="226">
        <f>ข้อมูล!O4</f>
        <v>3.15</v>
      </c>
      <c r="BO6" s="226">
        <f>ข้อมูล!BU4</f>
        <v>3.98</v>
      </c>
      <c r="BP6" s="226">
        <f>ข้อมูล!K4</f>
        <v>8.84</v>
      </c>
      <c r="BQ6" s="227">
        <f>ข้อมูล!BJ4</f>
        <v>3.97</v>
      </c>
      <c r="BR6" s="227">
        <f>ข้อมูล!BK4</f>
        <v>6.05</v>
      </c>
      <c r="BS6" s="227">
        <f>ข้อมูล!BL4</f>
        <v>6.4</v>
      </c>
      <c r="BT6" s="227">
        <f>ข้อมูล!BM4</f>
        <v>5.17</v>
      </c>
      <c r="BU6" s="227">
        <f>ข้อมูล!BN4</f>
        <v>6.7</v>
      </c>
      <c r="BV6" s="226">
        <f>ข้อมูล!BQ4</f>
        <v>4.32</v>
      </c>
      <c r="BW6" s="226">
        <f>ข้อมูล!BV4</f>
        <v>7.94</v>
      </c>
      <c r="BX6" s="226">
        <f>ข้อมูล!BW4</f>
        <v>4.1900000000000004</v>
      </c>
    </row>
    <row r="7" spans="1:76" s="228" customFormat="1">
      <c r="A7" s="223">
        <f>ข้อมูล!A5</f>
        <v>44620</v>
      </c>
      <c r="B7" s="231" t="s">
        <v>80</v>
      </c>
      <c r="C7" s="232" t="s">
        <v>81</v>
      </c>
      <c r="D7" s="226">
        <f>ข้อมูล!F5</f>
        <v>1.28</v>
      </c>
      <c r="E7" s="226">
        <f>ข้อมูล!AG5</f>
        <v>2.2999999999999998</v>
      </c>
      <c r="F7" s="226">
        <f>ข้อมูล!AH5</f>
        <v>5.4</v>
      </c>
      <c r="G7" s="226">
        <f>ข้อมูล!AI5</f>
        <v>4.55</v>
      </c>
      <c r="H7" s="226">
        <f>ข้อมูล!AJ5</f>
        <v>4.99</v>
      </c>
      <c r="I7" s="226">
        <f>ข้อมูล!AK5</f>
        <v>2.2999999999999998</v>
      </c>
      <c r="J7" s="226">
        <f>ข้อมูล!AL5</f>
        <v>1.1399999999999999</v>
      </c>
      <c r="K7" s="226">
        <f>ข้อมูล!AM5</f>
        <v>2.95</v>
      </c>
      <c r="L7" s="226">
        <f>ข้อมูล!AN5</f>
        <v>1.83</v>
      </c>
      <c r="M7" s="226">
        <f>ข้อมูล!AO5</f>
        <v>2.77</v>
      </c>
      <c r="N7" s="226">
        <f>ข้อมูล!AP5</f>
        <v>2.16</v>
      </c>
      <c r="O7" s="226">
        <f>ข้อมูล!AQ5</f>
        <v>3.35</v>
      </c>
      <c r="P7" s="226">
        <f>ข้อมูล!J5</f>
        <v>1.52</v>
      </c>
      <c r="Q7" s="226">
        <f>ข้อมูล!AF5</f>
        <v>2.02</v>
      </c>
      <c r="R7" s="226">
        <f>ข้อมูล!AW5</f>
        <v>5.52</v>
      </c>
      <c r="S7" s="226">
        <f>ข้อมูล!AX5</f>
        <v>3.35</v>
      </c>
      <c r="T7" s="226">
        <f>ข้อมูล!AY5</f>
        <v>2.0099999999999998</v>
      </c>
      <c r="U7" s="226">
        <f>ข้อมูล!AZ5</f>
        <v>3.76</v>
      </c>
      <c r="V7" s="226">
        <f>ข้อมูล!BA5</f>
        <v>3.33</v>
      </c>
      <c r="W7" s="226">
        <f>ข้อมูล!BB5</f>
        <v>0.96</v>
      </c>
      <c r="X7" s="226">
        <f>ข้อมูล!BC5</f>
        <v>0.76</v>
      </c>
      <c r="Y7" s="226">
        <f>ข้อมูล!BO5</f>
        <v>1.27</v>
      </c>
      <c r="Z7" s="226">
        <f>ข้อมูล!BX5</f>
        <v>4.74</v>
      </c>
      <c r="AA7" s="226">
        <f>ข้อมูล!D5</f>
        <v>2.2799999999999998</v>
      </c>
      <c r="AB7" s="226">
        <f>ข้อมูล!P5</f>
        <v>9.1199999999999992</v>
      </c>
      <c r="AC7" s="226">
        <f>ข้อมูล!Q5</f>
        <v>3.75</v>
      </c>
      <c r="AD7" s="226">
        <f>ข้อมูล!R5</f>
        <v>3.12</v>
      </c>
      <c r="AE7" s="226">
        <f>ข้อมูล!S5</f>
        <v>1.34</v>
      </c>
      <c r="AF7" s="226">
        <f>ข้อมูล!T5</f>
        <v>3.37</v>
      </c>
      <c r="AG7" s="226">
        <f>ข้อมูล!U5</f>
        <v>2.83</v>
      </c>
      <c r="AH7" s="226">
        <f>ข้อมูล!V5</f>
        <v>2.85</v>
      </c>
      <c r="AI7" s="226">
        <f>ข้อมูล!W5</f>
        <v>11.97</v>
      </c>
      <c r="AJ7" s="226">
        <f>ข้อมูล!X5</f>
        <v>6.05</v>
      </c>
      <c r="AK7" s="226">
        <f>ข้อมูล!Y5</f>
        <v>6.98</v>
      </c>
      <c r="AL7" s="226">
        <f>ข้อมูล!BT5</f>
        <v>5.58</v>
      </c>
      <c r="AM7" s="226">
        <f>ข้อมูล!I5</f>
        <v>1.86</v>
      </c>
      <c r="AN7" s="226">
        <f>ข้อมูล!AR5</f>
        <v>3.44</v>
      </c>
      <c r="AO7" s="226">
        <f>ข้อมูล!AS5</f>
        <v>1.7</v>
      </c>
      <c r="AP7" s="226">
        <f>ข้อมูล!AT5</f>
        <v>3.98</v>
      </c>
      <c r="AQ7" s="226">
        <f>ข้อมูล!AU5</f>
        <v>5.82</v>
      </c>
      <c r="AR7" s="226">
        <f>ข้อมูล!AV5</f>
        <v>4.26</v>
      </c>
      <c r="AS7" s="226">
        <f>ข้อมูล!BP5</f>
        <v>4.1500000000000004</v>
      </c>
      <c r="AT7" s="226">
        <f>ข้อมูล!G5</f>
        <v>1.31</v>
      </c>
      <c r="AU7" s="226">
        <f>ข้อมูล!BD5</f>
        <v>1.95</v>
      </c>
      <c r="AV7" s="226">
        <f>ข้อมูล!BE5</f>
        <v>2.41</v>
      </c>
      <c r="AW7" s="226">
        <f>ข้อมูล!BF5</f>
        <v>1.79</v>
      </c>
      <c r="AX7" s="226">
        <f>ข้อมูล!BG5</f>
        <v>2.12</v>
      </c>
      <c r="AY7" s="226">
        <f>ข้อมูล!BH5</f>
        <v>2.2999999999999998</v>
      </c>
      <c r="AZ7" s="226">
        <f>ข้อมูล!BI5</f>
        <v>1.24</v>
      </c>
      <c r="BA7" s="226">
        <f>ข้อมูล!E5</f>
        <v>3.07</v>
      </c>
      <c r="BB7" s="226">
        <f>ข้อมูล!Z5</f>
        <v>0.56999999999999995</v>
      </c>
      <c r="BC7" s="226">
        <f>ข้อมูล!AA5</f>
        <v>3.19</v>
      </c>
      <c r="BD7" s="226">
        <f>ข้อมูล!AB5</f>
        <v>1.29</v>
      </c>
      <c r="BE7" s="226">
        <f>ข้อมูล!AC5</f>
        <v>1.2</v>
      </c>
      <c r="BF7" s="226">
        <f>ข้อมูล!AD5</f>
        <v>4.25</v>
      </c>
      <c r="BG7" s="226">
        <f>ข้อมูล!AE5</f>
        <v>1.82</v>
      </c>
      <c r="BH7" s="226">
        <f>ข้อมูล!BR5</f>
        <v>1.27</v>
      </c>
      <c r="BI7" s="226">
        <f>ข้อมูล!BS5</f>
        <v>2.58</v>
      </c>
      <c r="BJ7" s="226">
        <f>ข้อมูล!H5</f>
        <v>3.93</v>
      </c>
      <c r="BK7" s="226">
        <f>ข้อมูล!L5</f>
        <v>3.11</v>
      </c>
      <c r="BL7" s="226">
        <f>ข้อมูล!M5</f>
        <v>3.69</v>
      </c>
      <c r="BM7" s="226">
        <f>ข้อมูล!N5</f>
        <v>6.18</v>
      </c>
      <c r="BN7" s="226">
        <f>ข้อมูล!O5</f>
        <v>2.21</v>
      </c>
      <c r="BO7" s="226">
        <f>ข้อมูล!BU5</f>
        <v>3.86</v>
      </c>
      <c r="BP7" s="226">
        <f>ข้อมูล!K5</f>
        <v>6.06</v>
      </c>
      <c r="BQ7" s="227">
        <f>ข้อมูล!BJ5</f>
        <v>2.77</v>
      </c>
      <c r="BR7" s="227">
        <f>ข้อมูล!BK5</f>
        <v>4.42</v>
      </c>
      <c r="BS7" s="227">
        <f>ข้อมูล!BL5</f>
        <v>4.79</v>
      </c>
      <c r="BT7" s="227">
        <f>ข้อมูล!BM5</f>
        <v>3.53</v>
      </c>
      <c r="BU7" s="227">
        <f>ข้อมูล!BN5</f>
        <v>2.68</v>
      </c>
      <c r="BV7" s="226">
        <f>ข้อมูล!BQ5</f>
        <v>3.27</v>
      </c>
      <c r="BW7" s="226">
        <f>ข้อมูล!BV5</f>
        <v>5.42</v>
      </c>
      <c r="BX7" s="226">
        <f>ข้อมูล!BW5</f>
        <v>2.5499999999999998</v>
      </c>
    </row>
    <row r="8" spans="1:76" s="228" customFormat="1">
      <c r="A8" s="223">
        <f>ข้อมูล!A6</f>
        <v>44620</v>
      </c>
      <c r="B8" s="233" t="s">
        <v>82</v>
      </c>
      <c r="C8" s="234" t="s">
        <v>83</v>
      </c>
      <c r="D8" s="226">
        <f>ข้อมูล!F6</f>
        <v>0.49</v>
      </c>
      <c r="E8" s="226">
        <f>ข้อมูล!AG6</f>
        <v>0.23</v>
      </c>
      <c r="F8" s="226">
        <f>ข้อมูล!AH6</f>
        <v>0.11</v>
      </c>
      <c r="G8" s="226">
        <f>ข้อมูล!AI6</f>
        <v>0.14000000000000001</v>
      </c>
      <c r="H8" s="226">
        <f>ข้อมูล!AJ6</f>
        <v>0.16</v>
      </c>
      <c r="I8" s="226">
        <f>ข้อมูล!AK6</f>
        <v>0.2</v>
      </c>
      <c r="J8" s="226">
        <f>ข้อมูล!AL6</f>
        <v>0.28999999999999998</v>
      </c>
      <c r="K8" s="226">
        <f>ข้อมูล!AM6</f>
        <v>0.18</v>
      </c>
      <c r="L8" s="226">
        <f>ข้อมูล!AN6</f>
        <v>0.2</v>
      </c>
      <c r="M8" s="226">
        <f>ข้อมูล!AO6</f>
        <v>0.12</v>
      </c>
      <c r="N8" s="226">
        <f>ข้อมูล!AP6</f>
        <v>0.2</v>
      </c>
      <c r="O8" s="226">
        <f>ข้อมูล!AQ6</f>
        <v>0.09</v>
      </c>
      <c r="P8" s="226">
        <f>ข้อมูล!J6</f>
        <v>0.24</v>
      </c>
      <c r="Q8" s="226">
        <f>ข้อมูล!AF6</f>
        <v>0.26</v>
      </c>
      <c r="R8" s="226">
        <f>ข้อมูล!AW6</f>
        <v>0.44</v>
      </c>
      <c r="S8" s="226">
        <f>ข้อมูล!AX6</f>
        <v>0.23</v>
      </c>
      <c r="T8" s="226">
        <f>ข้อมูล!AY6</f>
        <v>0.26</v>
      </c>
      <c r="U8" s="226">
        <f>ข้อมูล!AZ6</f>
        <v>0.41</v>
      </c>
      <c r="V8" s="226">
        <f>ข้อมูล!BA6</f>
        <v>0.5</v>
      </c>
      <c r="W8" s="226">
        <f>ข้อมูล!BB6</f>
        <v>0.72</v>
      </c>
      <c r="X8" s="226">
        <f>ข้อมูล!BC6</f>
        <v>0.68</v>
      </c>
      <c r="Y8" s="226">
        <f>ข้อมูล!BO6</f>
        <v>0.4</v>
      </c>
      <c r="Z8" s="226">
        <f>ข้อมูล!BX6</f>
        <v>0.09</v>
      </c>
      <c r="AA8" s="226">
        <f>ข้อมูล!D6</f>
        <v>0.37</v>
      </c>
      <c r="AB8" s="226">
        <f>ข้อมูล!P6</f>
        <v>0.19</v>
      </c>
      <c r="AC8" s="226">
        <f>ข้อมูล!Q6</f>
        <v>0.27</v>
      </c>
      <c r="AD8" s="226">
        <f>ข้อมูล!R6</f>
        <v>0.22</v>
      </c>
      <c r="AE8" s="226">
        <f>ข้อมูล!S6</f>
        <v>0.4</v>
      </c>
      <c r="AF8" s="226">
        <f>ข้อมูล!T6</f>
        <v>0.21</v>
      </c>
      <c r="AG8" s="226">
        <f>ข้อมูล!U6</f>
        <v>0.28000000000000003</v>
      </c>
      <c r="AH8" s="226">
        <f>ข้อมูล!V6</f>
        <v>0.34</v>
      </c>
      <c r="AI8" s="226">
        <f>ข้อมูล!W6</f>
        <v>0.05</v>
      </c>
      <c r="AJ8" s="226">
        <f>ข้อมูล!X6</f>
        <v>0.33</v>
      </c>
      <c r="AK8" s="226">
        <f>ข้อมูล!Y6</f>
        <v>0.26</v>
      </c>
      <c r="AL8" s="226">
        <f>ข้อมูล!BT6</f>
        <v>0.19</v>
      </c>
      <c r="AM8" s="226">
        <f>ข้อมูล!I6</f>
        <v>0.56999999999999995</v>
      </c>
      <c r="AN8" s="226">
        <f>ข้อมูล!AR6</f>
        <v>0.28000000000000003</v>
      </c>
      <c r="AO8" s="226">
        <f>ข้อมูล!AS6</f>
        <v>0.34</v>
      </c>
      <c r="AP8" s="226">
        <f>ข้อมูล!AT6</f>
        <v>0.33</v>
      </c>
      <c r="AQ8" s="226">
        <f>ข้อมูล!AU6</f>
        <v>0.36</v>
      </c>
      <c r="AR8" s="226">
        <f>ข้อมูล!AV6</f>
        <v>0.12</v>
      </c>
      <c r="AS8" s="226">
        <f>ข้อมูล!BP6</f>
        <v>0.33</v>
      </c>
      <c r="AT8" s="226">
        <f>ข้อมูล!G6</f>
        <v>0.5</v>
      </c>
      <c r="AU8" s="226">
        <f>ข้อมูล!BD6</f>
        <v>0.5</v>
      </c>
      <c r="AV8" s="226">
        <f>ข้อมูล!BE6</f>
        <v>0.25</v>
      </c>
      <c r="AW8" s="226">
        <f>ข้อมูล!BF6</f>
        <v>0.23</v>
      </c>
      <c r="AX8" s="226">
        <f>ข้อมูล!BG6</f>
        <v>0.24</v>
      </c>
      <c r="AY8" s="226">
        <f>ข้อมูล!BH6</f>
        <v>0.38</v>
      </c>
      <c r="AZ8" s="226">
        <f>ข้อมูล!BI6</f>
        <v>0.36</v>
      </c>
      <c r="BA8" s="226">
        <f>ข้อมูล!E6</f>
        <v>0.24</v>
      </c>
      <c r="BB8" s="226">
        <f>ข้อมูล!Z6</f>
        <v>0.63</v>
      </c>
      <c r="BC8" s="226">
        <f>ข้อมูล!AA6</f>
        <v>0.24</v>
      </c>
      <c r="BD8" s="226">
        <f>ข้อมูล!AB6</f>
        <v>0.56999999999999995</v>
      </c>
      <c r="BE8" s="226">
        <f>ข้อมูล!AC6</f>
        <v>0.54</v>
      </c>
      <c r="BF8" s="226">
        <f>ข้อมูล!AD6</f>
        <v>0.35</v>
      </c>
      <c r="BG8" s="226">
        <f>ข้อมูล!AE6</f>
        <v>0.63</v>
      </c>
      <c r="BH8" s="226">
        <f>ข้อมูล!BR6</f>
        <v>0.66</v>
      </c>
      <c r="BI8" s="226">
        <f>ข้อมูล!BS6</f>
        <v>0.49</v>
      </c>
      <c r="BJ8" s="226">
        <f>ข้อมูล!H6</f>
        <v>0.28999999999999998</v>
      </c>
      <c r="BK8" s="226">
        <f>ข้อมูล!L6</f>
        <v>0.28999999999999998</v>
      </c>
      <c r="BL8" s="226">
        <f>ข้อมูล!M6</f>
        <v>0.04</v>
      </c>
      <c r="BM8" s="226">
        <f>ข้อมูล!N6</f>
        <v>0.1</v>
      </c>
      <c r="BN8" s="226">
        <f>ข้อมูล!O6</f>
        <v>0.28000000000000003</v>
      </c>
      <c r="BO8" s="226">
        <f>ข้อมูล!BU6</f>
        <v>0.03</v>
      </c>
      <c r="BP8" s="226">
        <f>ข้อมูล!K6</f>
        <v>0.3</v>
      </c>
      <c r="BQ8" s="227">
        <f>ข้อมูล!BJ6</f>
        <v>0.28999999999999998</v>
      </c>
      <c r="BR8" s="227">
        <f>ข้อมูล!BK6</f>
        <v>0.26</v>
      </c>
      <c r="BS8" s="227">
        <f>ข้อมูล!BL6</f>
        <v>0.24</v>
      </c>
      <c r="BT8" s="227">
        <f>ข้อมูล!BM6</f>
        <v>0.31</v>
      </c>
      <c r="BU8" s="227">
        <f>ข้อมูล!BN6</f>
        <v>0.57999999999999996</v>
      </c>
      <c r="BV8" s="226">
        <f>ข้อมูล!BQ6</f>
        <v>0.22</v>
      </c>
      <c r="BW8" s="226">
        <f>ข้อมูล!BV6</f>
        <v>0.31</v>
      </c>
      <c r="BX8" s="226">
        <f>ข้อมูล!BW6</f>
        <v>0.38</v>
      </c>
    </row>
    <row r="9" spans="1:76" s="228" customFormat="1">
      <c r="A9" s="223">
        <f>ข้อมูล!A7</f>
        <v>44620</v>
      </c>
      <c r="B9" s="235" t="s">
        <v>84</v>
      </c>
      <c r="C9" s="236" t="s">
        <v>85</v>
      </c>
      <c r="D9" s="226">
        <f>ข้อมูล!F7</f>
        <v>1001772239.26</v>
      </c>
      <c r="E9" s="226">
        <f>ข้อมูล!AG7</f>
        <v>58850867.530000001</v>
      </c>
      <c r="F9" s="226">
        <f>ข้อมูล!AH7</f>
        <v>56941709.789999999</v>
      </c>
      <c r="G9" s="226">
        <f>ข้อมูล!AI7</f>
        <v>44354685.420000002</v>
      </c>
      <c r="H9" s="226">
        <f>ข้อมูล!AJ7</f>
        <v>49051077.57</v>
      </c>
      <c r="I9" s="226">
        <f>ข้อมูล!AK7</f>
        <v>76078535.980000004</v>
      </c>
      <c r="J9" s="226">
        <f>ข้อมูล!AL7</f>
        <v>16193820.09</v>
      </c>
      <c r="K9" s="226">
        <f>ข้อมูล!AM7</f>
        <v>33498087.629999999</v>
      </c>
      <c r="L9" s="226">
        <f>ข้อมูล!AN7</f>
        <v>62816598.920000002</v>
      </c>
      <c r="M9" s="226">
        <f>ข้อมูล!AO7</f>
        <v>46229590.600000001</v>
      </c>
      <c r="N9" s="226">
        <f>ข้อมูล!AP7</f>
        <v>32050447.440000001</v>
      </c>
      <c r="O9" s="226">
        <f>ข้อมูล!AQ7</f>
        <v>52976639.759999998</v>
      </c>
      <c r="P9" s="226">
        <f>ข้อมูล!J7</f>
        <v>596164800.42999995</v>
      </c>
      <c r="Q9" s="226">
        <f>ข้อมูล!AF7</f>
        <v>60843214.689999998</v>
      </c>
      <c r="R9" s="226">
        <f>ข้อมูล!AW7</f>
        <v>261202954.44999999</v>
      </c>
      <c r="S9" s="226">
        <f>ข้อมูล!AX7</f>
        <v>126741305.45999999</v>
      </c>
      <c r="T9" s="226">
        <f>ข้อมูล!AY7</f>
        <v>117043052.63</v>
      </c>
      <c r="U9" s="226">
        <f>ข้อมูล!AZ7</f>
        <v>133125924.31</v>
      </c>
      <c r="V9" s="226">
        <f>ข้อมูล!BA7</f>
        <v>422768153.16000003</v>
      </c>
      <c r="W9" s="226">
        <f>ข้อมูล!BB7</f>
        <v>177318593.66</v>
      </c>
      <c r="X9" s="226">
        <f>ข้อมูล!BC7</f>
        <v>86802104.609999999</v>
      </c>
      <c r="Y9" s="226">
        <f>ข้อมูล!BO7</f>
        <v>18167532.399999999</v>
      </c>
      <c r="Z9" s="226">
        <f>ข้อมูล!BX7</f>
        <v>44666775.420000002</v>
      </c>
      <c r="AA9" s="226">
        <f>ข้อมูล!D7</f>
        <v>2686246312.3600001</v>
      </c>
      <c r="AB9" s="226">
        <f>ข้อมูล!P7</f>
        <v>605172429.96000004</v>
      </c>
      <c r="AC9" s="226">
        <f>ข้อมูล!Q7</f>
        <v>69129892.810000002</v>
      </c>
      <c r="AD9" s="226">
        <f>ข้อมูล!R7</f>
        <v>930353177.38999999</v>
      </c>
      <c r="AE9" s="226">
        <f>ข้อมูล!S7</f>
        <v>45153076.840000004</v>
      </c>
      <c r="AF9" s="226">
        <f>ข้อมูล!T7</f>
        <v>153155027.38</v>
      </c>
      <c r="AG9" s="226">
        <f>ข้อมูล!U7</f>
        <v>451947507.55000001</v>
      </c>
      <c r="AH9" s="226">
        <f>ข้อมูล!V7</f>
        <v>445992301.5</v>
      </c>
      <c r="AI9" s="226">
        <f>ข้อมูล!W7</f>
        <v>44309170.969999999</v>
      </c>
      <c r="AJ9" s="226">
        <f>ข้อมูล!X7</f>
        <v>386342145.35000002</v>
      </c>
      <c r="AK9" s="226">
        <f>ข้อมูล!Y7</f>
        <v>168180290.36000001</v>
      </c>
      <c r="AL9" s="226">
        <f>ข้อมูล!BT7</f>
        <v>103078879.67</v>
      </c>
      <c r="AM9" s="226">
        <f>ข้อมูล!I7</f>
        <v>436253401.77999997</v>
      </c>
      <c r="AN9" s="226">
        <f>ข้อมูล!AR7</f>
        <v>50906681.25</v>
      </c>
      <c r="AO9" s="226">
        <f>ข้อมูล!AS7</f>
        <v>36763256.789999999</v>
      </c>
      <c r="AP9" s="226">
        <f>ข้อมูล!AT7</f>
        <v>64511839.659999996</v>
      </c>
      <c r="AQ9" s="226">
        <f>ข้อมูล!AU7</f>
        <v>58338640.859999999</v>
      </c>
      <c r="AR9" s="226">
        <f>ข้อมูล!AV7</f>
        <v>20272265.050000001</v>
      </c>
      <c r="AS9" s="226">
        <f>ข้อมูล!BP7</f>
        <v>33641801.270000003</v>
      </c>
      <c r="AT9" s="226">
        <f>ข้อมูล!G7</f>
        <v>933295375.95000005</v>
      </c>
      <c r="AU9" s="226">
        <f>ข้อมูล!BD7</f>
        <v>508859594.17000002</v>
      </c>
      <c r="AV9" s="226">
        <f>ข้อมูล!BE7</f>
        <v>63830308</v>
      </c>
      <c r="AW9" s="226">
        <f>ข้อมูล!BF7</f>
        <v>30477964.809999999</v>
      </c>
      <c r="AX9" s="226">
        <f>ข้อมูล!BG7</f>
        <v>45253854.43</v>
      </c>
      <c r="AY9" s="226">
        <f>ข้อมูล!BH7</f>
        <v>110060572.06999999</v>
      </c>
      <c r="AZ9" s="226">
        <f>ข้อมูล!BI7</f>
        <v>23188820.16</v>
      </c>
      <c r="BA9" s="226">
        <f>ข้อมูล!E7</f>
        <v>1430820669.6400001</v>
      </c>
      <c r="BB9" s="226">
        <f>ข้อมูล!Z7</f>
        <v>107262847.16</v>
      </c>
      <c r="BC9" s="226">
        <f>ข้อมูล!AA7</f>
        <v>105087153.76000001</v>
      </c>
      <c r="BD9" s="226">
        <f>ข้อมูล!AB7</f>
        <v>303138869.38</v>
      </c>
      <c r="BE9" s="226">
        <f>ข้อมูล!AC7</f>
        <v>56858045.079999998</v>
      </c>
      <c r="BF9" s="226">
        <f>ข้อมูล!AD7</f>
        <v>224765489.96000001</v>
      </c>
      <c r="BG9" s="226">
        <f>ข้อมูล!AE7</f>
        <v>336322367.23000002</v>
      </c>
      <c r="BH9" s="226">
        <f>ข้อมูล!BR7</f>
        <v>71447176.140000001</v>
      </c>
      <c r="BI9" s="226">
        <f>ข้อมูล!BS7</f>
        <v>185365023.38999999</v>
      </c>
      <c r="BJ9" s="226">
        <f>ข้อมูล!H7</f>
        <v>1539997195.47</v>
      </c>
      <c r="BK9" s="226">
        <f>ข้อมูล!L7</f>
        <v>293924959.11000001</v>
      </c>
      <c r="BL9" s="226">
        <f>ข้อมูล!M7</f>
        <v>784418851.46000004</v>
      </c>
      <c r="BM9" s="226">
        <f>ข้อมูล!N7</f>
        <v>224574585.63</v>
      </c>
      <c r="BN9" s="226">
        <f>ข้อมูล!O7</f>
        <v>93169782.799999997</v>
      </c>
      <c r="BO9" s="226">
        <f>ข้อมูล!BU7</f>
        <v>128340287.41</v>
      </c>
      <c r="BP9" s="226">
        <f>ข้อมูล!K7</f>
        <v>940867114.90999997</v>
      </c>
      <c r="BQ9" s="227">
        <f>ข้อมูล!BJ7</f>
        <v>72707710.680000007</v>
      </c>
      <c r="BR9" s="227">
        <f>ข้อมูล!BK7</f>
        <v>139776217.00999999</v>
      </c>
      <c r="BS9" s="227">
        <f>ข้อมูล!BL7</f>
        <v>130281541.58</v>
      </c>
      <c r="BT9" s="227">
        <f>ข้อมูล!BM7</f>
        <v>116627101.12</v>
      </c>
      <c r="BU9" s="227">
        <f>ข้อมูล!BN7</f>
        <v>497516205.94</v>
      </c>
      <c r="BV9" s="226">
        <f>ข้อมูล!BQ7</f>
        <v>75126090.349999994</v>
      </c>
      <c r="BW9" s="226">
        <f>ข้อมูล!BV7</f>
        <v>99146579.859999999</v>
      </c>
      <c r="BX9" s="226">
        <f>ข้อมูล!BW7</f>
        <v>82125078.180000007</v>
      </c>
    </row>
    <row r="10" spans="1:76" s="228" customFormat="1">
      <c r="A10" s="223">
        <f>ข้อมูล!A8</f>
        <v>44620</v>
      </c>
      <c r="B10" s="237" t="s">
        <v>86</v>
      </c>
      <c r="C10" s="238" t="s">
        <v>87</v>
      </c>
      <c r="D10" s="226">
        <f>ข้อมูล!F8</f>
        <v>135315138.36000001</v>
      </c>
      <c r="E10" s="226">
        <f>ข้อมูล!AG8</f>
        <v>31075596.780000001</v>
      </c>
      <c r="F10" s="226">
        <f>ข้อมูล!AH8</f>
        <v>47765433.780000001</v>
      </c>
      <c r="G10" s="226">
        <f>ข้อมูล!AI8</f>
        <v>34183446.119999997</v>
      </c>
      <c r="H10" s="226">
        <f>ข้อมูล!AJ8</f>
        <v>36833490.390000001</v>
      </c>
      <c r="I10" s="226">
        <f>ข้อมูล!AK8</f>
        <v>45972395.490000002</v>
      </c>
      <c r="J10" s="226">
        <f>ข้อมูล!AL8</f>
        <v>2697934.52</v>
      </c>
      <c r="K10" s="226">
        <f>ข้อมูล!AM8</f>
        <v>22648932.5</v>
      </c>
      <c r="L10" s="226">
        <f>ข้อมูล!AN8</f>
        <v>32020821.98</v>
      </c>
      <c r="M10" s="226">
        <f>ข้อมูล!AO8</f>
        <v>33315084.98</v>
      </c>
      <c r="N10" s="226">
        <f>ข้อมูล!AP8</f>
        <v>19735734.949999999</v>
      </c>
      <c r="O10" s="226">
        <f>ข้อมูล!AQ8</f>
        <v>39323847.159999996</v>
      </c>
      <c r="P10" s="226">
        <f>ข้อมูล!J8</f>
        <v>240938008.55000001</v>
      </c>
      <c r="Q10" s="226">
        <f>ข้อมูล!AF8</f>
        <v>31940245.84</v>
      </c>
      <c r="R10" s="226">
        <f>ข้อมูล!AW8</f>
        <v>126961782.39</v>
      </c>
      <c r="S10" s="226">
        <f>ข้อมูล!AX8</f>
        <v>80827427.659999996</v>
      </c>
      <c r="T10" s="226">
        <f>ข้อมูล!AY8</f>
        <v>65043258.789999999</v>
      </c>
      <c r="U10" s="226">
        <f>ข้อมูล!AZ8</f>
        <v>62201386.509999998</v>
      </c>
      <c r="V10" s="226">
        <f>ข้อมูล!BA8</f>
        <v>165367421.78</v>
      </c>
      <c r="W10" s="226">
        <f>ข้อมูล!BB8</f>
        <v>-2570360.7200000002</v>
      </c>
      <c r="X10" s="226">
        <f>ข้อมูล!BC8</f>
        <v>-14008675.060000001</v>
      </c>
      <c r="Y10" s="226">
        <f>ข้อมูล!BO8</f>
        <v>3499446.3</v>
      </c>
      <c r="Z10" s="226">
        <f>ข้อมูล!BX8</f>
        <v>37838191.619999997</v>
      </c>
      <c r="AA10" s="226">
        <f>ข้อมูล!D8</f>
        <v>1059727493.6</v>
      </c>
      <c r="AB10" s="226">
        <f>ข้อมูล!P8</f>
        <v>468700972.05000001</v>
      </c>
      <c r="AC10" s="226">
        <f>ข้อมูล!Q8</f>
        <v>44104960.07</v>
      </c>
      <c r="AD10" s="226">
        <f>ข้อมูล!R8</f>
        <v>606691643.00999999</v>
      </c>
      <c r="AE10" s="226">
        <f>ข้อมูล!S8</f>
        <v>10566794.140000001</v>
      </c>
      <c r="AF10" s="226">
        <f>ข้อมูล!T8</f>
        <v>105996401.15000001</v>
      </c>
      <c r="AG10" s="226">
        <f>ข้อมูล!U8</f>
        <v>252728523.81</v>
      </c>
      <c r="AH10" s="226">
        <f>ข้อมูล!V8</f>
        <v>237222710.81999999</v>
      </c>
      <c r="AI10" s="226">
        <f>ข้อมูล!W8</f>
        <v>40805679.890000001</v>
      </c>
      <c r="AJ10" s="226">
        <f>ข้อมูล!X8</f>
        <v>238056419.91999999</v>
      </c>
      <c r="AK10" s="226">
        <f>ข้อมูล!Y8</f>
        <v>115374154.11</v>
      </c>
      <c r="AL10" s="226">
        <f>ข้อมูล!BT8</f>
        <v>76239182.799999997</v>
      </c>
      <c r="AM10" s="226">
        <f>ข้อมูล!I8</f>
        <v>92086505.959999993</v>
      </c>
      <c r="AN10" s="226">
        <f>ข้อมูล!AR8</f>
        <v>29393176.48</v>
      </c>
      <c r="AO10" s="226">
        <f>ข้อมูล!AS8</f>
        <v>14818883.539999999</v>
      </c>
      <c r="AP10" s="226">
        <f>ข้อมูล!AT8</f>
        <v>36520492.659999996</v>
      </c>
      <c r="AQ10" s="226">
        <f>ข้อมูล!AU8</f>
        <v>33603353.909999996</v>
      </c>
      <c r="AR10" s="226">
        <f>ข้อมูล!AV8</f>
        <v>16405830.310000001</v>
      </c>
      <c r="AS10" s="226">
        <f>ข้อมูล!BP8</f>
        <v>18574049.550000001</v>
      </c>
      <c r="AT10" s="226">
        <f>ข้อมูล!G8</f>
        <v>150818584.52000001</v>
      </c>
      <c r="AU10" s="226">
        <f>ข้อมูล!BD8</f>
        <v>135792756.55000001</v>
      </c>
      <c r="AV10" s="226">
        <f>ข้อมูล!BE8</f>
        <v>36288421.93</v>
      </c>
      <c r="AW10" s="226">
        <f>ข้อมูล!BF8</f>
        <v>15660698.42</v>
      </c>
      <c r="AX10" s="226">
        <f>ข้อมูล!BG8</f>
        <v>26521718.32</v>
      </c>
      <c r="AY10" s="226">
        <f>ข้อมูล!BH8</f>
        <v>49644501.539999999</v>
      </c>
      <c r="AZ10" s="226">
        <f>ข้อมูล!BI8</f>
        <v>5047952.79</v>
      </c>
      <c r="BA10" s="226">
        <f>ข้อมูล!E8</f>
        <v>921373636.12</v>
      </c>
      <c r="BB10" s="226">
        <f>ข้อมูล!Z8</f>
        <v>-50601919.880000003</v>
      </c>
      <c r="BC10" s="226">
        <f>ข้อมูล!AA8</f>
        <v>66388865.789999999</v>
      </c>
      <c r="BD10" s="226">
        <f>ข้อมูล!AB8</f>
        <v>39029977.270000003</v>
      </c>
      <c r="BE10" s="226">
        <f>ข้อมูล!AC8</f>
        <v>5938546.6699999999</v>
      </c>
      <c r="BF10" s="226">
        <f>ข้อมูล!AD8</f>
        <v>127232487.27</v>
      </c>
      <c r="BG10" s="226">
        <f>ข้อมูล!AE8</f>
        <v>65398957.439999998</v>
      </c>
      <c r="BH10" s="226">
        <f>ข้อมูล!BR8</f>
        <v>5699773.1900000004</v>
      </c>
      <c r="BI10" s="226">
        <f>ข้อมูล!BS8</f>
        <v>69541392.670000002</v>
      </c>
      <c r="BJ10" s="226">
        <f>ข้อมูล!H8</f>
        <v>904960755.26999998</v>
      </c>
      <c r="BK10" s="226">
        <f>ข้อมูล!L8</f>
        <v>176638059.62</v>
      </c>
      <c r="BL10" s="226">
        <f>ข้อมูล!M8</f>
        <v>723622529.83000004</v>
      </c>
      <c r="BM10" s="226">
        <f>ข้อมูล!N8</f>
        <v>190000836.38999999</v>
      </c>
      <c r="BN10" s="226">
        <f>ข้อมูล!O8</f>
        <v>46887936.280000001</v>
      </c>
      <c r="BO10" s="226">
        <f>ข้อมูล!BU8</f>
        <v>118870506.16</v>
      </c>
      <c r="BP10" s="226">
        <f>ข้อมูล!K8</f>
        <v>581897911.38999999</v>
      </c>
      <c r="BQ10" s="227">
        <f>ข้อมูล!BJ8</f>
        <v>41407775.710000001</v>
      </c>
      <c r="BR10" s="227">
        <f>ข้อมูล!BK8</f>
        <v>91068354.519999996</v>
      </c>
      <c r="BS10" s="227">
        <f>ข้อมูล!BL8</f>
        <v>85280532.700000003</v>
      </c>
      <c r="BT10" s="227">
        <f>ข้อมูล!BM8</f>
        <v>67574026.040000007</v>
      </c>
      <c r="BU10" s="227">
        <f>ข้อมูล!BN8</f>
        <v>140376323.09999999</v>
      </c>
      <c r="BV10" s="226">
        <f>ข้อมูล!BQ8</f>
        <v>46320605.439999998</v>
      </c>
      <c r="BW10" s="226">
        <f>ข้อมูล!BV8</f>
        <v>61128853.369999997</v>
      </c>
      <c r="BX10" s="226">
        <f>ข้อมูล!BW8</f>
        <v>39206889.880000003</v>
      </c>
    </row>
    <row r="11" spans="1:76" s="228" customFormat="1">
      <c r="A11" s="223">
        <f>ข้อมูล!A9</f>
        <v>44620</v>
      </c>
      <c r="B11" s="233" t="s">
        <v>88</v>
      </c>
      <c r="C11" s="234" t="s">
        <v>89</v>
      </c>
      <c r="D11" s="226">
        <f>ข้อมูล!F9</f>
        <v>1.28</v>
      </c>
      <c r="E11" s="226">
        <f>ข้อมูล!AG9</f>
        <v>2.2999999999999998</v>
      </c>
      <c r="F11" s="226">
        <f>ข้อมูล!AH9</f>
        <v>5.4</v>
      </c>
      <c r="G11" s="226">
        <f>ข้อมูล!AI9</f>
        <v>4.55</v>
      </c>
      <c r="H11" s="226">
        <f>ข้อมูล!AJ9</f>
        <v>4.99</v>
      </c>
      <c r="I11" s="226">
        <f>ข้อมูล!AK9</f>
        <v>2.2999999999999998</v>
      </c>
      <c r="J11" s="226">
        <f>ข้อมูล!AL9</f>
        <v>1.1399999999999999</v>
      </c>
      <c r="K11" s="226">
        <f>ข้อมูล!AM9</f>
        <v>2.95</v>
      </c>
      <c r="L11" s="226">
        <f>ข้อมูล!AN9</f>
        <v>1.83</v>
      </c>
      <c r="M11" s="226">
        <f>ข้อมูล!AO9</f>
        <v>2.77</v>
      </c>
      <c r="N11" s="226">
        <f>ข้อมูล!AP9</f>
        <v>2.16</v>
      </c>
      <c r="O11" s="226">
        <f>ข้อมูล!AQ9</f>
        <v>3.35</v>
      </c>
      <c r="P11" s="226">
        <f>ข้อมูล!J9</f>
        <v>1.52</v>
      </c>
      <c r="Q11" s="226">
        <f>ข้อมูล!AF9</f>
        <v>2.02</v>
      </c>
      <c r="R11" s="226">
        <f>ข้อมูล!AW9</f>
        <v>5.52</v>
      </c>
      <c r="S11" s="226">
        <f>ข้อมูล!AX9</f>
        <v>3.35</v>
      </c>
      <c r="T11" s="226">
        <f>ข้อมูล!AY9</f>
        <v>2.0099999999999998</v>
      </c>
      <c r="U11" s="226">
        <f>ข้อมูล!AZ9</f>
        <v>3.76</v>
      </c>
      <c r="V11" s="226">
        <f>ข้อมูล!BA9</f>
        <v>3.33</v>
      </c>
      <c r="W11" s="226">
        <f>ข้อมูล!BB9</f>
        <v>0.96</v>
      </c>
      <c r="X11" s="226">
        <f>ข้อมูล!BC9</f>
        <v>0.75</v>
      </c>
      <c r="Y11" s="226">
        <f>ข้อมูล!BO9</f>
        <v>1.27</v>
      </c>
      <c r="Z11" s="226">
        <f>ข้อมูล!BX9</f>
        <v>4.74</v>
      </c>
      <c r="AA11" s="226">
        <f>ข้อมูล!D9</f>
        <v>2.2799999999999998</v>
      </c>
      <c r="AB11" s="226">
        <f>ข้อมูล!P9</f>
        <v>9.1199999999999992</v>
      </c>
      <c r="AC11" s="226">
        <f>ข้อมูล!Q9</f>
        <v>3.75</v>
      </c>
      <c r="AD11" s="226">
        <f>ข้อมูล!R9</f>
        <v>3.12</v>
      </c>
      <c r="AE11" s="226">
        <f>ข้อมูล!S9</f>
        <v>1.34</v>
      </c>
      <c r="AF11" s="226">
        <f>ข้อมูล!T9</f>
        <v>3.37</v>
      </c>
      <c r="AG11" s="226">
        <f>ข้อมูล!U9</f>
        <v>2.77</v>
      </c>
      <c r="AH11" s="226">
        <f>ข้อมูล!V9</f>
        <v>2.85</v>
      </c>
      <c r="AI11" s="226">
        <f>ข้อมูล!W9</f>
        <v>11.97</v>
      </c>
      <c r="AJ11" s="226">
        <f>ข้อมูล!X9</f>
        <v>6.04</v>
      </c>
      <c r="AK11" s="226">
        <f>ข้อมูล!Y9</f>
        <v>6.98</v>
      </c>
      <c r="AL11" s="226">
        <f>ข้อมูล!BT9</f>
        <v>5.58</v>
      </c>
      <c r="AM11" s="226">
        <f>ข้อมูล!I9</f>
        <v>1.86</v>
      </c>
      <c r="AN11" s="226">
        <f>ข้อมูล!AR9</f>
        <v>3.44</v>
      </c>
      <c r="AO11" s="226">
        <f>ข้อมูล!AS9</f>
        <v>1.7</v>
      </c>
      <c r="AP11" s="226">
        <f>ข้อมูล!AT9</f>
        <v>3.98</v>
      </c>
      <c r="AQ11" s="226">
        <f>ข้อมูล!AU9</f>
        <v>5.82</v>
      </c>
      <c r="AR11" s="226">
        <f>ข้อมูล!AV9</f>
        <v>4.26</v>
      </c>
      <c r="AS11" s="226">
        <f>ข้อมูล!BP9</f>
        <v>4.1500000000000004</v>
      </c>
      <c r="AT11" s="226">
        <f>ข้อมูล!G9</f>
        <v>1.31</v>
      </c>
      <c r="AU11" s="226">
        <f>ข้อมูล!BD9</f>
        <v>1.93</v>
      </c>
      <c r="AV11" s="226">
        <f>ข้อมูล!BE9</f>
        <v>2.39</v>
      </c>
      <c r="AW11" s="226">
        <f>ข้อมูล!BF9</f>
        <v>1.79</v>
      </c>
      <c r="AX11" s="226">
        <f>ข้อมูล!BG9</f>
        <v>2.12</v>
      </c>
      <c r="AY11" s="226">
        <f>ข้อมูล!BH9</f>
        <v>2.2999999999999998</v>
      </c>
      <c r="AZ11" s="226">
        <f>ข้อมูล!BI9</f>
        <v>1.24</v>
      </c>
      <c r="BA11" s="226">
        <f>ข้อมูล!E9</f>
        <v>3.07</v>
      </c>
      <c r="BB11" s="226">
        <f>ข้อมูล!Z9</f>
        <v>0.56999999999999995</v>
      </c>
      <c r="BC11" s="226">
        <f>ข้อมูล!AA9</f>
        <v>3.19</v>
      </c>
      <c r="BD11" s="226">
        <f>ข้อมูล!AB9</f>
        <v>1.27</v>
      </c>
      <c r="BE11" s="226">
        <f>ข้อมูล!AC9</f>
        <v>1.2</v>
      </c>
      <c r="BF11" s="226">
        <f>ข้อมูล!AD9</f>
        <v>4.25</v>
      </c>
      <c r="BG11" s="226">
        <f>ข้อมูล!AE9</f>
        <v>1.82</v>
      </c>
      <c r="BH11" s="226">
        <f>ข้อมูล!BR9</f>
        <v>1.27</v>
      </c>
      <c r="BI11" s="226">
        <f>ข้อมูล!BS9</f>
        <v>2.58</v>
      </c>
      <c r="BJ11" s="226">
        <f>ข้อมูล!H9</f>
        <v>3.92</v>
      </c>
      <c r="BK11" s="226">
        <f>ข้อมูล!L9</f>
        <v>3.11</v>
      </c>
      <c r="BL11" s="226">
        <f>ข้อมูล!M9</f>
        <v>3.69</v>
      </c>
      <c r="BM11" s="226">
        <f>ข้อมูล!N9</f>
        <v>6.18</v>
      </c>
      <c r="BN11" s="226">
        <f>ข้อมูล!O9</f>
        <v>2.1800000000000002</v>
      </c>
      <c r="BO11" s="226">
        <f>ข้อมูล!BU9</f>
        <v>3.86</v>
      </c>
      <c r="BP11" s="226">
        <f>ข้อมูล!K9</f>
        <v>6.06</v>
      </c>
      <c r="BQ11" s="227">
        <f>ข้อมูล!BJ9</f>
        <v>2.77</v>
      </c>
      <c r="BR11" s="227">
        <f>ข้อมูล!BK9</f>
        <v>4.42</v>
      </c>
      <c r="BS11" s="227">
        <f>ข้อมูล!BL9</f>
        <v>4.79</v>
      </c>
      <c r="BT11" s="227">
        <f>ข้อมูล!BM9</f>
        <v>3.53</v>
      </c>
      <c r="BU11" s="227">
        <f>ข้อมูล!BN9</f>
        <v>2.68</v>
      </c>
      <c r="BV11" s="226">
        <f>ข้อมูล!BQ9</f>
        <v>3.27</v>
      </c>
      <c r="BW11" s="226">
        <f>ข้อมูล!BV9</f>
        <v>5.42</v>
      </c>
      <c r="BX11" s="226">
        <f>ข้อมูล!BW9</f>
        <v>2.5499999999999998</v>
      </c>
    </row>
    <row r="12" spans="1:76" s="228" customFormat="1">
      <c r="A12" s="223">
        <f>ข้อมูล!A10</f>
        <v>44620</v>
      </c>
      <c r="B12" s="239" t="s">
        <v>90</v>
      </c>
      <c r="C12" s="240" t="s">
        <v>91</v>
      </c>
      <c r="D12" s="226">
        <f>ข้อมูล!F10</f>
        <v>102.82</v>
      </c>
      <c r="E12" s="226">
        <f>ข้อมูล!AG10</f>
        <v>100.35</v>
      </c>
      <c r="F12" s="226">
        <f>ข้อมูล!AH10</f>
        <v>235.74</v>
      </c>
      <c r="G12" s="226">
        <f>ข้อมูล!AI10</f>
        <v>93.99</v>
      </c>
      <c r="H12" s="226">
        <f>ข้อมูล!AJ10</f>
        <v>137.54</v>
      </c>
      <c r="I12" s="226">
        <f>ข้อมูล!AK10</f>
        <v>135.34</v>
      </c>
      <c r="J12" s="226">
        <f>ข้อมูล!AL10</f>
        <v>196.93</v>
      </c>
      <c r="K12" s="226">
        <f>ข้อมูล!AM10</f>
        <v>87.06</v>
      </c>
      <c r="L12" s="226">
        <f>ข้อมูล!AN10</f>
        <v>153.69999999999999</v>
      </c>
      <c r="M12" s="226">
        <f>ข้อมูล!AO10</f>
        <v>133.11000000000001</v>
      </c>
      <c r="N12" s="226">
        <f>ข้อมูล!AP10</f>
        <v>117.99</v>
      </c>
      <c r="O12" s="226">
        <f>ข้อมูล!AQ10</f>
        <v>129.13</v>
      </c>
      <c r="P12" s="226">
        <f>ข้อมูล!J10</f>
        <v>27.9</v>
      </c>
      <c r="Q12" s="226">
        <f>ข้อมูล!AF10</f>
        <v>191.95</v>
      </c>
      <c r="R12" s="226">
        <f>ข้อมูล!AW10</f>
        <v>157.19999999999999</v>
      </c>
      <c r="S12" s="226">
        <f>ข้อมูล!AX10</f>
        <v>290.82</v>
      </c>
      <c r="T12" s="226">
        <f>ข้อมูล!AY10</f>
        <v>193.85</v>
      </c>
      <c r="U12" s="226">
        <f>ข้อมูล!AZ10</f>
        <v>173.8</v>
      </c>
      <c r="V12" s="226">
        <f>ข้อมูล!BA10</f>
        <v>129.53</v>
      </c>
      <c r="W12" s="226">
        <f>ข้อมูล!BB10</f>
        <v>215.89</v>
      </c>
      <c r="X12" s="226">
        <f>ข้อมูล!BC10</f>
        <v>199.27</v>
      </c>
      <c r="Y12" s="226">
        <f>ข้อมูล!BO10</f>
        <v>296.14</v>
      </c>
      <c r="Z12" s="226">
        <f>ข้อมูล!BX10</f>
        <v>76.97</v>
      </c>
      <c r="AA12" s="226">
        <f>ข้อมูล!D10</f>
        <v>41.1</v>
      </c>
      <c r="AB12" s="226">
        <f>ข้อมูล!P10</f>
        <v>70.06</v>
      </c>
      <c r="AC12" s="226">
        <f>ข้อมูล!Q10</f>
        <v>105.06</v>
      </c>
      <c r="AD12" s="226">
        <f>ข้อมูล!R10</f>
        <v>457.07</v>
      </c>
      <c r="AE12" s="226">
        <f>ข้อมูล!S10</f>
        <v>199.99</v>
      </c>
      <c r="AF12" s="226">
        <f>ข้อมูล!T10</f>
        <v>104.29</v>
      </c>
      <c r="AG12" s="226">
        <f>ข้อมูล!U10</f>
        <v>111.14</v>
      </c>
      <c r="AH12" s="226">
        <f>ข้อมูล!V10</f>
        <v>138.24</v>
      </c>
      <c r="AI12" s="226">
        <f>ข้อมูล!W10</f>
        <v>150.76</v>
      </c>
      <c r="AJ12" s="226">
        <f>ข้อมูล!X10</f>
        <v>207.35</v>
      </c>
      <c r="AK12" s="226">
        <f>ข้อมูล!Y10</f>
        <v>106.89</v>
      </c>
      <c r="AL12" s="226">
        <f>ข้อมูล!BT10</f>
        <v>203.85</v>
      </c>
      <c r="AM12" s="226">
        <f>ข้อมูล!I10</f>
        <v>56.63</v>
      </c>
      <c r="AN12" s="226">
        <f>ข้อมูล!AR10</f>
        <v>82.8</v>
      </c>
      <c r="AO12" s="226">
        <f>ข้อมูล!AS10</f>
        <v>118.92</v>
      </c>
      <c r="AP12" s="226">
        <f>ข้อมูล!AT10</f>
        <v>44</v>
      </c>
      <c r="AQ12" s="226">
        <f>ข้อมูล!AU10</f>
        <v>54.28</v>
      </c>
      <c r="AR12" s="226">
        <f>ข้อมูล!AV10</f>
        <v>93.25</v>
      </c>
      <c r="AS12" s="226">
        <f>ข้อมูล!BP10</f>
        <v>41.25</v>
      </c>
      <c r="AT12" s="226">
        <f>ข้อมูล!G10</f>
        <v>92.55</v>
      </c>
      <c r="AU12" s="226">
        <f>ข้อมูล!BD10</f>
        <v>109.34</v>
      </c>
      <c r="AV12" s="226">
        <f>ข้อมูล!BE10</f>
        <v>162.22</v>
      </c>
      <c r="AW12" s="226">
        <f>ข้อมูล!BF10</f>
        <v>270.42</v>
      </c>
      <c r="AX12" s="226">
        <f>ข้อมูล!BG10</f>
        <v>87.74</v>
      </c>
      <c r="AY12" s="226">
        <f>ข้อมูล!BH10</f>
        <v>160.04</v>
      </c>
      <c r="AZ12" s="226">
        <f>ข้อมูล!BI10</f>
        <v>238.07</v>
      </c>
      <c r="BA12" s="226">
        <f>ข้อมูล!E10</f>
        <v>10.51</v>
      </c>
      <c r="BB12" s="226">
        <f>ข้อมูล!Z10</f>
        <v>295.74</v>
      </c>
      <c r="BC12" s="226">
        <f>ข้อมูล!AA10</f>
        <v>71.8</v>
      </c>
      <c r="BD12" s="226">
        <f>ข้อมูล!AB10</f>
        <v>125.14</v>
      </c>
      <c r="BE12" s="226">
        <f>ข้อมูล!AC10</f>
        <v>129.99</v>
      </c>
      <c r="BF12" s="226">
        <f>ข้อมูล!AD10</f>
        <v>161.19</v>
      </c>
      <c r="BG12" s="226">
        <f>ข้อมูล!AE10</f>
        <v>301.41000000000003</v>
      </c>
      <c r="BH12" s="226">
        <f>ข้อมูล!BR10</f>
        <v>320.73</v>
      </c>
      <c r="BI12" s="226">
        <f>ข้อมูล!BS10</f>
        <v>225.65</v>
      </c>
      <c r="BJ12" s="226">
        <f>ข้อมูล!H10</f>
        <v>43.42</v>
      </c>
      <c r="BK12" s="226">
        <f>ข้อมูล!L10</f>
        <v>127.93</v>
      </c>
      <c r="BL12" s="226">
        <f>ข้อมูล!M10</f>
        <v>209.15</v>
      </c>
      <c r="BM12" s="226">
        <f>ข้อมูล!N10</f>
        <v>118.51</v>
      </c>
      <c r="BN12" s="226">
        <f>ข้อมูล!O10</f>
        <v>96.36</v>
      </c>
      <c r="BO12" s="226">
        <f>ข้อมูล!BU10</f>
        <v>200.45</v>
      </c>
      <c r="BP12" s="226">
        <f>ข้อมูล!K10</f>
        <v>55.69</v>
      </c>
      <c r="BQ12" s="227">
        <f>ข้อมูล!BJ10</f>
        <v>214.68</v>
      </c>
      <c r="BR12" s="227">
        <f>ข้อมูล!BK10</f>
        <v>46.89</v>
      </c>
      <c r="BS12" s="227">
        <f>ข้อมูล!BL10</f>
        <v>87.01</v>
      </c>
      <c r="BT12" s="227">
        <f>ข้อมูล!BM10</f>
        <v>70.180000000000007</v>
      </c>
      <c r="BU12" s="227">
        <f>ข้อมูล!BN10</f>
        <v>63.79</v>
      </c>
      <c r="BV12" s="226">
        <f>ข้อมูล!BQ10</f>
        <v>112.94</v>
      </c>
      <c r="BW12" s="226">
        <f>ข้อมูล!BV10</f>
        <v>125.39</v>
      </c>
      <c r="BX12" s="226">
        <f>ข้อมูล!BW10</f>
        <v>162.1</v>
      </c>
    </row>
    <row r="13" spans="1:76" s="228" customFormat="1">
      <c r="A13" s="223">
        <f>ข้อมูล!A11</f>
        <v>44620</v>
      </c>
      <c r="B13" s="242" t="s">
        <v>92</v>
      </c>
      <c r="C13" s="243" t="s">
        <v>93</v>
      </c>
      <c r="D13" s="226">
        <f>ข้อมูล!F11</f>
        <v>105.29</v>
      </c>
      <c r="E13" s="226">
        <f>ข้อมูล!AG11</f>
        <v>58.83</v>
      </c>
      <c r="F13" s="226">
        <f>ข้อมูล!AH11</f>
        <v>38.409999999999997</v>
      </c>
      <c r="G13" s="226">
        <f>ข้อมูล!AI11</f>
        <v>207.56</v>
      </c>
      <c r="H13" s="226">
        <f>ข้อมูล!AJ11</f>
        <v>80.13</v>
      </c>
      <c r="I13" s="226">
        <f>ข้อมูล!AK11</f>
        <v>30.79</v>
      </c>
      <c r="J13" s="226">
        <f>ข้อมูล!AL11</f>
        <v>52.36</v>
      </c>
      <c r="K13" s="226">
        <f>ข้อมูล!AM11</f>
        <v>47.12</v>
      </c>
      <c r="L13" s="226">
        <f>ข้อมูล!AN11</f>
        <v>38.770000000000003</v>
      </c>
      <c r="M13" s="226">
        <f>ข้อมูล!AO11</f>
        <v>30.32</v>
      </c>
      <c r="N13" s="226">
        <f>ข้อมูล!AP11</f>
        <v>48.36</v>
      </c>
      <c r="O13" s="226">
        <f>ข้อมูล!AQ11</f>
        <v>34.18</v>
      </c>
      <c r="P13" s="226">
        <f>ข้อมูล!J11</f>
        <v>530.59</v>
      </c>
      <c r="Q13" s="226">
        <f>ข้อมูล!AF11</f>
        <v>128.61000000000001</v>
      </c>
      <c r="R13" s="226">
        <f>ข้อมูล!AW11</f>
        <v>228.65</v>
      </c>
      <c r="S13" s="226">
        <f>ข้อมูล!AX11</f>
        <v>464.87</v>
      </c>
      <c r="T13" s="226">
        <f>ข้อมูล!AY11</f>
        <v>250.71</v>
      </c>
      <c r="U13" s="226">
        <f>ข้อมูล!AZ11</f>
        <v>204.45</v>
      </c>
      <c r="V13" s="226">
        <f>ข้อมูล!BA11</f>
        <v>65.16</v>
      </c>
      <c r="W13" s="226">
        <f>ข้อมูล!BB11</f>
        <v>106.83</v>
      </c>
      <c r="X13" s="226">
        <f>ข้อมูล!BC11</f>
        <v>394.83</v>
      </c>
      <c r="Y13" s="226">
        <f>ข้อมูล!BO11</f>
        <v>83.77</v>
      </c>
      <c r="Z13" s="226">
        <f>ข้อมูล!BX11</f>
        <v>170.93</v>
      </c>
      <c r="AA13" s="226">
        <f>ข้อมูล!D11</f>
        <v>144.86000000000001</v>
      </c>
      <c r="AB13" s="226">
        <f>ข้อมูล!P11</f>
        <v>166.28</v>
      </c>
      <c r="AC13" s="226">
        <f>ข้อมูล!Q11</f>
        <v>216.29</v>
      </c>
      <c r="AD13" s="226">
        <f>ข้อมูล!R11</f>
        <v>87.33</v>
      </c>
      <c r="AE13" s="226">
        <f>ข้อมูล!S11</f>
        <v>132.22</v>
      </c>
      <c r="AF13" s="226">
        <f>ข้อมูล!T11</f>
        <v>86.88</v>
      </c>
      <c r="AG13" s="226">
        <f>ข้อมูล!U11</f>
        <v>59.31</v>
      </c>
      <c r="AH13" s="226">
        <f>ข้อมูล!V11</f>
        <v>252.39</v>
      </c>
      <c r="AI13" s="226">
        <f>ข้อมูล!W11</f>
        <v>199.76</v>
      </c>
      <c r="AJ13" s="226">
        <f>ข้อมูล!X11</f>
        <v>102.96</v>
      </c>
      <c r="AK13" s="226">
        <f>ข้อมูล!Y11</f>
        <v>71.28</v>
      </c>
      <c r="AL13" s="226">
        <f>ข้อมูล!BT11</f>
        <v>47.75</v>
      </c>
      <c r="AM13" s="226">
        <f>ข้อมูล!I11</f>
        <v>46.87</v>
      </c>
      <c r="AN13" s="226">
        <f>ข้อมูล!AR11</f>
        <v>79.83</v>
      </c>
      <c r="AO13" s="226">
        <f>ข้อมูล!AS11</f>
        <v>77.11</v>
      </c>
      <c r="AP13" s="226">
        <f>ข้อมูล!AT11</f>
        <v>144.31</v>
      </c>
      <c r="AQ13" s="226">
        <f>ข้อมูล!AU11</f>
        <v>124.9</v>
      </c>
      <c r="AR13" s="226">
        <f>ข้อมูล!AV11</f>
        <v>66.13</v>
      </c>
      <c r="AS13" s="226">
        <f>ข้อมูล!BP11</f>
        <v>51.94</v>
      </c>
      <c r="AT13" s="226">
        <f>ข้อมูล!G11</f>
        <v>133.76</v>
      </c>
      <c r="AU13" s="226">
        <f>ข้อมูล!BD11</f>
        <v>112.99</v>
      </c>
      <c r="AV13" s="226">
        <f>ข้อมูล!BE11</f>
        <v>34.409999999999997</v>
      </c>
      <c r="AW13" s="226">
        <f>ข้อมูล!BF11</f>
        <v>97.27</v>
      </c>
      <c r="AX13" s="226">
        <f>ข้อมูล!BG11</f>
        <v>73.58</v>
      </c>
      <c r="AY13" s="226">
        <f>ข้อมูล!BH11</f>
        <v>80.790000000000006</v>
      </c>
      <c r="AZ13" s="226">
        <f>ข้อมูล!BI11</f>
        <v>133.66</v>
      </c>
      <c r="BA13" s="226">
        <f>ข้อมูล!E11</f>
        <v>96.28</v>
      </c>
      <c r="BB13" s="226">
        <f>ข้อมูล!Z11</f>
        <v>126.51</v>
      </c>
      <c r="BC13" s="226">
        <f>ข้อมูล!AA11</f>
        <v>190.86</v>
      </c>
      <c r="BD13" s="226">
        <f>ข้อมูล!AB11</f>
        <v>402.54</v>
      </c>
      <c r="BE13" s="226">
        <f>ข้อมูล!AC11</f>
        <v>172.27</v>
      </c>
      <c r="BF13" s="226">
        <f>ข้อมูล!AD11</f>
        <v>185.46</v>
      </c>
      <c r="BG13" s="226">
        <f>ข้อมูล!AE11</f>
        <v>179.31</v>
      </c>
      <c r="BH13" s="226">
        <f>ข้อมูล!BR11</f>
        <v>200.96</v>
      </c>
      <c r="BI13" s="226">
        <f>ข้อมูล!BS11</f>
        <v>367.2</v>
      </c>
      <c r="BJ13" s="226">
        <f>ข้อมูล!H11</f>
        <v>98.22</v>
      </c>
      <c r="BK13" s="226">
        <f>ข้อมูล!L11</f>
        <v>107.09</v>
      </c>
      <c r="BL13" s="226">
        <f>ข้อมูล!M11</f>
        <v>51.5</v>
      </c>
      <c r="BM13" s="226">
        <f>ข้อมูล!N11</f>
        <v>65.92</v>
      </c>
      <c r="BN13" s="226">
        <f>ข้อมูล!O11</f>
        <v>80.56</v>
      </c>
      <c r="BO13" s="226">
        <f>ข้อมูล!BU11</f>
        <v>144.80000000000001</v>
      </c>
      <c r="BP13" s="226">
        <f>ข้อมูล!K11</f>
        <v>67.37</v>
      </c>
      <c r="BQ13" s="227">
        <f>ข้อมูล!BJ11</f>
        <v>76.94</v>
      </c>
      <c r="BR13" s="227">
        <f>ข้อมูล!BK11</f>
        <v>142.11000000000001</v>
      </c>
      <c r="BS13" s="227">
        <f>ข้อมูล!BL11</f>
        <v>113.29</v>
      </c>
      <c r="BT13" s="227">
        <f>ข้อมูล!BM11</f>
        <v>132.08000000000001</v>
      </c>
      <c r="BU13" s="227">
        <f>ข้อมูล!BN11</f>
        <v>142.41999999999999</v>
      </c>
      <c r="BV13" s="226">
        <f>ข้อมูล!BQ11</f>
        <v>134.26</v>
      </c>
      <c r="BW13" s="226">
        <f>ข้อมูล!BV11</f>
        <v>17.170000000000002</v>
      </c>
      <c r="BX13" s="226">
        <f>ข้อมูล!BW11</f>
        <v>155.16999999999999</v>
      </c>
    </row>
    <row r="14" spans="1:76" s="228" customFormat="1">
      <c r="A14" s="223">
        <f>ข้อมูล!A12</f>
        <v>44620</v>
      </c>
      <c r="B14" s="244" t="s">
        <v>94</v>
      </c>
      <c r="C14" s="245" t="s">
        <v>95</v>
      </c>
      <c r="D14" s="226">
        <f>ข้อมูล!F12</f>
        <v>44.12</v>
      </c>
      <c r="E14" s="226">
        <f>ข้อมูล!AG12</f>
        <v>100.96</v>
      </c>
      <c r="F14" s="226">
        <f>ข้อมูล!AH12</f>
        <v>59.81</v>
      </c>
      <c r="G14" s="226">
        <f>ข้อมูล!AI12</f>
        <v>85.51</v>
      </c>
      <c r="H14" s="226">
        <f>ข้อมูล!AJ12</f>
        <v>89.59</v>
      </c>
      <c r="I14" s="226">
        <f>ข้อมูล!AK12</f>
        <v>89.16</v>
      </c>
      <c r="J14" s="226">
        <f>ข้อมูล!AL12</f>
        <v>92.96</v>
      </c>
      <c r="K14" s="226">
        <f>ข้อมูล!AM12</f>
        <v>70.83</v>
      </c>
      <c r="L14" s="226">
        <f>ข้อมูล!AN12</f>
        <v>57.82</v>
      </c>
      <c r="M14" s="226">
        <f>ข้อมูล!AO12</f>
        <v>113.82</v>
      </c>
      <c r="N14" s="226">
        <f>ข้อมูล!AP12</f>
        <v>89.37</v>
      </c>
      <c r="O14" s="226">
        <f>ข้อมูล!AQ12</f>
        <v>90.19</v>
      </c>
      <c r="P14" s="226">
        <f>ข้อมูล!J12</f>
        <v>110.89</v>
      </c>
      <c r="Q14" s="226">
        <f>ข้อมูล!AF12</f>
        <v>105.2</v>
      </c>
      <c r="R14" s="226">
        <f>ข้อมูล!AW12</f>
        <v>274.57</v>
      </c>
      <c r="S14" s="226">
        <f>ข้อมูล!AX12</f>
        <v>130.86000000000001</v>
      </c>
      <c r="T14" s="226">
        <f>ข้อมูล!AY12</f>
        <v>163.62</v>
      </c>
      <c r="U14" s="226">
        <f>ข้อมูล!AZ12</f>
        <v>126.52</v>
      </c>
      <c r="V14" s="226">
        <f>ข้อมูล!BA12</f>
        <v>146.88999999999999</v>
      </c>
      <c r="W14" s="226">
        <f>ข้อมูล!BB12</f>
        <v>102.64</v>
      </c>
      <c r="X14" s="226">
        <f>ข้อมูล!BC12</f>
        <v>245.92</v>
      </c>
      <c r="Y14" s="226">
        <f>ข้อมูล!BO12</f>
        <v>233.75</v>
      </c>
      <c r="Z14" s="226">
        <f>ข้อมูล!BX12</f>
        <v>95.22</v>
      </c>
      <c r="AA14" s="226">
        <f>ข้อมูล!D12</f>
        <v>166.51</v>
      </c>
      <c r="AB14" s="226">
        <f>ข้อมูล!P12</f>
        <v>129.30000000000001</v>
      </c>
      <c r="AC14" s="226">
        <f>ข้อมูล!Q12</f>
        <v>92.52</v>
      </c>
      <c r="AD14" s="226">
        <f>ข้อมูล!R12</f>
        <v>81.36</v>
      </c>
      <c r="AE14" s="226">
        <f>ข้อมูล!S12</f>
        <v>133.01</v>
      </c>
      <c r="AF14" s="226">
        <f>ข้อมูล!T12</f>
        <v>73.400000000000006</v>
      </c>
      <c r="AG14" s="226">
        <f>ข้อมูล!U12</f>
        <v>149.36000000000001</v>
      </c>
      <c r="AH14" s="226">
        <f>ข้อมูล!V12</f>
        <v>157.35</v>
      </c>
      <c r="AI14" s="226">
        <f>ข้อมูล!W12</f>
        <v>109.2</v>
      </c>
      <c r="AJ14" s="226">
        <f>ข้อมูล!X12</f>
        <v>136.5</v>
      </c>
      <c r="AK14" s="226">
        <f>ข้อมูล!Y12</f>
        <v>169.66</v>
      </c>
      <c r="AL14" s="226">
        <f>ข้อมูล!BT12</f>
        <v>137.18</v>
      </c>
      <c r="AM14" s="226">
        <f>ข้อมูล!I12</f>
        <v>200</v>
      </c>
      <c r="AN14" s="226">
        <f>ข้อมูล!AR12</f>
        <v>78.489999999999995</v>
      </c>
      <c r="AO14" s="226">
        <f>ข้อมูล!AS12</f>
        <v>90.96</v>
      </c>
      <c r="AP14" s="226">
        <f>ข้อมูล!AT12</f>
        <v>83.24</v>
      </c>
      <c r="AQ14" s="226">
        <f>ข้อมูล!AU12</f>
        <v>68.55</v>
      </c>
      <c r="AR14" s="226">
        <f>ข้อมูล!AV12</f>
        <v>90.62</v>
      </c>
      <c r="AS14" s="226">
        <f>ข้อมูล!BP12</f>
        <v>67.790000000000006</v>
      </c>
      <c r="AT14" s="226">
        <f>ข้อมูล!G12</f>
        <v>119.11</v>
      </c>
      <c r="AU14" s="226">
        <f>ข้อมูล!BD12</f>
        <v>145.29</v>
      </c>
      <c r="AV14" s="226">
        <f>ข้อมูล!BE12</f>
        <v>192.74</v>
      </c>
      <c r="AW14" s="226">
        <f>ข้อมูล!BF12</f>
        <v>154.69</v>
      </c>
      <c r="AX14" s="226">
        <f>ข้อมูล!BG12</f>
        <v>86.75</v>
      </c>
      <c r="AY14" s="226">
        <f>ข้อมูล!BH12</f>
        <v>174.81</v>
      </c>
      <c r="AZ14" s="226">
        <f>ข้อมูล!BI12</f>
        <v>200.69</v>
      </c>
      <c r="BA14" s="226">
        <f>ข้อมูล!E12</f>
        <v>22.39</v>
      </c>
      <c r="BB14" s="226">
        <f>ข้อมูล!Z12</f>
        <v>86.19</v>
      </c>
      <c r="BC14" s="226">
        <f>ข้อมูล!AA12</f>
        <v>64.709999999999994</v>
      </c>
      <c r="BD14" s="226">
        <f>ข้อมูล!AB12</f>
        <v>115.24</v>
      </c>
      <c r="BE14" s="226">
        <f>ข้อมูล!AC12</f>
        <v>68.7</v>
      </c>
      <c r="BF14" s="226">
        <f>ข้อมูล!AD12</f>
        <v>258.43</v>
      </c>
      <c r="BG14" s="226">
        <f>ข้อมูล!AE12</f>
        <v>86.86</v>
      </c>
      <c r="BH14" s="226">
        <f>ข้อมูล!BR12</f>
        <v>186.13</v>
      </c>
      <c r="BI14" s="226">
        <f>ข้อมูล!BS12</f>
        <v>544.36</v>
      </c>
      <c r="BJ14" s="226">
        <f>ข้อมูล!H12</f>
        <v>111.43</v>
      </c>
      <c r="BK14" s="226">
        <f>ข้อมูล!L12</f>
        <v>163.71</v>
      </c>
      <c r="BL14" s="226">
        <f>ข้อมูล!M12</f>
        <v>57.09</v>
      </c>
      <c r="BM14" s="226">
        <f>ข้อมูล!N12</f>
        <v>118.38</v>
      </c>
      <c r="BN14" s="226">
        <f>ข้อมูล!O12</f>
        <v>89.96</v>
      </c>
      <c r="BO14" s="226">
        <f>ข้อมูล!BU12</f>
        <v>322.12</v>
      </c>
      <c r="BP14" s="226">
        <f>ข้อมูล!K12</f>
        <v>54.88</v>
      </c>
      <c r="BQ14" s="227">
        <f>ข้อมูล!BJ12</f>
        <v>84.02</v>
      </c>
      <c r="BR14" s="227">
        <f>ข้อมูล!BK12</f>
        <v>99.34</v>
      </c>
      <c r="BS14" s="227">
        <f>ข้อมูล!BL12</f>
        <v>94.53</v>
      </c>
      <c r="BT14" s="227">
        <f>ข้อมูล!BM12</f>
        <v>62.76</v>
      </c>
      <c r="BU14" s="227">
        <f>ข้อมูล!BN12</f>
        <v>119.56</v>
      </c>
      <c r="BV14" s="226">
        <f>ข้อมูล!BQ12</f>
        <v>103.02</v>
      </c>
      <c r="BW14" s="226">
        <f>ข้อมูล!BV12</f>
        <v>153.58000000000001</v>
      </c>
      <c r="BX14" s="226">
        <f>ข้อมูล!BW12</f>
        <v>179.51</v>
      </c>
    </row>
    <row r="15" spans="1:76" s="228" customFormat="1">
      <c r="A15" s="223">
        <f>ข้อมูล!A13</f>
        <v>44620</v>
      </c>
      <c r="B15" s="246" t="s">
        <v>96</v>
      </c>
      <c r="C15" s="247" t="s">
        <v>97</v>
      </c>
      <c r="D15" s="226">
        <f>ข้อมูล!F13</f>
        <v>118.25</v>
      </c>
      <c r="E15" s="226">
        <f>ข้อมูล!AG13</f>
        <v>173.36</v>
      </c>
      <c r="F15" s="226">
        <f>ข้อมูล!AH13</f>
        <v>172.31</v>
      </c>
      <c r="G15" s="226">
        <f>ข้อมูล!AI13</f>
        <v>109.85</v>
      </c>
      <c r="H15" s="226">
        <f>ข้อมูล!AJ13</f>
        <v>118.47</v>
      </c>
      <c r="I15" s="226">
        <f>ข้อมูล!AK13</f>
        <v>117.06</v>
      </c>
      <c r="J15" s="226">
        <f>ข้อมูล!AL13</f>
        <v>566.97</v>
      </c>
      <c r="K15" s="226">
        <f>ข้อมูล!AM13</f>
        <v>117.37</v>
      </c>
      <c r="L15" s="226">
        <f>ข้อมูล!AN13</f>
        <v>113.39</v>
      </c>
      <c r="M15" s="226">
        <f>ข้อมูล!AO13</f>
        <v>103.83</v>
      </c>
      <c r="N15" s="226">
        <f>ข้อมูล!AP13</f>
        <v>83.09</v>
      </c>
      <c r="O15" s="226">
        <f>ข้อมูล!AQ13</f>
        <v>50.34</v>
      </c>
      <c r="P15" s="226">
        <f>ข้อมูล!J13</f>
        <v>83.47</v>
      </c>
      <c r="Q15" s="226">
        <f>ข้อมูล!AF13</f>
        <v>306.10000000000002</v>
      </c>
      <c r="R15" s="226">
        <f>ข้อมูล!AW13</f>
        <v>394.36</v>
      </c>
      <c r="S15" s="226">
        <f>ข้อมูล!AX13</f>
        <v>66.040000000000006</v>
      </c>
      <c r="T15" s="226">
        <f>ข้อมูล!AY13</f>
        <v>293.91000000000003</v>
      </c>
      <c r="U15" s="226">
        <f>ข้อมูล!AZ13</f>
        <v>483.67</v>
      </c>
      <c r="V15" s="226">
        <f>ข้อมูล!BA13</f>
        <v>202.71</v>
      </c>
      <c r="W15" s="226">
        <f>ข้อมูล!BB13</f>
        <v>320.85000000000002</v>
      </c>
      <c r="X15" s="226">
        <f>ข้อมูล!BC13</f>
        <v>704.36</v>
      </c>
      <c r="Y15" s="226">
        <f>ข้อมูล!BO13</f>
        <v>150.71</v>
      </c>
      <c r="Z15" s="226">
        <f>ข้อมูล!BX13</f>
        <v>327</v>
      </c>
      <c r="AA15" s="226">
        <f>ข้อมูล!D13</f>
        <v>159.47999999999999</v>
      </c>
      <c r="AB15" s="226">
        <f>ข้อมูล!P13</f>
        <v>102.87</v>
      </c>
      <c r="AC15" s="226">
        <f>ข้อมูล!Q13</f>
        <v>220.29</v>
      </c>
      <c r="AD15" s="226">
        <f>ข้อมูล!R13</f>
        <v>557.57000000000005</v>
      </c>
      <c r="AE15" s="226">
        <f>ข้อมูล!S13</f>
        <v>206.2</v>
      </c>
      <c r="AF15" s="226">
        <f>ข้อมูล!T13</f>
        <v>299.67</v>
      </c>
      <c r="AG15" s="226">
        <f>ข้อมูล!U13</f>
        <v>355.69</v>
      </c>
      <c r="AH15" s="226">
        <f>ข้อมูล!V13</f>
        <v>114.86</v>
      </c>
      <c r="AI15" s="226">
        <f>ข้อมูล!W13</f>
        <v>134.59</v>
      </c>
      <c r="AJ15" s="226">
        <f>ข้อมูล!X13</f>
        <v>322.70999999999998</v>
      </c>
      <c r="AK15" s="226">
        <f>ข้อมูล!Y13</f>
        <v>233.3</v>
      </c>
      <c r="AL15" s="226">
        <f>ข้อมูล!BT13</f>
        <v>247.92</v>
      </c>
      <c r="AM15" s="226">
        <f>ข้อมูล!I13</f>
        <v>63.04</v>
      </c>
      <c r="AN15" s="226">
        <f>ข้อมูล!AR13</f>
        <v>185.65</v>
      </c>
      <c r="AO15" s="226">
        <f>ข้อมูล!AS13</f>
        <v>109.66</v>
      </c>
      <c r="AP15" s="226">
        <f>ข้อมูล!AT13</f>
        <v>244.2</v>
      </c>
      <c r="AQ15" s="226">
        <f>ข้อมูล!AU13</f>
        <v>102.6</v>
      </c>
      <c r="AR15" s="226">
        <f>ข้อมูล!AV13</f>
        <v>118.58</v>
      </c>
      <c r="AS15" s="226">
        <f>ข้อมูล!BP13</f>
        <v>96.44</v>
      </c>
      <c r="AT15" s="226">
        <f>ข้อมูล!G13</f>
        <v>246.39</v>
      </c>
      <c r="AU15" s="226">
        <f>ข้อมูล!BD13</f>
        <v>136.16</v>
      </c>
      <c r="AV15" s="226">
        <f>ข้อมูล!BE13</f>
        <v>150.13999999999999</v>
      </c>
      <c r="AW15" s="226">
        <f>ข้อมูล!BF13</f>
        <v>403.43</v>
      </c>
      <c r="AX15" s="226">
        <f>ข้อมูล!BG13</f>
        <v>326.76</v>
      </c>
      <c r="AY15" s="226">
        <f>ข้อมูล!BH13</f>
        <v>150.85</v>
      </c>
      <c r="AZ15" s="226">
        <f>ข้อมูล!BI13</f>
        <v>210.98</v>
      </c>
      <c r="BA15" s="226">
        <f>ข้อมูล!E13</f>
        <v>95.88</v>
      </c>
      <c r="BB15" s="226">
        <f>ข้อมูล!Z13</f>
        <v>302.22000000000003</v>
      </c>
      <c r="BC15" s="226">
        <f>ข้อมูล!AA13</f>
        <v>293.70999999999998</v>
      </c>
      <c r="BD15" s="226">
        <f>ข้อมูล!AB13</f>
        <v>544.88</v>
      </c>
      <c r="BE15" s="226">
        <f>ข้อมูล!AC13</f>
        <v>239.75</v>
      </c>
      <c r="BF15" s="226">
        <f>ข้อมูล!AD13</f>
        <v>295.18</v>
      </c>
      <c r="BG15" s="226">
        <f>ข้อมูล!AE13</f>
        <v>201.57</v>
      </c>
      <c r="BH15" s="226">
        <f>ข้อมูล!BR13</f>
        <v>195.64</v>
      </c>
      <c r="BI15" s="226">
        <f>ข้อมูล!BS13</f>
        <v>405.32</v>
      </c>
      <c r="BJ15" s="226">
        <f>ข้อมูล!H13</f>
        <v>172.85</v>
      </c>
      <c r="BK15" s="226">
        <f>ข้อมูล!L13</f>
        <v>108.51</v>
      </c>
      <c r="BL15" s="226">
        <f>ข้อมูล!M13</f>
        <v>0</v>
      </c>
      <c r="BM15" s="226">
        <f>ข้อมูล!N13</f>
        <v>319.14</v>
      </c>
      <c r="BN15" s="226">
        <f>ข้อมูล!O13</f>
        <v>890.81</v>
      </c>
      <c r="BO15" s="226">
        <f>ข้อมูล!BU13</f>
        <v>0</v>
      </c>
      <c r="BP15" s="226">
        <f>ข้อมูล!K13</f>
        <v>72.56</v>
      </c>
      <c r="BQ15" s="227">
        <f>ข้อมูล!BJ13</f>
        <v>118.71</v>
      </c>
      <c r="BR15" s="227">
        <f>ข้อมูล!BK13</f>
        <v>373.79</v>
      </c>
      <c r="BS15" s="227">
        <f>ข้อมูล!BL13</f>
        <v>97.25</v>
      </c>
      <c r="BT15" s="227">
        <f>ข้อมูล!BM13</f>
        <v>103.1</v>
      </c>
      <c r="BU15" s="227">
        <f>ข้อมูล!BN13</f>
        <v>350.3</v>
      </c>
      <c r="BV15" s="226">
        <f>ข้อมูล!BQ13</f>
        <v>145.5</v>
      </c>
      <c r="BW15" s="226">
        <f>ข้อมูล!BV13</f>
        <v>331.96</v>
      </c>
      <c r="BX15" s="226">
        <f>ข้อมูล!BW13</f>
        <v>494.14</v>
      </c>
    </row>
    <row r="16" spans="1:76" s="228" customFormat="1">
      <c r="A16" s="223">
        <f>ข้อมูล!A14</f>
        <v>44620</v>
      </c>
      <c r="B16" s="248" t="s">
        <v>98</v>
      </c>
      <c r="C16" s="249" t="s">
        <v>99</v>
      </c>
      <c r="D16" s="226">
        <f>ข้อมูล!F14</f>
        <v>46.17</v>
      </c>
      <c r="E16" s="226">
        <f>ข้อมูล!AG14</f>
        <v>38.15</v>
      </c>
      <c r="F16" s="226">
        <f>ข้อมูล!AH14</f>
        <v>73.290000000000006</v>
      </c>
      <c r="G16" s="226">
        <f>ข้อมูล!AI14</f>
        <v>65.040000000000006</v>
      </c>
      <c r="H16" s="226">
        <f>ข้อมูล!AJ14</f>
        <v>118.57</v>
      </c>
      <c r="I16" s="226">
        <f>ข้อมูล!AK14</f>
        <v>69.17</v>
      </c>
      <c r="J16" s="226">
        <f>ข้อมูล!AL14</f>
        <v>70.28</v>
      </c>
      <c r="K16" s="226">
        <f>ข้อมูล!AM14</f>
        <v>55.63</v>
      </c>
      <c r="L16" s="226">
        <f>ข้อมูล!AN14</f>
        <v>95.47</v>
      </c>
      <c r="M16" s="226">
        <f>ข้อมูล!AO14</f>
        <v>80.61</v>
      </c>
      <c r="N16" s="226">
        <f>ข้อมูล!AP14</f>
        <v>67</v>
      </c>
      <c r="O16" s="226">
        <f>ข้อมูล!AQ14</f>
        <v>93.15</v>
      </c>
      <c r="P16" s="226">
        <f>ข้อมูล!J14</f>
        <v>70.209999999999994</v>
      </c>
      <c r="Q16" s="226">
        <f>ข้อมูล!AF14</f>
        <v>79.17</v>
      </c>
      <c r="R16" s="226">
        <f>ข้อมูล!AW14</f>
        <v>147.24</v>
      </c>
      <c r="S16" s="226">
        <f>ข้อมูล!AX14</f>
        <v>58.26</v>
      </c>
      <c r="T16" s="226">
        <f>ข้อมูล!AY14</f>
        <v>51.99</v>
      </c>
      <c r="U16" s="226">
        <f>ข้อมูล!AZ14</f>
        <v>117.14</v>
      </c>
      <c r="V16" s="226">
        <f>ข้อมูล!BA14</f>
        <v>58.43</v>
      </c>
      <c r="W16" s="226">
        <f>ข้อมูล!BB14</f>
        <v>49.58</v>
      </c>
      <c r="X16" s="226">
        <f>ข้อมูล!BC14</f>
        <v>165.29</v>
      </c>
      <c r="Y16" s="226">
        <f>ข้อมูล!BO14</f>
        <v>70.86</v>
      </c>
      <c r="Z16" s="226">
        <f>ข้อมูล!BX14</f>
        <v>107.02</v>
      </c>
      <c r="AA16" s="226">
        <f>ข้อมูล!D14</f>
        <v>44.54</v>
      </c>
      <c r="AB16" s="226">
        <f>ข้อมูล!P14</f>
        <v>59.09</v>
      </c>
      <c r="AC16" s="226">
        <f>ข้อมูล!Q14</f>
        <v>58.16</v>
      </c>
      <c r="AD16" s="226">
        <f>ข้อมูล!R14</f>
        <v>86.81</v>
      </c>
      <c r="AE16" s="226">
        <f>ข้อมูล!S14</f>
        <v>105.33</v>
      </c>
      <c r="AF16" s="226">
        <f>ข้อมูล!T14</f>
        <v>51.09</v>
      </c>
      <c r="AG16" s="226">
        <f>ข้อมูล!U14</f>
        <v>68.2</v>
      </c>
      <c r="AH16" s="226">
        <f>ข้อมูล!V14</f>
        <v>52.78</v>
      </c>
      <c r="AI16" s="226">
        <f>ข้อมูล!W14</f>
        <v>138.05000000000001</v>
      </c>
      <c r="AJ16" s="226">
        <f>ข้อมูล!X14</f>
        <v>51.58</v>
      </c>
      <c r="AK16" s="226">
        <f>ข้อมูล!Y14</f>
        <v>61.08</v>
      </c>
      <c r="AL16" s="226">
        <f>ข้อมูล!BT14</f>
        <v>82.64</v>
      </c>
      <c r="AM16" s="226">
        <f>ข้อมูล!I14</f>
        <v>21.55</v>
      </c>
      <c r="AN16" s="226">
        <f>ข้อมูล!AR14</f>
        <v>59.97</v>
      </c>
      <c r="AO16" s="226">
        <f>ข้อมูล!AS14</f>
        <v>47.28</v>
      </c>
      <c r="AP16" s="226">
        <f>ข้อมูล!AT14</f>
        <v>48.73</v>
      </c>
      <c r="AQ16" s="226">
        <f>ข้อมูล!AU14</f>
        <v>61.26</v>
      </c>
      <c r="AR16" s="226">
        <f>ข้อมูล!AV14</f>
        <v>85.15</v>
      </c>
      <c r="AS16" s="226">
        <f>ข้อมูล!BP14</f>
        <v>80.25</v>
      </c>
      <c r="AT16" s="226">
        <f>ข้อมูล!G14</f>
        <v>50.58</v>
      </c>
      <c r="AU16" s="226">
        <f>ข้อมูล!BD14</f>
        <v>67.53</v>
      </c>
      <c r="AV16" s="226">
        <f>ข้อมูล!BE14</f>
        <v>79.64</v>
      </c>
      <c r="AW16" s="226">
        <f>ข้อมูล!BF14</f>
        <v>86.15</v>
      </c>
      <c r="AX16" s="226">
        <f>ข้อมูล!BG14</f>
        <v>37.020000000000003</v>
      </c>
      <c r="AY16" s="226">
        <f>ข้อมูล!BH14</f>
        <v>50.55</v>
      </c>
      <c r="AZ16" s="226">
        <f>ข้อมูล!BI14</f>
        <v>101.34</v>
      </c>
      <c r="BA16" s="226">
        <f>ข้อมูล!E14</f>
        <v>54.28</v>
      </c>
      <c r="BB16" s="226">
        <f>ข้อมูล!Z14</f>
        <v>63.99</v>
      </c>
      <c r="BC16" s="226">
        <f>ข้อมูล!AA14</f>
        <v>46.24</v>
      </c>
      <c r="BD16" s="226">
        <f>ข้อมูล!AB14</f>
        <v>54.62</v>
      </c>
      <c r="BE16" s="226">
        <f>ข้อมูล!AC14</f>
        <v>50.97</v>
      </c>
      <c r="BF16" s="226">
        <f>ข้อมูล!AD14</f>
        <v>28.81</v>
      </c>
      <c r="BG16" s="226">
        <f>ข้อมูล!AE14</f>
        <v>70.83</v>
      </c>
      <c r="BH16" s="226">
        <f>ข้อมูล!BR14</f>
        <v>72.03</v>
      </c>
      <c r="BI16" s="226">
        <f>ข้อมูล!BS14</f>
        <v>51.95</v>
      </c>
      <c r="BJ16" s="226">
        <f>ข้อมูล!H14</f>
        <v>51.19</v>
      </c>
      <c r="BK16" s="226">
        <f>ข้อมูล!L14</f>
        <v>45.78</v>
      </c>
      <c r="BL16" s="226">
        <f>ข้อมูล!M14</f>
        <v>109.54</v>
      </c>
      <c r="BM16" s="226">
        <f>ข้อมูล!N14</f>
        <v>75.19</v>
      </c>
      <c r="BN16" s="226">
        <f>ข้อมูล!O14</f>
        <v>45.98</v>
      </c>
      <c r="BO16" s="226">
        <f>ข้อมูล!BU14</f>
        <v>139.81</v>
      </c>
      <c r="BP16" s="226">
        <f>ข้อมูล!K14</f>
        <v>46.07</v>
      </c>
      <c r="BQ16" s="227">
        <f>ข้อมูล!BJ14</f>
        <v>98.82</v>
      </c>
      <c r="BR16" s="227">
        <f>ข้อมูล!BK14</f>
        <v>130.78</v>
      </c>
      <c r="BS16" s="227">
        <f>ข้อมูล!BL14</f>
        <v>145.72</v>
      </c>
      <c r="BT16" s="227">
        <f>ข้อมูล!BM14</f>
        <v>55.74</v>
      </c>
      <c r="BU16" s="227">
        <f>ข้อมูล!BN14</f>
        <v>48.39</v>
      </c>
      <c r="BV16" s="226">
        <f>ข้อมูล!BQ14</f>
        <v>158.28</v>
      </c>
      <c r="BW16" s="226">
        <f>ข้อมูล!BV14</f>
        <v>118.88</v>
      </c>
      <c r="BX16" s="226">
        <f>ข้อมูล!BW14</f>
        <v>72.69</v>
      </c>
    </row>
    <row r="17" spans="1:76" s="228" customFormat="1">
      <c r="A17" s="223">
        <f>ข้อมูล!A15</f>
        <v>44620</v>
      </c>
      <c r="B17" s="233" t="s">
        <v>100</v>
      </c>
      <c r="C17" s="234" t="s">
        <v>101</v>
      </c>
      <c r="D17" s="226">
        <f>ข้อมูล!F15</f>
        <v>41.22</v>
      </c>
      <c r="E17" s="226">
        <f>ข้อมูล!AG15</f>
        <v>20.07</v>
      </c>
      <c r="F17" s="226">
        <f>ข้อมูล!AH15</f>
        <v>31.55</v>
      </c>
      <c r="G17" s="226">
        <f>ข้อมูล!AI15</f>
        <v>37.35</v>
      </c>
      <c r="H17" s="226">
        <f>ข้อมูล!AJ15</f>
        <v>24.33</v>
      </c>
      <c r="I17" s="226">
        <f>ข้อมูล!AK15</f>
        <v>40.25</v>
      </c>
      <c r="J17" s="226">
        <f>ข้อมูล!AL15</f>
        <v>19.77</v>
      </c>
      <c r="K17" s="226">
        <f>ข้อมูล!AM15</f>
        <v>20.61</v>
      </c>
      <c r="L17" s="226">
        <f>ข้อมูล!AN15</f>
        <v>32.200000000000003</v>
      </c>
      <c r="M17" s="226">
        <f>ข้อมูล!AO15</f>
        <v>32.520000000000003</v>
      </c>
      <c r="N17" s="226">
        <f>ข้อมูล!AP15</f>
        <v>26.49</v>
      </c>
      <c r="O17" s="226">
        <f>ข้อมูล!AQ15</f>
        <v>28.16</v>
      </c>
      <c r="P17" s="226">
        <f>ข้อมูล!J15</f>
        <v>0.83</v>
      </c>
      <c r="Q17" s="226">
        <f>ข้อมูล!AF15</f>
        <v>43.19</v>
      </c>
      <c r="R17" s="226">
        <f>ข้อมูล!AW15</f>
        <v>57.09</v>
      </c>
      <c r="S17" s="226">
        <f>ข้อมูล!AX15</f>
        <v>37.799999999999997</v>
      </c>
      <c r="T17" s="226">
        <f>ข้อมูล!AY15</f>
        <v>41.67</v>
      </c>
      <c r="U17" s="226">
        <f>ข้อมูล!AZ15</f>
        <v>44.45</v>
      </c>
      <c r="V17" s="226">
        <f>ข้อมูล!BA15</f>
        <v>54.65</v>
      </c>
      <c r="W17" s="226">
        <f>ข้อมูล!BB15</f>
        <v>53.87</v>
      </c>
      <c r="X17" s="226">
        <f>ข้อมูล!BC15</f>
        <v>61.67</v>
      </c>
      <c r="Y17" s="226">
        <f>ข้อมูล!BO15</f>
        <v>31.65</v>
      </c>
      <c r="Z17" s="226">
        <f>ข้อมูล!BX15</f>
        <v>31.51</v>
      </c>
      <c r="AA17" s="226">
        <f>ข้อมูล!D15</f>
        <v>14.84</v>
      </c>
      <c r="AB17" s="226">
        <f>ข้อมูล!P15</f>
        <v>59.39</v>
      </c>
      <c r="AC17" s="226">
        <f>ข้อมูล!Q15</f>
        <v>44.18</v>
      </c>
      <c r="AD17" s="226">
        <f>ข้อมูล!R15</f>
        <v>51.17</v>
      </c>
      <c r="AE17" s="226">
        <f>ข้อมูล!S15</f>
        <v>49.18</v>
      </c>
      <c r="AF17" s="226">
        <f>ข้อมูล!T15</f>
        <v>33.58</v>
      </c>
      <c r="AG17" s="226">
        <f>ข้อมูล!U15</f>
        <v>33.24</v>
      </c>
      <c r="AH17" s="226">
        <f>ข้อมูล!V15</f>
        <v>56.7</v>
      </c>
      <c r="AI17" s="226">
        <f>ข้อมูล!W15</f>
        <v>35.200000000000003</v>
      </c>
      <c r="AJ17" s="226">
        <f>ข้อมูล!X15</f>
        <v>64.040000000000006</v>
      </c>
      <c r="AK17" s="226">
        <f>ข้อมูล!Y15</f>
        <v>54.17</v>
      </c>
      <c r="AL17" s="226">
        <f>ข้อมูล!BT15</f>
        <v>49.42</v>
      </c>
      <c r="AM17" s="226">
        <f>ข้อมูล!I15</f>
        <v>22</v>
      </c>
      <c r="AN17" s="226">
        <f>ข้อมูล!AR15</f>
        <v>47.41</v>
      </c>
      <c r="AO17" s="226">
        <f>ข้อมูล!AS15</f>
        <v>39.5</v>
      </c>
      <c r="AP17" s="226">
        <f>ข้อมูล!AT15</f>
        <v>47.82</v>
      </c>
      <c r="AQ17" s="226">
        <f>ข้อมูล!AU15</f>
        <v>47.75</v>
      </c>
      <c r="AR17" s="226">
        <f>ข้อมูล!AV15</f>
        <v>48.18</v>
      </c>
      <c r="AS17" s="226">
        <f>ข้อมูล!BP15</f>
        <v>38.75</v>
      </c>
      <c r="AT17" s="226">
        <f>ข้อมูล!G15</f>
        <v>35.130000000000003</v>
      </c>
      <c r="AU17" s="226">
        <f>ข้อมูล!BD15</f>
        <v>55.8</v>
      </c>
      <c r="AV17" s="226">
        <f>ข้อมูล!BE15</f>
        <v>49.59</v>
      </c>
      <c r="AW17" s="226">
        <f>ข้อมูล!BF15</f>
        <v>47.8</v>
      </c>
      <c r="AX17" s="226">
        <f>ข้อมูล!BG15</f>
        <v>31.44</v>
      </c>
      <c r="AY17" s="226">
        <f>ข้อมูล!BH15</f>
        <v>53.09</v>
      </c>
      <c r="AZ17" s="226">
        <f>ข้อมูล!BI15</f>
        <v>44.28</v>
      </c>
      <c r="BA17" s="226">
        <f>ข้อมูล!E15</f>
        <v>35.46</v>
      </c>
      <c r="BB17" s="226">
        <f>ข้อมูล!Z15</f>
        <v>21.48</v>
      </c>
      <c r="BC17" s="226">
        <f>ข้อมูล!AA15</f>
        <v>43</v>
      </c>
      <c r="BD17" s="226">
        <f>ข้อมูล!AB15</f>
        <v>34.1</v>
      </c>
      <c r="BE17" s="226">
        <f>ข้อมูล!AC15</f>
        <v>31.47</v>
      </c>
      <c r="BF17" s="226">
        <f>ข้อมูล!AD15</f>
        <v>47.83</v>
      </c>
      <c r="BG17" s="226">
        <f>ข้อมูล!AE15</f>
        <v>75.400000000000006</v>
      </c>
      <c r="BH17" s="226">
        <f>ข้อมูล!BR15</f>
        <v>53.46</v>
      </c>
      <c r="BI17" s="226">
        <f>ข้อมูล!BS15</f>
        <v>59.53</v>
      </c>
      <c r="BJ17" s="226">
        <f>ข้อมูล!H15</f>
        <v>43.51</v>
      </c>
      <c r="BK17" s="226">
        <f>ข้อมูล!L15</f>
        <v>52.2</v>
      </c>
      <c r="BL17" s="226">
        <f>ข้อมูล!M15</f>
        <v>41.38</v>
      </c>
      <c r="BM17" s="226">
        <f>ข้อมูล!N15</f>
        <v>65</v>
      </c>
      <c r="BN17" s="226">
        <f>ข้อมูล!O15</f>
        <v>43.32</v>
      </c>
      <c r="BO17" s="226">
        <f>ข้อมูล!BU15</f>
        <v>48.61</v>
      </c>
      <c r="BP17" s="226">
        <f>ข้อมูล!K15</f>
        <v>42.98</v>
      </c>
      <c r="BQ17" s="227">
        <f>ข้อมูล!BJ15</f>
        <v>60.62</v>
      </c>
      <c r="BR17" s="227">
        <f>ข้อมูล!BK15</f>
        <v>59.38</v>
      </c>
      <c r="BS17" s="227">
        <f>ข้อมูล!BL15</f>
        <v>48.46</v>
      </c>
      <c r="BT17" s="227">
        <f>ข้อมูล!BM15</f>
        <v>46.2</v>
      </c>
      <c r="BU17" s="227">
        <f>ข้อมูล!BN15</f>
        <v>46.58</v>
      </c>
      <c r="BV17" s="226">
        <f>ข้อมูล!BQ15</f>
        <v>47.82</v>
      </c>
      <c r="BW17" s="226">
        <f>ข้อมูล!BV15</f>
        <v>65.86</v>
      </c>
      <c r="BX17" s="226">
        <f>ข้อมูล!BW15</f>
        <v>54.62</v>
      </c>
    </row>
    <row r="18" spans="1:76" s="228" customFormat="1">
      <c r="A18" s="223">
        <f>ข้อมูล!A16</f>
        <v>44620</v>
      </c>
      <c r="B18" s="233" t="s">
        <v>102</v>
      </c>
      <c r="C18" s="234" t="s">
        <v>103</v>
      </c>
      <c r="D18" s="226">
        <f>ข้อมูล!F16</f>
        <v>35.78</v>
      </c>
      <c r="E18" s="226">
        <f>ข้อมูล!AG16</f>
        <v>16.75</v>
      </c>
      <c r="F18" s="226">
        <f>ข้อมูล!AH16</f>
        <v>28.03</v>
      </c>
      <c r="G18" s="226">
        <f>ข้อมูล!AI16</f>
        <v>33.85</v>
      </c>
      <c r="H18" s="226">
        <f>ข้อมูล!AJ16</f>
        <v>19.47</v>
      </c>
      <c r="I18" s="226">
        <f>ข้อมูล!AK16</f>
        <v>37.979999999999997</v>
      </c>
      <c r="J18" s="226">
        <f>ข้อมูล!AL16</f>
        <v>13.62</v>
      </c>
      <c r="K18" s="226">
        <f>ข้อมูล!AM16</f>
        <v>15.47</v>
      </c>
      <c r="L18" s="226">
        <f>ข้อมูล!AN16</f>
        <v>26.56</v>
      </c>
      <c r="M18" s="226">
        <f>ข้อมูล!AO16</f>
        <v>28.15</v>
      </c>
      <c r="N18" s="226">
        <f>ข้อมูล!AP16</f>
        <v>22.23</v>
      </c>
      <c r="O18" s="226">
        <f>ข้อมูล!AQ16</f>
        <v>22.65</v>
      </c>
      <c r="P18" s="226">
        <f>ข้อมูล!J16</f>
        <v>-6.21</v>
      </c>
      <c r="Q18" s="226">
        <f>ข้อมูล!AF16</f>
        <v>39.090000000000003</v>
      </c>
      <c r="R18" s="226">
        <f>ข้อมูล!AW16</f>
        <v>54.45</v>
      </c>
      <c r="S18" s="226">
        <f>ข้อมูล!AX16</f>
        <v>34.24</v>
      </c>
      <c r="T18" s="226">
        <f>ข้อมูล!AY16</f>
        <v>39.590000000000003</v>
      </c>
      <c r="U18" s="226">
        <f>ข้อมูล!AZ16</f>
        <v>44.08</v>
      </c>
      <c r="V18" s="226">
        <f>ข้อมูล!BA16</f>
        <v>48.09</v>
      </c>
      <c r="W18" s="226">
        <f>ข้อมูล!BB16</f>
        <v>49.36</v>
      </c>
      <c r="X18" s="226">
        <f>ข้อมูล!BC16</f>
        <v>57.49</v>
      </c>
      <c r="Y18" s="226">
        <f>ข้อมูล!BO16</f>
        <v>27.5</v>
      </c>
      <c r="Z18" s="226">
        <f>ข้อมูล!BX16</f>
        <v>25.75</v>
      </c>
      <c r="AA18" s="226">
        <f>ข้อมูล!D16</f>
        <v>9.59</v>
      </c>
      <c r="AB18" s="226">
        <f>ข้อมูล!P16</f>
        <v>54.53</v>
      </c>
      <c r="AC18" s="226">
        <f>ข้อมูล!Q16</f>
        <v>39.01</v>
      </c>
      <c r="AD18" s="226">
        <f>ข้อมูล!R16</f>
        <v>46.27</v>
      </c>
      <c r="AE18" s="226">
        <f>ข้อมูล!S16</f>
        <v>46.76</v>
      </c>
      <c r="AF18" s="226">
        <f>ข้อมูล!T16</f>
        <v>28.42</v>
      </c>
      <c r="AG18" s="226">
        <f>ข้อมูล!U16</f>
        <v>26.71</v>
      </c>
      <c r="AH18" s="226">
        <f>ข้อมูล!V16</f>
        <v>51.49</v>
      </c>
      <c r="AI18" s="226">
        <f>ข้อมูล!W16</f>
        <v>30.68</v>
      </c>
      <c r="AJ18" s="226">
        <f>ข้อมูล!X16</f>
        <v>61.95</v>
      </c>
      <c r="AK18" s="226">
        <f>ข้อมูล!Y16</f>
        <v>50.03</v>
      </c>
      <c r="AL18" s="226">
        <f>ข้อมูล!BT16</f>
        <v>43.73</v>
      </c>
      <c r="AM18" s="226">
        <f>ข้อมูล!I16</f>
        <v>14.36</v>
      </c>
      <c r="AN18" s="226">
        <f>ข้อมูล!AR16</f>
        <v>44.97</v>
      </c>
      <c r="AO18" s="226">
        <f>ข้อมูล!AS16</f>
        <v>36.94</v>
      </c>
      <c r="AP18" s="226">
        <f>ข้อมูล!AT16</f>
        <v>45.75</v>
      </c>
      <c r="AQ18" s="226">
        <f>ข้อมูล!AU16</f>
        <v>45.54</v>
      </c>
      <c r="AR18" s="226">
        <f>ข้อมูล!AV16</f>
        <v>45.12</v>
      </c>
      <c r="AS18" s="226">
        <f>ข้อมูล!BP16</f>
        <v>34.799999999999997</v>
      </c>
      <c r="AT18" s="226">
        <f>ข้อมูล!G16</f>
        <v>28.98</v>
      </c>
      <c r="AU18" s="226">
        <f>ข้อมูล!BD16</f>
        <v>51.51</v>
      </c>
      <c r="AV18" s="226">
        <f>ข้อมูล!BE16</f>
        <v>46.8</v>
      </c>
      <c r="AW18" s="226">
        <f>ข้อมูล!BF16</f>
        <v>45.49</v>
      </c>
      <c r="AX18" s="226">
        <f>ข้อมูล!BG16</f>
        <v>29.24</v>
      </c>
      <c r="AY18" s="226">
        <f>ข้อมูล!BH16</f>
        <v>49.66</v>
      </c>
      <c r="AZ18" s="226">
        <f>ข้อมูล!BI16</f>
        <v>41.01</v>
      </c>
      <c r="BA18" s="226">
        <f>ข้อมูล!E16</f>
        <v>32.19</v>
      </c>
      <c r="BB18" s="226">
        <f>ข้อมูล!Z16</f>
        <v>11.24</v>
      </c>
      <c r="BC18" s="226">
        <f>ข้อมูล!AA16</f>
        <v>34.979999999999997</v>
      </c>
      <c r="BD18" s="226">
        <f>ข้อมูล!AB16</f>
        <v>27.18</v>
      </c>
      <c r="BE18" s="226">
        <f>ข้อมูล!AC16</f>
        <v>27.32</v>
      </c>
      <c r="BF18" s="226">
        <f>ข้อมูล!AD16</f>
        <v>46.02</v>
      </c>
      <c r="BG18" s="226">
        <f>ข้อมูล!AE16</f>
        <v>73.95</v>
      </c>
      <c r="BH18" s="226">
        <f>ข้อมูล!BR16</f>
        <v>52.33</v>
      </c>
      <c r="BI18" s="226">
        <f>ข้อมูล!BS16</f>
        <v>58.88</v>
      </c>
      <c r="BJ18" s="226">
        <f>ข้อมูล!H16</f>
        <v>39.270000000000003</v>
      </c>
      <c r="BK18" s="226">
        <f>ข้อมูล!L16</f>
        <v>48.82</v>
      </c>
      <c r="BL18" s="226">
        <f>ข้อมูล!M16</f>
        <v>37</v>
      </c>
      <c r="BM18" s="226">
        <f>ข้อมูล!N16</f>
        <v>63.2</v>
      </c>
      <c r="BN18" s="226">
        <f>ข้อมูล!O16</f>
        <v>39.880000000000003</v>
      </c>
      <c r="BO18" s="226">
        <f>ข้อมูล!BU16</f>
        <v>43.72</v>
      </c>
      <c r="BP18" s="226">
        <f>ข้อมูล!K16</f>
        <v>38.06</v>
      </c>
      <c r="BQ18" s="227">
        <f>ข้อมูล!BJ16</f>
        <v>58.71</v>
      </c>
      <c r="BR18" s="227">
        <f>ข้อมูล!BK16</f>
        <v>55.65</v>
      </c>
      <c r="BS18" s="227">
        <f>ข้อมูล!BL16</f>
        <v>44.2</v>
      </c>
      <c r="BT18" s="227">
        <f>ข้อมูล!BM16</f>
        <v>42.97</v>
      </c>
      <c r="BU18" s="227">
        <f>ข้อมูล!BN16</f>
        <v>42.73</v>
      </c>
      <c r="BV18" s="226">
        <f>ข้อมูล!BQ16</f>
        <v>42.53</v>
      </c>
      <c r="BW18" s="226">
        <f>ข้อมูล!BV16</f>
        <v>57.93</v>
      </c>
      <c r="BX18" s="226">
        <f>ข้อมูล!BW16</f>
        <v>48.9</v>
      </c>
    </row>
    <row r="19" spans="1:76" s="228" customFormat="1">
      <c r="A19" s="223">
        <f>ข้อมูล!A17</f>
        <v>44620</v>
      </c>
      <c r="B19" s="233" t="s">
        <v>104</v>
      </c>
      <c r="C19" s="234" t="s">
        <v>105</v>
      </c>
      <c r="D19" s="226">
        <f>ข้อมูล!F17</f>
        <v>20.78</v>
      </c>
      <c r="E19" s="226">
        <f>ข้อมูล!AG17</f>
        <v>12.66</v>
      </c>
      <c r="F19" s="226">
        <f>ข้อมูล!AH17</f>
        <v>27.74</v>
      </c>
      <c r="G19" s="226">
        <f>ข้อมูล!AI17</f>
        <v>30.59</v>
      </c>
      <c r="H19" s="226">
        <f>ข้อมูล!AJ17</f>
        <v>21.01</v>
      </c>
      <c r="I19" s="226">
        <f>ข้อมูล!AK17</f>
        <v>35.15</v>
      </c>
      <c r="J19" s="226">
        <f>ข้อมูล!AL17</f>
        <v>12.18</v>
      </c>
      <c r="K19" s="226">
        <f>ข้อมูล!AM17</f>
        <v>12.9</v>
      </c>
      <c r="L19" s="226">
        <f>ข้อมูล!AN17</f>
        <v>28.07</v>
      </c>
      <c r="M19" s="226">
        <f>ข้อมูล!AO17</f>
        <v>25.91</v>
      </c>
      <c r="N19" s="226">
        <f>ข้อมูล!AP17</f>
        <v>18.75</v>
      </c>
      <c r="O19" s="226">
        <f>ข้อมูล!AQ17</f>
        <v>22.04</v>
      </c>
      <c r="P19" s="226">
        <f>ข้อมูล!J17</f>
        <v>-65.89</v>
      </c>
      <c r="Q19" s="226">
        <f>ข้อมูล!AF17</f>
        <v>39.619999999999997</v>
      </c>
      <c r="R19" s="226">
        <f>ข้อมูล!AW17</f>
        <v>50.99</v>
      </c>
      <c r="S19" s="226">
        <f>ข้อมูล!AX17</f>
        <v>31.03</v>
      </c>
      <c r="T19" s="226">
        <f>ข้อมูล!AY17</f>
        <v>39.97</v>
      </c>
      <c r="U19" s="226">
        <f>ข้อมูล!AZ17</f>
        <v>35.56</v>
      </c>
      <c r="V19" s="226">
        <f>ข้อมูล!BA17</f>
        <v>49.77</v>
      </c>
      <c r="W19" s="226">
        <f>ข้อมูล!BB17</f>
        <v>53.19</v>
      </c>
      <c r="X19" s="226">
        <f>ข้อมูล!BC17</f>
        <v>57.79</v>
      </c>
      <c r="Y19" s="226">
        <f>ข้อมูล!BO17</f>
        <v>20.54</v>
      </c>
      <c r="Z19" s="226">
        <f>ข้อมูล!BX17</f>
        <v>23.34</v>
      </c>
      <c r="AA19" s="226">
        <f>ข้อมูล!D17</f>
        <v>-20.8</v>
      </c>
      <c r="AB19" s="226">
        <f>ข้อมูล!P17</f>
        <v>54.26</v>
      </c>
      <c r="AC19" s="226">
        <f>ข้อมูล!Q17</f>
        <v>39.08</v>
      </c>
      <c r="AD19" s="226">
        <f>ข้อมูล!R17</f>
        <v>50.62</v>
      </c>
      <c r="AE19" s="226">
        <f>ข้อมูล!S17</f>
        <v>38.86</v>
      </c>
      <c r="AF19" s="226">
        <f>ข้อมูล!T17</f>
        <v>27.48</v>
      </c>
      <c r="AG19" s="226">
        <f>ข้อมูล!U17</f>
        <v>28.92</v>
      </c>
      <c r="AH19" s="226">
        <f>ข้อมูล!V17</f>
        <v>53.39</v>
      </c>
      <c r="AI19" s="226">
        <f>ข้อมูล!W17</f>
        <v>33.369999999999997</v>
      </c>
      <c r="AJ19" s="226">
        <f>ข้อมูล!X17</f>
        <v>59.56</v>
      </c>
      <c r="AK19" s="226">
        <f>ข้อมูล!Y17</f>
        <v>50.76</v>
      </c>
      <c r="AL19" s="226">
        <f>ข้อมูล!BT17</f>
        <v>45.38</v>
      </c>
      <c r="AM19" s="226">
        <f>ข้อมูล!I17</f>
        <v>-6.12</v>
      </c>
      <c r="AN19" s="226">
        <f>ข้อมูล!AR17</f>
        <v>19.27</v>
      </c>
      <c r="AO19" s="226">
        <f>ข้อมูล!AS17</f>
        <v>31.07</v>
      </c>
      <c r="AP19" s="226">
        <f>ข้อมูล!AT17</f>
        <v>41.23</v>
      </c>
      <c r="AQ19" s="226">
        <f>ข้อมูล!AU17</f>
        <v>38.479999999999997</v>
      </c>
      <c r="AR19" s="226">
        <f>ข้อมูล!AV17</f>
        <v>30</v>
      </c>
      <c r="AS19" s="226">
        <f>ข้อมูล!BP17</f>
        <v>27.72</v>
      </c>
      <c r="AT19" s="226">
        <f>ข้อมูล!G17</f>
        <v>-22.55</v>
      </c>
      <c r="AU19" s="226">
        <f>ข้อมูล!BD17</f>
        <v>53.52</v>
      </c>
      <c r="AV19" s="226">
        <f>ข้อมูล!BE17</f>
        <v>36.83</v>
      </c>
      <c r="AW19" s="226">
        <f>ข้อมูล!BF17</f>
        <v>37.31</v>
      </c>
      <c r="AX19" s="226">
        <f>ข้อมูล!BG17</f>
        <v>25.33</v>
      </c>
      <c r="AY19" s="226">
        <f>ข้อมูล!BH17</f>
        <v>45.16</v>
      </c>
      <c r="AZ19" s="226">
        <f>ข้อมูล!BI17</f>
        <v>35.380000000000003</v>
      </c>
      <c r="BA19" s="226">
        <f>ข้อมูล!E17</f>
        <v>32.25</v>
      </c>
      <c r="BB19" s="226">
        <f>ข้อมูล!Z17</f>
        <v>18.98</v>
      </c>
      <c r="BC19" s="226">
        <f>ข้อมูล!AA17</f>
        <v>39.43</v>
      </c>
      <c r="BD19" s="226">
        <f>ข้อมูล!AB17</f>
        <v>32.19</v>
      </c>
      <c r="BE19" s="226">
        <f>ข้อมูล!AC17</f>
        <v>24.01</v>
      </c>
      <c r="BF19" s="226">
        <f>ข้อมูล!AD17</f>
        <v>45.58</v>
      </c>
      <c r="BG19" s="226">
        <f>ข้อมูล!AE17</f>
        <v>72.290000000000006</v>
      </c>
      <c r="BH19" s="226">
        <f>ข้อมูล!BR17</f>
        <v>51.33</v>
      </c>
      <c r="BI19" s="226">
        <f>ข้อมูล!BS17</f>
        <v>55.87</v>
      </c>
      <c r="BJ19" s="226">
        <f>ข้อมูล!H17</f>
        <v>31.62</v>
      </c>
      <c r="BK19" s="226">
        <f>ข้อมูล!L17</f>
        <v>48.45</v>
      </c>
      <c r="BL19" s="226">
        <f>ข้อมูล!M17</f>
        <v>39.590000000000003</v>
      </c>
      <c r="BM19" s="226">
        <f>ข้อมูล!N17</f>
        <v>63.98</v>
      </c>
      <c r="BN19" s="226">
        <f>ข้อมูล!O17</f>
        <v>40.97</v>
      </c>
      <c r="BO19" s="226">
        <f>ข้อมูล!BU17</f>
        <v>41.73</v>
      </c>
      <c r="BP19" s="226">
        <f>ข้อมูล!K17</f>
        <v>39.08</v>
      </c>
      <c r="BQ19" s="227">
        <f>ข้อมูล!BJ17</f>
        <v>52.65</v>
      </c>
      <c r="BR19" s="227">
        <f>ข้อมูล!BK17</f>
        <v>54.77</v>
      </c>
      <c r="BS19" s="227">
        <f>ข้อมูล!BL17</f>
        <v>44.2</v>
      </c>
      <c r="BT19" s="227">
        <f>ข้อมูล!BM17</f>
        <v>40.58</v>
      </c>
      <c r="BU19" s="227">
        <f>ข้อมูล!BN17</f>
        <v>44.55</v>
      </c>
      <c r="BV19" s="226">
        <f>ข้อมูล!BQ17</f>
        <v>38.47</v>
      </c>
      <c r="BW19" s="226">
        <f>ข้อมูล!BV17</f>
        <v>59.43</v>
      </c>
      <c r="BX19" s="226">
        <f>ข้อมูล!BW17</f>
        <v>53.18</v>
      </c>
    </row>
    <row r="20" spans="1:76" s="228" customFormat="1">
      <c r="A20" s="223">
        <f>ข้อมูล!A18</f>
        <v>44620</v>
      </c>
      <c r="B20" s="233" t="s">
        <v>106</v>
      </c>
      <c r="C20" s="234" t="s">
        <v>107</v>
      </c>
      <c r="D20" s="226">
        <f>ข้อมูล!F18</f>
        <v>15.15</v>
      </c>
      <c r="E20" s="226">
        <f>ข้อมูล!AG18</f>
        <v>8.9600000000000009</v>
      </c>
      <c r="F20" s="226">
        <f>ข้อมูล!AH18</f>
        <v>24.03</v>
      </c>
      <c r="G20" s="226">
        <f>ข้อมูล!AI18</f>
        <v>26.91</v>
      </c>
      <c r="H20" s="226">
        <f>ข้อมูล!AJ18</f>
        <v>15.78</v>
      </c>
      <c r="I20" s="226">
        <f>ข้อมูล!AK18</f>
        <v>32.83</v>
      </c>
      <c r="J20" s="226">
        <f>ข้อมูล!AL18</f>
        <v>5.38</v>
      </c>
      <c r="K20" s="226">
        <f>ข้อมูล!AM18</f>
        <v>7.27</v>
      </c>
      <c r="L20" s="226">
        <f>ข้อมูล!AN18</f>
        <v>22.14</v>
      </c>
      <c r="M20" s="226">
        <f>ข้อมูล!AO18</f>
        <v>21.36</v>
      </c>
      <c r="N20" s="226">
        <f>ข้อมูล!AP18</f>
        <v>14.37</v>
      </c>
      <c r="O20" s="226">
        <f>ข้อมูล!AQ18</f>
        <v>16.04</v>
      </c>
      <c r="P20" s="226">
        <f>ข้อมูล!J18</f>
        <v>-73.760000000000005</v>
      </c>
      <c r="Q20" s="226">
        <f>ข้อมูล!AF18</f>
        <v>35.119999999999997</v>
      </c>
      <c r="R20" s="226">
        <f>ข้อมูล!AW18</f>
        <v>48.22</v>
      </c>
      <c r="S20" s="226">
        <f>ข้อมูล!AX18</f>
        <v>27.28</v>
      </c>
      <c r="T20" s="226">
        <f>ข้อมูล!AY18</f>
        <v>37.89</v>
      </c>
      <c r="U20" s="226">
        <f>ข้อมูล!AZ18</f>
        <v>35.18</v>
      </c>
      <c r="V20" s="226">
        <f>ข้อมูล!BA18</f>
        <v>43.02</v>
      </c>
      <c r="W20" s="226">
        <f>ข้อมูล!BB18</f>
        <v>48.55</v>
      </c>
      <c r="X20" s="226">
        <f>ข้อมูล!BC18</f>
        <v>53.33</v>
      </c>
      <c r="Y20" s="226">
        <f>ข้อมูล!BO18</f>
        <v>16.059999999999999</v>
      </c>
      <c r="Z20" s="226">
        <f>ข้อมูล!BX18</f>
        <v>17.329999999999998</v>
      </c>
      <c r="AA20" s="226">
        <f>ข้อมูล!D18</f>
        <v>-26.48</v>
      </c>
      <c r="AB20" s="226">
        <f>ข้อมูล!P18</f>
        <v>49.32</v>
      </c>
      <c r="AC20" s="226">
        <f>ข้อมูล!Q18</f>
        <v>33.75</v>
      </c>
      <c r="AD20" s="226">
        <f>ข้อมูล!R18</f>
        <v>45.57</v>
      </c>
      <c r="AE20" s="226">
        <f>ข้อมูล!S18</f>
        <v>36.270000000000003</v>
      </c>
      <c r="AF20" s="226">
        <f>ข้อมูล!T18</f>
        <v>22</v>
      </c>
      <c r="AG20" s="226">
        <f>ข้อมูล!U18</f>
        <v>22.19</v>
      </c>
      <c r="AH20" s="226">
        <f>ข้อมูล!V18</f>
        <v>48.04</v>
      </c>
      <c r="AI20" s="226">
        <f>ข้อมูล!W18</f>
        <v>28.09</v>
      </c>
      <c r="AJ20" s="226">
        <f>ข้อมูล!X18</f>
        <v>57.47</v>
      </c>
      <c r="AK20" s="226">
        <f>ข้อมูล!Y18</f>
        <v>46.47</v>
      </c>
      <c r="AL20" s="226">
        <f>ข้อมูล!BT18</f>
        <v>39.590000000000003</v>
      </c>
      <c r="AM20" s="226">
        <f>ข้อมูล!I18</f>
        <v>-14.51</v>
      </c>
      <c r="AN20" s="226">
        <f>ข้อมูล!AR18</f>
        <v>16.78</v>
      </c>
      <c r="AO20" s="226">
        <f>ข้อมูล!AS18</f>
        <v>28.42</v>
      </c>
      <c r="AP20" s="226">
        <f>ข้อมูล!AT18</f>
        <v>39.01</v>
      </c>
      <c r="AQ20" s="226">
        <f>ข้อมูล!AU18</f>
        <v>36.229999999999997</v>
      </c>
      <c r="AR20" s="226">
        <f>ข้อมูล!AV18</f>
        <v>26.86</v>
      </c>
      <c r="AS20" s="226">
        <f>ข้อมูล!BP18</f>
        <v>23.69</v>
      </c>
      <c r="AT20" s="226">
        <f>ข้อมูล!G18</f>
        <v>-29.16</v>
      </c>
      <c r="AU20" s="226">
        <f>ข้อมูล!BD18</f>
        <v>49.2</v>
      </c>
      <c r="AV20" s="226">
        <f>ข้อมูล!BE18</f>
        <v>33.89</v>
      </c>
      <c r="AW20" s="226">
        <f>ข้อมูล!BF18</f>
        <v>34.700000000000003</v>
      </c>
      <c r="AX20" s="226">
        <f>ข้อมูล!BG18</f>
        <v>23.03</v>
      </c>
      <c r="AY20" s="226">
        <f>ข้อมูล!BH18</f>
        <v>41.48</v>
      </c>
      <c r="AZ20" s="226">
        <f>ข้อมูล!BI18</f>
        <v>32.090000000000003</v>
      </c>
      <c r="BA20" s="226">
        <f>ข้อมูล!E18</f>
        <v>28.41</v>
      </c>
      <c r="BB20" s="226">
        <f>ข้อมูล!Z18</f>
        <v>8.6199999999999992</v>
      </c>
      <c r="BC20" s="226">
        <f>ข้อมูล!AA18</f>
        <v>31.31</v>
      </c>
      <c r="BD20" s="226">
        <f>ข้อมูล!AB18</f>
        <v>24.98</v>
      </c>
      <c r="BE20" s="226">
        <f>ข้อมูล!AC18</f>
        <v>19.63</v>
      </c>
      <c r="BF20" s="226">
        <f>ข้อมูล!AD18</f>
        <v>43.75</v>
      </c>
      <c r="BG20" s="226">
        <f>ข้อมูล!AE18</f>
        <v>70.78</v>
      </c>
      <c r="BH20" s="226">
        <f>ข้อมูล!BR18</f>
        <v>50.19</v>
      </c>
      <c r="BI20" s="226">
        <f>ข้อมูล!BS18</f>
        <v>55.21</v>
      </c>
      <c r="BJ20" s="226">
        <f>ข้อมูล!H18</f>
        <v>27.1</v>
      </c>
      <c r="BK20" s="226">
        <f>ข้อมูล!L18</f>
        <v>44.89</v>
      </c>
      <c r="BL20" s="226">
        <f>ข้อมูล!M18</f>
        <v>35.1</v>
      </c>
      <c r="BM20" s="226">
        <f>ข้อมูล!N18</f>
        <v>62.09</v>
      </c>
      <c r="BN20" s="226">
        <f>ข้อมูล!O18</f>
        <v>37.46</v>
      </c>
      <c r="BO20" s="226">
        <f>ข้อมูล!BU18</f>
        <v>36.67</v>
      </c>
      <c r="BP20" s="226">
        <f>ข้อมูล!K18</f>
        <v>33.950000000000003</v>
      </c>
      <c r="BQ20" s="227">
        <f>ข้อมูล!BJ18</f>
        <v>50.63</v>
      </c>
      <c r="BR20" s="227">
        <f>ข้อมูล!BK18</f>
        <v>50.92</v>
      </c>
      <c r="BS20" s="227">
        <f>ข้อมูล!BL18</f>
        <v>39.729999999999997</v>
      </c>
      <c r="BT20" s="227">
        <f>ข้อมูล!BM18</f>
        <v>37.32</v>
      </c>
      <c r="BU20" s="227">
        <f>ข้อมูล!BN18</f>
        <v>40.590000000000003</v>
      </c>
      <c r="BV20" s="226">
        <f>ข้อมูล!BQ18</f>
        <v>33.049999999999997</v>
      </c>
      <c r="BW20" s="226">
        <f>ข้อมูล!BV18</f>
        <v>51.4</v>
      </c>
      <c r="BX20" s="226">
        <f>ข้อมูล!BW18</f>
        <v>47.32</v>
      </c>
    </row>
    <row r="21" spans="1:76" s="228" customFormat="1">
      <c r="A21" s="223">
        <f>ข้อมูล!A19</f>
        <v>44620</v>
      </c>
      <c r="B21" s="233" t="s">
        <v>108</v>
      </c>
      <c r="C21" s="234" t="s">
        <v>109</v>
      </c>
      <c r="D21" s="226">
        <f>ข้อมูล!F19</f>
        <v>36.020000000000003</v>
      </c>
      <c r="E21" s="226">
        <f>ข้อมูล!AG19</f>
        <v>19.41</v>
      </c>
      <c r="F21" s="226">
        <f>ข้อมูล!AH19</f>
        <v>31.15</v>
      </c>
      <c r="G21" s="226">
        <f>ข้อมูล!AI19</f>
        <v>37.479999999999997</v>
      </c>
      <c r="H21" s="226">
        <f>ข้อมูล!AJ19</f>
        <v>26.04</v>
      </c>
      <c r="I21" s="226">
        <f>ข้อมูล!AK19</f>
        <v>38.340000000000003</v>
      </c>
      <c r="J21" s="226">
        <f>ข้อมูล!AL19</f>
        <v>23.94</v>
      </c>
      <c r="K21" s="226">
        <f>ข้อมูล!AM19</f>
        <v>21.44</v>
      </c>
      <c r="L21" s="226">
        <f>ข้อมูล!AN19</f>
        <v>33.590000000000003</v>
      </c>
      <c r="M21" s="226">
        <f>ข้อมูล!AO19</f>
        <v>33.04</v>
      </c>
      <c r="N21" s="226">
        <f>ข้อมูล!AP19</f>
        <v>34.659999999999997</v>
      </c>
      <c r="O21" s="226">
        <f>ข้อมูล!AQ19</f>
        <v>27.44</v>
      </c>
      <c r="P21" s="226">
        <f>ข้อมูล!J19</f>
        <v>5.71</v>
      </c>
      <c r="Q21" s="226">
        <f>ข้อมูล!AF19</f>
        <v>45.35</v>
      </c>
      <c r="R21" s="226">
        <f>ข้อมูล!AW19</f>
        <v>50.65</v>
      </c>
      <c r="S21" s="226">
        <f>ข้อมูล!AX19</f>
        <v>38.15</v>
      </c>
      <c r="T21" s="226">
        <f>ข้อมูล!AY19</f>
        <v>35.83</v>
      </c>
      <c r="U21" s="226">
        <f>ข้อมูล!AZ19</f>
        <v>42.39</v>
      </c>
      <c r="V21" s="226">
        <f>ข้อมูล!BA19</f>
        <v>54.13</v>
      </c>
      <c r="W21" s="226">
        <f>ข้อมูล!BB19</f>
        <v>55.45</v>
      </c>
      <c r="X21" s="226">
        <f>ข้อมูล!BC19</f>
        <v>64.88</v>
      </c>
      <c r="Y21" s="226">
        <f>ข้อมูล!BO19</f>
        <v>37.04</v>
      </c>
      <c r="Z21" s="226">
        <f>ข้อมูล!BX19</f>
        <v>31.01</v>
      </c>
      <c r="AA21" s="226">
        <f>ข้อมูล!D19</f>
        <v>12.89</v>
      </c>
      <c r="AB21" s="226">
        <f>ข้อมูล!P19</f>
        <v>59.63</v>
      </c>
      <c r="AC21" s="226">
        <f>ข้อมูล!Q19</f>
        <v>44</v>
      </c>
      <c r="AD21" s="226">
        <f>ข้อมูล!R19</f>
        <v>47.64</v>
      </c>
      <c r="AE21" s="226">
        <f>ข้อมูล!S19</f>
        <v>36.24</v>
      </c>
      <c r="AF21" s="226">
        <f>ข้อมูล!T19</f>
        <v>34.729999999999997</v>
      </c>
      <c r="AG21" s="226">
        <f>ข้อมูล!U19</f>
        <v>38.06</v>
      </c>
      <c r="AH21" s="226">
        <f>ข้อมูล!V19</f>
        <v>50.06</v>
      </c>
      <c r="AI21" s="226">
        <f>ข้อมูล!W19</f>
        <v>39.31</v>
      </c>
      <c r="AJ21" s="226">
        <f>ข้อมูล!X19</f>
        <v>61.12</v>
      </c>
      <c r="AK21" s="226">
        <f>ข้อมูล!Y19</f>
        <v>55.49</v>
      </c>
      <c r="AL21" s="226">
        <f>ข้อมูล!BT19</f>
        <v>49.09</v>
      </c>
      <c r="AM21" s="226">
        <f>ข้อมูล!I19</f>
        <v>18.13</v>
      </c>
      <c r="AN21" s="226">
        <f>ข้อมูล!AR19</f>
        <v>29.11</v>
      </c>
      <c r="AO21" s="226">
        <f>ข้อมูล!AS19</f>
        <v>37.090000000000003</v>
      </c>
      <c r="AP21" s="226">
        <f>ข้อมูล!AT19</f>
        <v>44.91</v>
      </c>
      <c r="AQ21" s="226">
        <f>ข้อมูล!AU19</f>
        <v>43.4</v>
      </c>
      <c r="AR21" s="226">
        <f>ข้อมูล!AV19</f>
        <v>41.18</v>
      </c>
      <c r="AS21" s="226">
        <f>ข้อมูล!BP19</f>
        <v>32.44</v>
      </c>
      <c r="AT21" s="226">
        <f>ข้อมูล!G19</f>
        <v>24.33</v>
      </c>
      <c r="AU21" s="226">
        <f>ข้อมูล!BD19</f>
        <v>61.29</v>
      </c>
      <c r="AV21" s="226">
        <f>ข้อมูล!BE19</f>
        <v>43.31</v>
      </c>
      <c r="AW21" s="226">
        <f>ข้อมูล!BF19</f>
        <v>43.86</v>
      </c>
      <c r="AX21" s="226">
        <f>ข้อมูล!BG19</f>
        <v>29.33</v>
      </c>
      <c r="AY21" s="226">
        <f>ข้อมูล!BH19</f>
        <v>46.68</v>
      </c>
      <c r="AZ21" s="226">
        <f>ข้อมูล!BI19</f>
        <v>39.32</v>
      </c>
      <c r="BA21" s="226">
        <f>ข้อมูล!E19</f>
        <v>36.51</v>
      </c>
      <c r="BB21" s="226">
        <f>ข้อมูล!Z19</f>
        <v>32.33</v>
      </c>
      <c r="BC21" s="226">
        <f>ข้อมูล!AA19</f>
        <v>45.34</v>
      </c>
      <c r="BD21" s="226">
        <f>ข้อมูล!AB19</f>
        <v>42.11</v>
      </c>
      <c r="BE21" s="226">
        <f>ข้อมูล!AC19</f>
        <v>31.21</v>
      </c>
      <c r="BF21" s="226">
        <f>ข้อมูล!AD19</f>
        <v>47.93</v>
      </c>
      <c r="BG21" s="226">
        <f>ข้อมูล!AE19</f>
        <v>73.7</v>
      </c>
      <c r="BH21" s="226">
        <f>ข้อมูล!BR19</f>
        <v>52.78</v>
      </c>
      <c r="BI21" s="226">
        <f>ข้อมูล!BS19</f>
        <v>61.37</v>
      </c>
      <c r="BJ21" s="226">
        <f>ข้อมูล!H19</f>
        <v>36.01</v>
      </c>
      <c r="BK21" s="226">
        <f>ข้อมูล!L19</f>
        <v>48.03</v>
      </c>
      <c r="BL21" s="226">
        <f>ข้อมูล!M19</f>
        <v>33.880000000000003</v>
      </c>
      <c r="BM21" s="226">
        <f>ข้อมูล!N19</f>
        <v>61.66</v>
      </c>
      <c r="BN21" s="226">
        <f>ข้อมูล!O19</f>
        <v>42.53</v>
      </c>
      <c r="BO21" s="226">
        <f>ข้อมูล!BU19</f>
        <v>42.42</v>
      </c>
      <c r="BP21" s="226">
        <f>ข้อมูล!K19</f>
        <v>45.06</v>
      </c>
      <c r="BQ21" s="227">
        <f>ข้อมูล!BJ19</f>
        <v>54.35</v>
      </c>
      <c r="BR21" s="227">
        <f>ข้อมูล!BK19</f>
        <v>54.73</v>
      </c>
      <c r="BS21" s="227">
        <f>ข้อมูล!BL19</f>
        <v>45.91</v>
      </c>
      <c r="BT21" s="227">
        <f>ข้อมูล!BM19</f>
        <v>43.08</v>
      </c>
      <c r="BU21" s="227">
        <f>ข้อมูล!BN19</f>
        <v>44.8</v>
      </c>
      <c r="BV21" s="226">
        <f>ข้อมูล!BQ19</f>
        <v>41.6</v>
      </c>
      <c r="BW21" s="226">
        <f>ข้อมูล!BV19</f>
        <v>61.65</v>
      </c>
      <c r="BX21" s="226">
        <f>ข้อมูล!BW19</f>
        <v>49.24</v>
      </c>
    </row>
    <row r="22" spans="1:76" s="228" customFormat="1">
      <c r="A22" s="223">
        <f>ข้อมูล!A20</f>
        <v>44620</v>
      </c>
      <c r="B22" s="233" t="s">
        <v>110</v>
      </c>
      <c r="C22" s="234" t="s">
        <v>111</v>
      </c>
      <c r="D22" s="226">
        <f>ข้อมูล!F20</f>
        <v>31.58</v>
      </c>
      <c r="E22" s="226">
        <f>ข้อมูล!AG20</f>
        <v>16.09</v>
      </c>
      <c r="F22" s="226">
        <f>ข้อมูล!AH20</f>
        <v>27.74</v>
      </c>
      <c r="G22" s="226">
        <f>ข้อมูล!AI20</f>
        <v>34.200000000000003</v>
      </c>
      <c r="H22" s="226">
        <f>ข้อมูล!AJ20</f>
        <v>21.35</v>
      </c>
      <c r="I22" s="226">
        <f>ข้อมูล!AK20</f>
        <v>36.14</v>
      </c>
      <c r="J22" s="226">
        <f>ข้อมูล!AL20</f>
        <v>18.059999999999999</v>
      </c>
      <c r="K22" s="226">
        <f>ข้อมูล!AM20</f>
        <v>16.489999999999998</v>
      </c>
      <c r="L22" s="226">
        <f>ข้อมูล!AN20</f>
        <v>28.33</v>
      </c>
      <c r="M22" s="226">
        <f>ข้อมูล!AO20</f>
        <v>29.02</v>
      </c>
      <c r="N22" s="226">
        <f>ข้อมูล!AP20</f>
        <v>31.16</v>
      </c>
      <c r="O22" s="226">
        <f>ข้อมูล!AQ20</f>
        <v>21.88</v>
      </c>
      <c r="P22" s="226">
        <f>ข้อมูล!J20</f>
        <v>1.38</v>
      </c>
      <c r="Q22" s="226">
        <f>ข้อมูล!AF20</f>
        <v>41.29</v>
      </c>
      <c r="R22" s="226">
        <f>ข้อมูล!AW20</f>
        <v>48.27</v>
      </c>
      <c r="S22" s="226">
        <f>ข้อมูล!AX20</f>
        <v>34.85</v>
      </c>
      <c r="T22" s="226">
        <f>ข้อมูล!AY20</f>
        <v>33.9</v>
      </c>
      <c r="U22" s="226">
        <f>ข้อมูล!AZ20</f>
        <v>42.07</v>
      </c>
      <c r="V22" s="226">
        <f>ข้อมูล!BA20</f>
        <v>48.01</v>
      </c>
      <c r="W22" s="226">
        <f>ข้อมูล!BB20</f>
        <v>51.06</v>
      </c>
      <c r="X22" s="226">
        <f>ข้อมูล!BC20</f>
        <v>61.17</v>
      </c>
      <c r="Y22" s="226">
        <f>ข้อมูล!BO20</f>
        <v>33.51</v>
      </c>
      <c r="Z22" s="226">
        <f>ข้อมูล!BX20</f>
        <v>25.84</v>
      </c>
      <c r="AA22" s="226">
        <f>ข้อมูล!D20</f>
        <v>8.85</v>
      </c>
      <c r="AB22" s="226">
        <f>ข้อมูล!P20</f>
        <v>55.65</v>
      </c>
      <c r="AC22" s="226">
        <f>ข้อมูล!Q20</f>
        <v>39.65</v>
      </c>
      <c r="AD22" s="226">
        <f>ข้อมูล!R20</f>
        <v>43.4</v>
      </c>
      <c r="AE22" s="226">
        <f>ข้อมูล!S20</f>
        <v>33.96</v>
      </c>
      <c r="AF22" s="226">
        <f>ข้อมูล!T20</f>
        <v>30.03</v>
      </c>
      <c r="AG22" s="226">
        <f>ข้อมูล!U20</f>
        <v>32.21</v>
      </c>
      <c r="AH22" s="226">
        <f>ข้อมูล!V20</f>
        <v>45.4</v>
      </c>
      <c r="AI22" s="226">
        <f>ข้อมูล!W20</f>
        <v>34.54</v>
      </c>
      <c r="AJ22" s="226">
        <f>ข้อมูล!X20</f>
        <v>59.19</v>
      </c>
      <c r="AK22" s="226">
        <f>ข้อมูล!Y20</f>
        <v>51.61</v>
      </c>
      <c r="AL22" s="226">
        <f>ข้อมูล!BT20</f>
        <v>44.02</v>
      </c>
      <c r="AM22" s="226">
        <f>ข้อมูล!I20</f>
        <v>11.75</v>
      </c>
      <c r="AN22" s="226">
        <f>ข้อมูล!AR20</f>
        <v>26.93</v>
      </c>
      <c r="AO22" s="226">
        <f>ข้อมูล!AS20</f>
        <v>34.68</v>
      </c>
      <c r="AP22" s="226">
        <f>ข้อมูล!AT20</f>
        <v>42.83</v>
      </c>
      <c r="AQ22" s="226">
        <f>ข้อมูล!AU20</f>
        <v>41.34</v>
      </c>
      <c r="AR22" s="226">
        <f>ข้อมูล!AV20</f>
        <v>38.58</v>
      </c>
      <c r="AS22" s="226">
        <f>ข้อมูล!BP20</f>
        <v>28.79</v>
      </c>
      <c r="AT22" s="226">
        <f>ข้อมูล!G20</f>
        <v>20.48</v>
      </c>
      <c r="AU22" s="226">
        <f>ข้อมูล!BD20</f>
        <v>57.7</v>
      </c>
      <c r="AV22" s="226">
        <f>ข้อมูล!BE20</f>
        <v>40.68</v>
      </c>
      <c r="AW22" s="226">
        <f>ข้อมูล!BF20</f>
        <v>41.52</v>
      </c>
      <c r="AX22" s="226">
        <f>ข้อมูล!BG20</f>
        <v>27.19</v>
      </c>
      <c r="AY22" s="226">
        <f>ข้อมูล!BH20</f>
        <v>43.22</v>
      </c>
      <c r="AZ22" s="226">
        <f>ข้อมูล!BI20</f>
        <v>36.24</v>
      </c>
      <c r="BA22" s="226">
        <f>ข้อมูล!E20</f>
        <v>33.01</v>
      </c>
      <c r="BB22" s="226">
        <f>ข้อมูล!Z20</f>
        <v>24.04</v>
      </c>
      <c r="BC22" s="226">
        <f>ข้อมูล!AA20</f>
        <v>38.08</v>
      </c>
      <c r="BD22" s="226">
        <f>ข้อมูล!AB20</f>
        <v>36.17</v>
      </c>
      <c r="BE22" s="226">
        <f>ข้อมูล!AC20</f>
        <v>27.35</v>
      </c>
      <c r="BF22" s="226">
        <f>ข้อมูล!AD20</f>
        <v>46.23</v>
      </c>
      <c r="BG22" s="226">
        <f>ข้อมูล!AE20</f>
        <v>72.27</v>
      </c>
      <c r="BH22" s="226">
        <f>ข้อมูล!BR20</f>
        <v>51.7</v>
      </c>
      <c r="BI22" s="226">
        <f>ข้อมูล!BS20</f>
        <v>60.79</v>
      </c>
      <c r="BJ22" s="226">
        <f>ข้อมูล!H20</f>
        <v>31.95</v>
      </c>
      <c r="BK22" s="226">
        <f>ข้อมูล!L20</f>
        <v>44.78</v>
      </c>
      <c r="BL22" s="226">
        <f>ข้อมูล!M20</f>
        <v>30.03</v>
      </c>
      <c r="BM22" s="226">
        <f>ข้อมูล!N20</f>
        <v>59.98</v>
      </c>
      <c r="BN22" s="226">
        <f>ข้อมูล!O20</f>
        <v>39.4</v>
      </c>
      <c r="BO22" s="226">
        <f>ข้อมูล!BU20</f>
        <v>38.22</v>
      </c>
      <c r="BP22" s="226">
        <f>ข้อมูล!K20</f>
        <v>40.520000000000003</v>
      </c>
      <c r="BQ22" s="227">
        <f>ข้อมูล!BJ20</f>
        <v>52.52</v>
      </c>
      <c r="BR22" s="227">
        <f>ข้อมูล!BK20</f>
        <v>51.22</v>
      </c>
      <c r="BS22" s="227">
        <f>ข้อมูล!BL20</f>
        <v>41.78</v>
      </c>
      <c r="BT22" s="227">
        <f>ข้อมูล!BM20</f>
        <v>40.04</v>
      </c>
      <c r="BU22" s="227">
        <f>ข้อมูล!BN20</f>
        <v>41.19</v>
      </c>
      <c r="BV22" s="226">
        <f>ข้อมูล!BQ20</f>
        <v>36.89</v>
      </c>
      <c r="BW22" s="226">
        <f>ข้อมูล!BV20</f>
        <v>54.77</v>
      </c>
      <c r="BX22" s="226">
        <f>ข้อมูล!BW20</f>
        <v>44.32</v>
      </c>
    </row>
    <row r="23" spans="1:76" s="228" customFormat="1">
      <c r="A23" s="223">
        <f>ข้อมูล!A21</f>
        <v>44620</v>
      </c>
      <c r="B23" s="233" t="s">
        <v>112</v>
      </c>
      <c r="C23" s="234" t="s">
        <v>113</v>
      </c>
      <c r="D23" s="226">
        <f>ข้อมูล!F21</f>
        <v>86.76</v>
      </c>
      <c r="E23" s="226">
        <f>ข้อมูล!AG21</f>
        <v>93.36</v>
      </c>
      <c r="F23" s="226">
        <f>ข้อมูล!AH21</f>
        <v>78.459999999999994</v>
      </c>
      <c r="G23" s="226">
        <f>ข้อมูล!AI21</f>
        <v>73.900000000000006</v>
      </c>
      <c r="H23" s="226">
        <f>ข้อมูล!AJ21</f>
        <v>87.69</v>
      </c>
      <c r="I23" s="226">
        <f>ข้อมูล!AK21</f>
        <v>67.5</v>
      </c>
      <c r="J23" s="226">
        <f>ข้อมูล!AL21</f>
        <v>94.8</v>
      </c>
      <c r="K23" s="226">
        <f>ข้อมูล!AM21</f>
        <v>94.92</v>
      </c>
      <c r="L23" s="226">
        <f>ข้อมูล!AN21</f>
        <v>80.8</v>
      </c>
      <c r="M23" s="226">
        <f>ข้อมูล!AO21</f>
        <v>80.400000000000006</v>
      </c>
      <c r="N23" s="226">
        <f>ข้อมูล!AP21</f>
        <v>86.19</v>
      </c>
      <c r="O23" s="226">
        <f>ข้อมูล!AQ21</f>
        <v>84.37</v>
      </c>
      <c r="P23" s="226">
        <f>ข้อมูล!J21</f>
        <v>179.6</v>
      </c>
      <c r="Q23" s="226">
        <f>ข้อมูล!AF21</f>
        <v>65.010000000000005</v>
      </c>
      <c r="R23" s="226">
        <f>ข้อมูล!AW21</f>
        <v>60.26</v>
      </c>
      <c r="S23" s="226">
        <f>ข้อมูล!AX21</f>
        <v>73.77</v>
      </c>
      <c r="T23" s="226">
        <f>ข้อมูล!AY21</f>
        <v>71.03</v>
      </c>
      <c r="U23" s="226">
        <f>ข้อมูล!AZ21</f>
        <v>68.38</v>
      </c>
      <c r="V23" s="226">
        <f>ข้อมูล!BA21</f>
        <v>57.34</v>
      </c>
      <c r="W23" s="226">
        <f>ข้อมูล!BB21</f>
        <v>51.58</v>
      </c>
      <c r="X23" s="226">
        <f>ข้อมูล!BC21</f>
        <v>46.69</v>
      </c>
      <c r="Y23" s="226">
        <f>ข้อมูล!BO21</f>
        <v>84.52</v>
      </c>
      <c r="Z23" s="226">
        <f>ข้อมูล!BX21</f>
        <v>86.16</v>
      </c>
      <c r="AA23" s="226">
        <f>ข้อมูล!D21</f>
        <v>128.09</v>
      </c>
      <c r="AB23" s="226">
        <f>ข้อมูล!P21</f>
        <v>55.04</v>
      </c>
      <c r="AC23" s="226">
        <f>ข้อมูล!Q21</f>
        <v>73.97</v>
      </c>
      <c r="AD23" s="226">
        <f>ข้อมูล!R21</f>
        <v>67.489999999999995</v>
      </c>
      <c r="AE23" s="226">
        <f>ข้อมูล!S21</f>
        <v>74.63</v>
      </c>
      <c r="AF23" s="226">
        <f>ข้อมูล!T21</f>
        <v>81.39</v>
      </c>
      <c r="AG23" s="226">
        <f>ข้อมูล!U21</f>
        <v>77.92</v>
      </c>
      <c r="AH23" s="226">
        <f>ข้อมูล!V21</f>
        <v>62.68</v>
      </c>
      <c r="AI23" s="226">
        <f>ข้อมูล!W21</f>
        <v>72.38</v>
      </c>
      <c r="AJ23" s="226">
        <f>ข้อมูล!X21</f>
        <v>44.26</v>
      </c>
      <c r="AK23" s="226">
        <f>ข้อมูล!Y21</f>
        <v>53.57</v>
      </c>
      <c r="AL23" s="226">
        <f>ข้อมูล!BT21</f>
        <v>63.95</v>
      </c>
      <c r="AM23" s="226">
        <f>ข้อมูล!I21</f>
        <v>116.01</v>
      </c>
      <c r="AN23" s="226">
        <f>ข้อมูล!AR21</f>
        <v>83.85</v>
      </c>
      <c r="AO23" s="226">
        <f>ข้อมูล!AS21</f>
        <v>71.67</v>
      </c>
      <c r="AP23" s="226">
        <f>ข้อมูล!AT21</f>
        <v>61.18</v>
      </c>
      <c r="AQ23" s="226">
        <f>ข้อมูล!AU21</f>
        <v>64.19</v>
      </c>
      <c r="AR23" s="226">
        <f>ข้อมูล!AV21</f>
        <v>73.900000000000006</v>
      </c>
      <c r="AS23" s="226">
        <f>ข้อมูล!BP21</f>
        <v>78.569999999999993</v>
      </c>
      <c r="AT23" s="226">
        <f>ข้อมูล!G21</f>
        <v>136.5</v>
      </c>
      <c r="AU23" s="226">
        <f>ข้อมูล!BD21</f>
        <v>50.96</v>
      </c>
      <c r="AV23" s="226">
        <f>ข้อมูล!BE21</f>
        <v>66.27</v>
      </c>
      <c r="AW23" s="226">
        <f>ข้อมูล!BF21</f>
        <v>65.3</v>
      </c>
      <c r="AX23" s="226">
        <f>ข้อมูล!BG21</f>
        <v>78.42</v>
      </c>
      <c r="AY23" s="226">
        <f>ข้อมูล!BH21</f>
        <v>60.42</v>
      </c>
      <c r="AZ23" s="226">
        <f>ข้อมูล!BI21</f>
        <v>68.08</v>
      </c>
      <c r="BA23" s="226">
        <f>ข้อมูล!E21</f>
        <v>73.489999999999995</v>
      </c>
      <c r="BB23" s="226">
        <f>ข้อมูล!Z21</f>
        <v>95</v>
      </c>
      <c r="BC23" s="226">
        <f>ข้อมูล!AA21</f>
        <v>69.22</v>
      </c>
      <c r="BD23" s="226">
        <f>ข้อมูล!AB21</f>
        <v>77.59</v>
      </c>
      <c r="BE23" s="226">
        <f>ข้อมูล!AC21</f>
        <v>82.4</v>
      </c>
      <c r="BF23" s="226">
        <f>ข้อมูล!AD21</f>
        <v>57.77</v>
      </c>
      <c r="BG23" s="226">
        <f>ข้อมูล!AE21</f>
        <v>29.27</v>
      </c>
      <c r="BH23" s="226">
        <f>ข้อมูล!BR21</f>
        <v>51.21</v>
      </c>
      <c r="BI23" s="226">
        <f>ข้อมูล!BS21</f>
        <v>44.79</v>
      </c>
      <c r="BJ23" s="226">
        <f>ข้อมูล!H21</f>
        <v>75.87</v>
      </c>
      <c r="BK23" s="226">
        <f>ข้อมูล!L21</f>
        <v>60.53</v>
      </c>
      <c r="BL23" s="226">
        <f>ข้อมูล!M21</f>
        <v>81.61</v>
      </c>
      <c r="BM23" s="226">
        <f>ข้อมูล!N21</f>
        <v>44.77</v>
      </c>
      <c r="BN23" s="226">
        <f>ข้อมูล!O21</f>
        <v>67.95</v>
      </c>
      <c r="BO23" s="226">
        <f>ข้อมูล!BU21</f>
        <v>74.47</v>
      </c>
      <c r="BP23" s="226">
        <f>ข้อมูล!K21</f>
        <v>67.22</v>
      </c>
      <c r="BQ23" s="227">
        <f>ข้อมูล!BJ21</f>
        <v>52.53</v>
      </c>
      <c r="BR23" s="227">
        <f>ข้อมูล!BK21</f>
        <v>53.37</v>
      </c>
      <c r="BS23" s="227">
        <f>ข้อมูล!BL21</f>
        <v>63.03</v>
      </c>
      <c r="BT23" s="227">
        <f>ข้อมูล!BM21</f>
        <v>64.56</v>
      </c>
      <c r="BU23" s="227">
        <f>ข้อมูล!BN21</f>
        <v>64.599999999999994</v>
      </c>
      <c r="BV23" s="226">
        <f>ข้อมูล!BQ21</f>
        <v>72.52</v>
      </c>
      <c r="BW23" s="226">
        <f>ข้อมูล!BV21</f>
        <v>52.8</v>
      </c>
      <c r="BX23" s="226">
        <f>ข้อมูล!BW21</f>
        <v>66.400000000000006</v>
      </c>
    </row>
    <row r="24" spans="1:76" s="228" customFormat="1">
      <c r="A24" s="223">
        <f>ข้อมูล!A22</f>
        <v>44620</v>
      </c>
      <c r="B24" s="233" t="s">
        <v>114</v>
      </c>
      <c r="C24" s="234" t="s">
        <v>115</v>
      </c>
      <c r="D24" s="226">
        <f>ข้อมูล!F22</f>
        <v>71.22</v>
      </c>
      <c r="E24" s="226">
        <f>ข้อมูล!AG22</f>
        <v>86.83</v>
      </c>
      <c r="F24" s="226">
        <f>ข้อมูล!AH22</f>
        <v>89.79</v>
      </c>
      <c r="G24" s="226">
        <f>ข้อมูล!AI22</f>
        <v>86.48</v>
      </c>
      <c r="H24" s="226">
        <f>ข้อมูล!AJ22</f>
        <v>89.45</v>
      </c>
      <c r="I24" s="226">
        <f>ข้อมูล!AK22</f>
        <v>87.31</v>
      </c>
      <c r="J24" s="226">
        <f>ข้อมูล!AL22</f>
        <v>88</v>
      </c>
      <c r="K24" s="226">
        <f>ข้อมูล!AM22</f>
        <v>86.43</v>
      </c>
      <c r="L24" s="226">
        <f>ข้อมูล!AN22</f>
        <v>87.76</v>
      </c>
      <c r="M24" s="226">
        <f>ข้อมูล!AO22</f>
        <v>86.03</v>
      </c>
      <c r="N24" s="226">
        <f>ข้อมูล!AP22</f>
        <v>87.49</v>
      </c>
      <c r="O24" s="226">
        <f>ข้อมูล!AQ22</f>
        <v>89.92</v>
      </c>
      <c r="P24" s="226">
        <f>ข้อมูล!J22</f>
        <v>57.66</v>
      </c>
      <c r="Q24" s="226">
        <f>ข้อมูล!AF22</f>
        <v>90.21</v>
      </c>
      <c r="R24" s="226">
        <f>ข้อมูล!AW22</f>
        <v>72.760000000000005</v>
      </c>
      <c r="S24" s="226">
        <f>ข้อมูล!AX22</f>
        <v>86.71</v>
      </c>
      <c r="T24" s="226">
        <f>ข้อมูล!AY22</f>
        <v>82.16</v>
      </c>
      <c r="U24" s="226">
        <f>ข้อมูล!AZ22</f>
        <v>79.44</v>
      </c>
      <c r="V24" s="226">
        <f>ข้อมูล!BA22</f>
        <v>88</v>
      </c>
      <c r="W24" s="226">
        <f>ข้อมูล!BB22</f>
        <v>93.63</v>
      </c>
      <c r="X24" s="226">
        <f>ข้อมูล!BC22</f>
        <v>86.95</v>
      </c>
      <c r="Y24" s="226">
        <f>ข้อมูล!BO22</f>
        <v>83.25</v>
      </c>
      <c r="Z24" s="226">
        <f>ข้อมูล!BX22</f>
        <v>83.4</v>
      </c>
      <c r="AA24" s="226">
        <f>ข้อมูล!D22</f>
        <v>67.8</v>
      </c>
      <c r="AB24" s="226">
        <f>ข้อมูล!P22</f>
        <v>79.23</v>
      </c>
      <c r="AC24" s="226">
        <f>ข้อมูล!Q22</f>
        <v>78.37</v>
      </c>
      <c r="AD24" s="226">
        <f>ข้อมูล!R22</f>
        <v>75.84</v>
      </c>
      <c r="AE24" s="226">
        <f>ข้อมูล!S22</f>
        <v>68.260000000000005</v>
      </c>
      <c r="AF24" s="226">
        <f>ข้อมูล!T22</f>
        <v>85.06</v>
      </c>
      <c r="AG24" s="226">
        <f>ข้อมูล!U22</f>
        <v>90.95</v>
      </c>
      <c r="AH24" s="226">
        <f>ข้อมูล!V22</f>
        <v>75.23</v>
      </c>
      <c r="AI24" s="226">
        <f>ข้อมูล!W22</f>
        <v>91.63</v>
      </c>
      <c r="AJ24" s="226">
        <f>ข้อมูล!X22</f>
        <v>78.86</v>
      </c>
      <c r="AK24" s="226">
        <f>ข้อมูล!Y22</f>
        <v>89.12</v>
      </c>
      <c r="AL24" s="226">
        <f>ข้อมูล!BT22</f>
        <v>83.32</v>
      </c>
      <c r="AM24" s="226">
        <f>ข้อมูล!I22</f>
        <v>71.849999999999994</v>
      </c>
      <c r="AN24" s="226">
        <f>ข้อมูล!AR22</f>
        <v>63.26</v>
      </c>
      <c r="AO24" s="226">
        <f>ข้อมูล!AS22</f>
        <v>85.33</v>
      </c>
      <c r="AP24" s="226">
        <f>ข้อมูล!AT22</f>
        <v>85.83</v>
      </c>
      <c r="AQ24" s="226">
        <f>ข้อมูล!AU22</f>
        <v>82.62</v>
      </c>
      <c r="AR24" s="226">
        <f>ข้อมูล!AV22</f>
        <v>70.61</v>
      </c>
      <c r="AS24" s="226">
        <f>ข้อมูล!BP22</f>
        <v>78.959999999999994</v>
      </c>
      <c r="AT24" s="226">
        <f>ข้อมูล!G22</f>
        <v>50.13</v>
      </c>
      <c r="AU24" s="226">
        <f>ข้อมูล!BD22</f>
        <v>92.57</v>
      </c>
      <c r="AV24" s="226">
        <f>ข้อมูล!BE22</f>
        <v>76.53</v>
      </c>
      <c r="AW24" s="226">
        <f>ข้อมูล!BF22</f>
        <v>81.430000000000007</v>
      </c>
      <c r="AX24" s="226">
        <f>ข้อมูล!BG22</f>
        <v>87.35</v>
      </c>
      <c r="AY24" s="226">
        <f>ข้อมูล!BH22</f>
        <v>79.63</v>
      </c>
      <c r="AZ24" s="226">
        <f>ข้อมูล!BI22</f>
        <v>83.19</v>
      </c>
      <c r="BA24" s="226">
        <f>ข้อมูล!E22</f>
        <v>87.7</v>
      </c>
      <c r="BB24" s="226">
        <f>ข้อมูล!Z22</f>
        <v>88.81</v>
      </c>
      <c r="BC24" s="226">
        <f>ข้อมูล!AA22</f>
        <v>90.37</v>
      </c>
      <c r="BD24" s="226">
        <f>ข้อมูล!AB22</f>
        <v>89.5</v>
      </c>
      <c r="BE24" s="226">
        <f>ข้อมูล!AC22</f>
        <v>83.76</v>
      </c>
      <c r="BF24" s="226">
        <f>ข้อมูล!AD22</f>
        <v>91.51</v>
      </c>
      <c r="BG24" s="226">
        <f>ข้อมูล!AE22</f>
        <v>85.96</v>
      </c>
      <c r="BH24" s="226">
        <f>ข้อมูล!BR22</f>
        <v>88.02</v>
      </c>
      <c r="BI24" s="226">
        <f>ข้อมูล!BS22</f>
        <v>87.09</v>
      </c>
      <c r="BJ24" s="226">
        <f>ข้อมูล!H22</f>
        <v>77.45</v>
      </c>
      <c r="BK24" s="226">
        <f>ข้อมูล!L22</f>
        <v>82.81</v>
      </c>
      <c r="BL24" s="226">
        <f>ข้อมูล!M22</f>
        <v>75.11</v>
      </c>
      <c r="BM24" s="226">
        <f>ข้อมูล!N22</f>
        <v>79.66</v>
      </c>
      <c r="BN24" s="226">
        <f>ข้อมูล!O22</f>
        <v>85.21</v>
      </c>
      <c r="BO24" s="226">
        <f>ข้อมูล!BU22</f>
        <v>72.400000000000006</v>
      </c>
      <c r="BP24" s="226">
        <f>ข้อมูล!K22</f>
        <v>90.04</v>
      </c>
      <c r="BQ24" s="227">
        <f>ข้อมูล!BJ22</f>
        <v>75.72</v>
      </c>
      <c r="BR24" s="227">
        <f>ข้อมูล!BK22</f>
        <v>80.62</v>
      </c>
      <c r="BS24" s="227">
        <f>ข้อมูล!BL22</f>
        <v>85.57</v>
      </c>
      <c r="BT24" s="227">
        <f>ข้อมูล!BM22</f>
        <v>85.75</v>
      </c>
      <c r="BU24" s="227">
        <f>ข้อมูล!BN22</f>
        <v>85.8</v>
      </c>
      <c r="BV24" s="226">
        <f>ข้อมูล!BQ22</f>
        <v>75.95</v>
      </c>
      <c r="BW24" s="226">
        <f>ข้อมูล!BV22</f>
        <v>76.040000000000006</v>
      </c>
      <c r="BX24" s="226">
        <f>ข้อมูล!BW22</f>
        <v>74.010000000000005</v>
      </c>
    </row>
    <row r="25" spans="1:76" s="228" customFormat="1">
      <c r="A25" s="223">
        <f>ข้อมูล!A23</f>
        <v>44620</v>
      </c>
      <c r="B25" s="233" t="s">
        <v>116</v>
      </c>
      <c r="C25" s="234" t="s">
        <v>117</v>
      </c>
      <c r="D25" s="226">
        <f>ข้อมูล!F23</f>
        <v>26.58</v>
      </c>
      <c r="E25" s="226">
        <f>ข้อมูล!AG23</f>
        <v>10.68</v>
      </c>
      <c r="F25" s="226">
        <f>ข้อมูล!AH23</f>
        <v>7.04</v>
      </c>
      <c r="G25" s="226">
        <f>ข้อมูล!AI23</f>
        <v>12.42</v>
      </c>
      <c r="H25" s="226">
        <f>ข้อมูล!AJ23</f>
        <v>6.59</v>
      </c>
      <c r="I25" s="226">
        <f>ข้อมูล!AK23</f>
        <v>12.2</v>
      </c>
      <c r="J25" s="226">
        <f>ข้อมูล!AL23</f>
        <v>11.82</v>
      </c>
      <c r="K25" s="226">
        <f>ข้อมูล!AM23</f>
        <v>11.27</v>
      </c>
      <c r="L25" s="226">
        <f>ข้อมูล!AN23</f>
        <v>8.59</v>
      </c>
      <c r="M25" s="226">
        <f>ข้อมูล!AO23</f>
        <v>11.79</v>
      </c>
      <c r="N25" s="226">
        <f>ข้อมูล!AP23</f>
        <v>11.86</v>
      </c>
      <c r="O25" s="226">
        <f>ข้อมูล!AQ23</f>
        <v>9.6</v>
      </c>
      <c r="P25" s="226">
        <f>ข้อมูล!J23</f>
        <v>39.090000000000003</v>
      </c>
      <c r="Q25" s="226">
        <f>ข้อมูล!AF23</f>
        <v>9.59</v>
      </c>
      <c r="R25" s="226">
        <f>ข้อมูล!AW23</f>
        <v>13.17</v>
      </c>
      <c r="S25" s="226">
        <f>ข้อมูล!AX23</f>
        <v>11.87</v>
      </c>
      <c r="T25" s="226">
        <f>ข้อมูล!AY23</f>
        <v>5.27</v>
      </c>
      <c r="U25" s="226">
        <f>ข้อมูล!AZ23</f>
        <v>15.35</v>
      </c>
      <c r="V25" s="226">
        <f>ข้อมูล!BA23</f>
        <v>11.38</v>
      </c>
      <c r="W25" s="226">
        <f>ข้อมูล!BB23</f>
        <v>6.11</v>
      </c>
      <c r="X25" s="226">
        <f>ข้อมูล!BC23</f>
        <v>13.01</v>
      </c>
      <c r="Y25" s="226">
        <f>ข้อมูล!BO23</f>
        <v>16.07</v>
      </c>
      <c r="Z25" s="226">
        <f>ข้อมูล!BX23</f>
        <v>12.54</v>
      </c>
      <c r="AA25" s="226">
        <f>ข้อมูล!D23</f>
        <v>30.94</v>
      </c>
      <c r="AB25" s="226">
        <f>ข้อมูล!P23</f>
        <v>12.84</v>
      </c>
      <c r="AC25" s="226">
        <f>ข้อมูล!Q23</f>
        <v>11.19</v>
      </c>
      <c r="AD25" s="226">
        <f>ข้อมูล!R23</f>
        <v>4.8099999999999996</v>
      </c>
      <c r="AE25" s="226">
        <f>ข้อมูล!S23</f>
        <v>17.13</v>
      </c>
      <c r="AF25" s="226">
        <f>ข้อมูล!T23</f>
        <v>10.78</v>
      </c>
      <c r="AG25" s="226">
        <f>ข้อมูล!U23</f>
        <v>8.91</v>
      </c>
      <c r="AH25" s="226">
        <f>ข้อมูล!V23</f>
        <v>7.68</v>
      </c>
      <c r="AI25" s="226">
        <f>ข้อมูล!W23</f>
        <v>7.72</v>
      </c>
      <c r="AJ25" s="226">
        <f>ข้อมูล!X23</f>
        <v>17.22</v>
      </c>
      <c r="AK25" s="226">
        <f>ข้อมูล!Y23</f>
        <v>10.81</v>
      </c>
      <c r="AL25" s="226">
        <f>ข้อมูล!BT23</f>
        <v>11.14</v>
      </c>
      <c r="AM25" s="226">
        <f>ข้อมูล!I23</f>
        <v>26.87</v>
      </c>
      <c r="AN25" s="226">
        <f>ข้อมูล!AR23</f>
        <v>35.99</v>
      </c>
      <c r="AO25" s="226">
        <f>ข้อมูล!AS23</f>
        <v>14.54</v>
      </c>
      <c r="AP25" s="226">
        <f>ข้อมูล!AT23</f>
        <v>13.87</v>
      </c>
      <c r="AQ25" s="226">
        <f>ข้อมูล!AU23</f>
        <v>16.739999999999998</v>
      </c>
      <c r="AR25" s="226">
        <f>ข้อมูล!AV23</f>
        <v>28.36</v>
      </c>
      <c r="AS25" s="226">
        <f>ข้อมูล!BP23</f>
        <v>18.170000000000002</v>
      </c>
      <c r="AT25" s="226">
        <f>ข้อมูล!G23</f>
        <v>44.49</v>
      </c>
      <c r="AU25" s="226">
        <f>ข้อมูล!BD23</f>
        <v>7.13</v>
      </c>
      <c r="AV25" s="226">
        <f>ข้อมูล!BE23</f>
        <v>23.24</v>
      </c>
      <c r="AW25" s="226">
        <f>ข้อมูล!BF23</f>
        <v>18.57</v>
      </c>
      <c r="AX25" s="226">
        <f>ข้อมูล!BG23</f>
        <v>10.81</v>
      </c>
      <c r="AY25" s="226">
        <f>ข้อมูล!BH23</f>
        <v>17.23</v>
      </c>
      <c r="AZ25" s="226">
        <f>ข้อมูล!BI23</f>
        <v>16.559999999999999</v>
      </c>
      <c r="BA25" s="226">
        <f>ข้อมูล!E23</f>
        <v>9.7100000000000009</v>
      </c>
      <c r="BB25" s="226">
        <f>ข้อมูล!Z23</f>
        <v>7.39</v>
      </c>
      <c r="BC25" s="226">
        <f>ข้อมูล!AA23</f>
        <v>8.86</v>
      </c>
      <c r="BD25" s="226">
        <f>ข้อมูล!AB23</f>
        <v>7.19</v>
      </c>
      <c r="BE25" s="226">
        <f>ข้อมูล!AC23</f>
        <v>13.78</v>
      </c>
      <c r="BF25" s="226">
        <f>ข้อมูล!AD23</f>
        <v>5.84</v>
      </c>
      <c r="BG25" s="226">
        <f>ข้อมูล!AE23</f>
        <v>13.87</v>
      </c>
      <c r="BH25" s="226">
        <f>ข้อมูล!BR23</f>
        <v>9.26</v>
      </c>
      <c r="BI25" s="226">
        <f>ข้อมูล!BS23</f>
        <v>12.91</v>
      </c>
      <c r="BJ25" s="226">
        <f>ข้อมูล!H23</f>
        <v>18.64</v>
      </c>
      <c r="BK25" s="226">
        <f>ข้อมูล!L23</f>
        <v>8.25</v>
      </c>
      <c r="BL25" s="226">
        <f>ข้อมูล!M23</f>
        <v>4.42</v>
      </c>
      <c r="BM25" s="226">
        <f>ข้อมูล!N23</f>
        <v>5.01</v>
      </c>
      <c r="BN25" s="226">
        <f>ข้อมูล!O23</f>
        <v>6.82</v>
      </c>
      <c r="BO25" s="226">
        <f>ข้อมูล!BU23</f>
        <v>12.64</v>
      </c>
      <c r="BP25" s="226">
        <f>ข้อมูล!K23</f>
        <v>8.23</v>
      </c>
      <c r="BQ25" s="227">
        <f>ข้อมูล!BJ23</f>
        <v>18.27</v>
      </c>
      <c r="BR25" s="227">
        <f>ข้อมูล!BK23</f>
        <v>11.34</v>
      </c>
      <c r="BS25" s="227">
        <f>ข้อมูล!BL23</f>
        <v>10.06</v>
      </c>
      <c r="BT25" s="227">
        <f>ข้อมูล!BM23</f>
        <v>11.35</v>
      </c>
      <c r="BU25" s="227">
        <f>ข้อมูล!BN23</f>
        <v>6.17</v>
      </c>
      <c r="BV25" s="226">
        <f>ข้อมูล!BQ23</f>
        <v>16.37</v>
      </c>
      <c r="BW25" s="226">
        <f>ข้อมูล!BV23</f>
        <v>16.010000000000002</v>
      </c>
      <c r="BX25" s="226">
        <f>ข้อมูล!BW23</f>
        <v>5.33</v>
      </c>
    </row>
    <row r="26" spans="1:76" s="228" customFormat="1">
      <c r="A26" s="223">
        <f>ข้อมูล!A24</f>
        <v>44620</v>
      </c>
      <c r="B26" s="233" t="s">
        <v>118</v>
      </c>
      <c r="C26" s="234" t="s">
        <v>119</v>
      </c>
      <c r="D26" s="226">
        <f>ข้อมูล!F24</f>
        <v>32.450000000000003</v>
      </c>
      <c r="E26" s="226">
        <f>ข้อมูล!AG24</f>
        <v>34.19</v>
      </c>
      <c r="F26" s="226">
        <f>ข้อมูล!AH24</f>
        <v>53.35</v>
      </c>
      <c r="G26" s="226">
        <f>ข้อมูล!AI24</f>
        <v>57.14</v>
      </c>
      <c r="H26" s="226">
        <f>ข้อมูล!AJ24</f>
        <v>53.33</v>
      </c>
      <c r="I26" s="226">
        <f>ข้อมูล!AK24</f>
        <v>50.49</v>
      </c>
      <c r="J26" s="226">
        <f>ข้อมูล!AL24</f>
        <v>54.02</v>
      </c>
      <c r="K26" s="226">
        <f>ข้อมูล!AM24</f>
        <v>52.94</v>
      </c>
      <c r="L26" s="226">
        <f>ข้อมูล!AN24</f>
        <v>47.85</v>
      </c>
      <c r="M26" s="226">
        <f>ข้อมูล!AO24</f>
        <v>49.62</v>
      </c>
      <c r="N26" s="226">
        <f>ข้อมูล!AP24</f>
        <v>54.47</v>
      </c>
      <c r="O26" s="226">
        <f>ข้อมูล!AQ24</f>
        <v>53.15</v>
      </c>
      <c r="P26" s="226">
        <f>ข้อมูล!J24</f>
        <v>28.96</v>
      </c>
      <c r="Q26" s="226">
        <f>ข้อมูล!AF24</f>
        <v>60.62</v>
      </c>
      <c r="R26" s="226">
        <f>ข้อมูล!AW24</f>
        <v>57.81</v>
      </c>
      <c r="S26" s="226">
        <f>ข้อมูล!AX24</f>
        <v>58.11</v>
      </c>
      <c r="T26" s="226">
        <f>ข้อมูล!AY24</f>
        <v>50.98</v>
      </c>
      <c r="U26" s="226">
        <f>ข้อมูล!AZ24</f>
        <v>63.71</v>
      </c>
      <c r="V26" s="226">
        <f>ข้อมูล!BA24</f>
        <v>56.19</v>
      </c>
      <c r="W26" s="226">
        <f>ข้อมูล!BB24</f>
        <v>58.04</v>
      </c>
      <c r="X26" s="226">
        <f>ข้อมูล!BC24</f>
        <v>55.95</v>
      </c>
      <c r="Y26" s="226">
        <f>ข้อมูล!BO24</f>
        <v>67.349999999999994</v>
      </c>
      <c r="Z26" s="226">
        <f>ข้อมูล!BX24</f>
        <v>60</v>
      </c>
      <c r="AA26" s="226">
        <f>ข้อมูล!D24</f>
        <v>28.8</v>
      </c>
      <c r="AB26" s="226">
        <f>ข้อมูล!P24</f>
        <v>44.18</v>
      </c>
      <c r="AC26" s="226">
        <f>ข้อมูล!Q24</f>
        <v>55.85</v>
      </c>
      <c r="AD26" s="226">
        <f>ข้อมูล!R24</f>
        <v>34.49</v>
      </c>
      <c r="AE26" s="226">
        <f>ข้อมูล!S24</f>
        <v>56.58</v>
      </c>
      <c r="AF26" s="226">
        <f>ข้อมูล!T24</f>
        <v>54.16</v>
      </c>
      <c r="AG26" s="226">
        <f>ข้อมูล!U24</f>
        <v>50.45</v>
      </c>
      <c r="AH26" s="226">
        <f>ข้อมูล!V24</f>
        <v>48.9</v>
      </c>
      <c r="AI26" s="226">
        <f>ข้อมูล!W24</f>
        <v>66.28</v>
      </c>
      <c r="AJ26" s="226">
        <f>ข้อมูล!X24</f>
        <v>53.82</v>
      </c>
      <c r="AK26" s="226">
        <f>ข้อมูล!Y24</f>
        <v>58.01</v>
      </c>
      <c r="AL26" s="226">
        <f>ข้อมูล!BT24</f>
        <v>48.38</v>
      </c>
      <c r="AM26" s="226">
        <f>ข้อมูล!I24</f>
        <v>39.479999999999997</v>
      </c>
      <c r="AN26" s="226">
        <f>ข้อมูล!AR24</f>
        <v>64.47</v>
      </c>
      <c r="AO26" s="226">
        <f>ข้อมูล!AS24</f>
        <v>59.83</v>
      </c>
      <c r="AP26" s="226">
        <f>ข้อมูล!AT24</f>
        <v>63.06</v>
      </c>
      <c r="AQ26" s="226">
        <f>ข้อมูล!AU24</f>
        <v>70.37</v>
      </c>
      <c r="AR26" s="226">
        <f>ข้อมูล!AV24</f>
        <v>74.64</v>
      </c>
      <c r="AS26" s="226">
        <f>ข้อมูล!BP24</f>
        <v>65.84</v>
      </c>
      <c r="AT26" s="226">
        <f>ข้อมูล!G24</f>
        <v>23.32</v>
      </c>
      <c r="AU26" s="226">
        <f>ข้อมูล!BD24</f>
        <v>50.32</v>
      </c>
      <c r="AV26" s="226">
        <f>ข้อมูล!BE24</f>
        <v>63.58</v>
      </c>
      <c r="AW26" s="226">
        <f>ข้อมูล!BF24</f>
        <v>68.650000000000006</v>
      </c>
      <c r="AX26" s="226">
        <f>ข้อมูล!BG24</f>
        <v>60.29</v>
      </c>
      <c r="AY26" s="226">
        <f>ข้อมูล!BH24</f>
        <v>58.12</v>
      </c>
      <c r="AZ26" s="226">
        <f>ข้อมูล!BI24</f>
        <v>67.62</v>
      </c>
      <c r="BA26" s="226">
        <f>ข้อมูล!E24</f>
        <v>37.56</v>
      </c>
      <c r="BB26" s="226">
        <f>ข้อมูล!Z24</f>
        <v>47.14</v>
      </c>
      <c r="BC26" s="226">
        <f>ข้อมูล!AA24</f>
        <v>54.91</v>
      </c>
      <c r="BD26" s="226">
        <f>ข้อมูล!AB24</f>
        <v>48.25</v>
      </c>
      <c r="BE26" s="226">
        <f>ข้อมูล!AC24</f>
        <v>46.14</v>
      </c>
      <c r="BF26" s="226">
        <f>ข้อมูล!AD24</f>
        <v>46.79</v>
      </c>
      <c r="BG26" s="226">
        <f>ข้อมูล!AE24</f>
        <v>53.76</v>
      </c>
      <c r="BH26" s="226">
        <f>ข้อมูล!BR24</f>
        <v>61.33</v>
      </c>
      <c r="BI26" s="226">
        <f>ข้อมูล!BS24</f>
        <v>39.68</v>
      </c>
      <c r="BJ26" s="226">
        <f>ข้อมูล!H24</f>
        <v>38.06</v>
      </c>
      <c r="BK26" s="226">
        <f>ข้อมูล!L24</f>
        <v>48.7</v>
      </c>
      <c r="BL26" s="226">
        <f>ข้อมูล!M24</f>
        <v>35.450000000000003</v>
      </c>
      <c r="BM26" s="226">
        <f>ข้อมูล!N24</f>
        <v>50.03</v>
      </c>
      <c r="BN26" s="226">
        <f>ข้อมูล!O24</f>
        <v>46.1</v>
      </c>
      <c r="BO26" s="226">
        <f>ข้อมูล!BU24</f>
        <v>43.14</v>
      </c>
      <c r="BP26" s="226">
        <f>ข้อมูล!K24</f>
        <v>47.29</v>
      </c>
      <c r="BQ26" s="227">
        <f>ข้อมูล!BJ24</f>
        <v>62.94</v>
      </c>
      <c r="BR26" s="227">
        <f>ข้อมูล!BK24</f>
        <v>57.07</v>
      </c>
      <c r="BS26" s="227">
        <f>ข้อมูล!BL24</f>
        <v>59.72</v>
      </c>
      <c r="BT26" s="227">
        <f>ข้อมูล!BM24</f>
        <v>51.95</v>
      </c>
      <c r="BU26" s="227">
        <f>ข้อมูล!BN24</f>
        <v>39.61</v>
      </c>
      <c r="BV26" s="226">
        <f>ข้อมูล!BQ24</f>
        <v>51.87</v>
      </c>
      <c r="BW26" s="226">
        <f>ข้อมูล!BV24</f>
        <v>47.29</v>
      </c>
      <c r="BX26" s="226">
        <f>ข้อมูล!BW24</f>
        <v>44.77</v>
      </c>
    </row>
    <row r="27" spans="1:76" s="228" customFormat="1">
      <c r="A27" s="223">
        <f>ข้อมูล!A25</f>
        <v>44620</v>
      </c>
      <c r="B27" s="233" t="s">
        <v>120</v>
      </c>
      <c r="C27" s="234" t="s">
        <v>121</v>
      </c>
      <c r="D27" s="226">
        <f>ข้อมูล!F25</f>
        <v>24.59</v>
      </c>
      <c r="E27" s="226">
        <f>ข้อมูล!AG25</f>
        <v>12.88</v>
      </c>
      <c r="F27" s="226">
        <f>ข้อมูล!AH25</f>
        <v>18.010000000000002</v>
      </c>
      <c r="G27" s="226">
        <f>ข้อมูล!AI25</f>
        <v>21.12</v>
      </c>
      <c r="H27" s="226">
        <f>ข้อมูล!AJ25</f>
        <v>13.76</v>
      </c>
      <c r="I27" s="226">
        <f>ข้อมูล!AK25</f>
        <v>27.71</v>
      </c>
      <c r="J27" s="226">
        <f>ข้อมูล!AL25</f>
        <v>14.82</v>
      </c>
      <c r="K27" s="226">
        <f>ข้อมูล!AM25</f>
        <v>13.39</v>
      </c>
      <c r="L27" s="226">
        <f>ข้อมูล!AN25</f>
        <v>18.68</v>
      </c>
      <c r="M27" s="226">
        <f>ข้อมูล!AO25</f>
        <v>19.46</v>
      </c>
      <c r="N27" s="226">
        <f>ข้อมูล!AP25</f>
        <v>27.61</v>
      </c>
      <c r="O27" s="226">
        <f>ข้อมูล!AQ25</f>
        <v>14.5</v>
      </c>
      <c r="P27" s="226">
        <f>ข้อมูล!J25</f>
        <v>3.48</v>
      </c>
      <c r="Q27" s="226">
        <f>ข้อมูล!AF25</f>
        <v>35.520000000000003</v>
      </c>
      <c r="R27" s="226">
        <f>ข้อมูล!AW25</f>
        <v>24.83</v>
      </c>
      <c r="S27" s="226">
        <f>ข้อมูล!AX25</f>
        <v>24.71</v>
      </c>
      <c r="T27" s="226">
        <f>ข้อมูล!AY25</f>
        <v>19.100000000000001</v>
      </c>
      <c r="U27" s="226">
        <f>ข้อมูล!AZ25</f>
        <v>22.09</v>
      </c>
      <c r="V27" s="226">
        <f>ข้อมูล!BA25</f>
        <v>17.62</v>
      </c>
      <c r="W27" s="226">
        <f>ข้อมูล!BB25</f>
        <v>30.32</v>
      </c>
      <c r="X27" s="226">
        <f>ข้อมูล!BC25</f>
        <v>19.97</v>
      </c>
      <c r="Y27" s="226">
        <f>ข้อมูล!BO25</f>
        <v>29.87</v>
      </c>
      <c r="Z27" s="226">
        <f>ข้อมูล!BX25</f>
        <v>9.98</v>
      </c>
      <c r="AA27" s="226">
        <f>ข้อมูล!D25</f>
        <v>6.41</v>
      </c>
      <c r="AB27" s="226">
        <f>ข้อมูล!P25</f>
        <v>24.12</v>
      </c>
      <c r="AC27" s="226">
        <f>ข้อมูล!Q25</f>
        <v>26.52</v>
      </c>
      <c r="AD27" s="226">
        <f>ข้อมูล!R25</f>
        <v>23.66</v>
      </c>
      <c r="AE27" s="226">
        <f>ข้อมูล!S25</f>
        <v>21.58</v>
      </c>
      <c r="AF27" s="226">
        <f>ข้อมูล!T25</f>
        <v>16.27</v>
      </c>
      <c r="AG27" s="226">
        <f>ข้อมูล!U25</f>
        <v>14.88</v>
      </c>
      <c r="AH27" s="226">
        <f>ข้อมูล!V25</f>
        <v>22.28</v>
      </c>
      <c r="AI27" s="226">
        <f>ข้อมูล!W25</f>
        <v>13.79</v>
      </c>
      <c r="AJ27" s="226">
        <f>ข้อมูล!X25</f>
        <v>28.05</v>
      </c>
      <c r="AK27" s="226">
        <f>ข้อมูล!Y25</f>
        <v>27.07</v>
      </c>
      <c r="AL27" s="226">
        <f>ข้อมูล!BT25</f>
        <v>18.75</v>
      </c>
      <c r="AM27" s="226">
        <f>ข้อมูล!I25</f>
        <v>8.1300000000000008</v>
      </c>
      <c r="AN27" s="226">
        <f>ข้อมูล!AR25</f>
        <v>26.52</v>
      </c>
      <c r="AO27" s="226">
        <f>ข้อมูล!AS25</f>
        <v>34.6</v>
      </c>
      <c r="AP27" s="226">
        <f>ข้อมูล!AT25</f>
        <v>36.33</v>
      </c>
      <c r="AQ27" s="226">
        <f>ข้อมูล!AU25</f>
        <v>33.35</v>
      </c>
      <c r="AR27" s="226">
        <f>ข้อมูล!AV25</f>
        <v>27.13</v>
      </c>
      <c r="AS27" s="226">
        <f>ข้อมูล!BP25</f>
        <v>20.81</v>
      </c>
      <c r="AT27" s="226">
        <f>ข้อมูล!G25</f>
        <v>15.11</v>
      </c>
      <c r="AU27" s="226">
        <f>ข้อมูล!BD25</f>
        <v>42.34</v>
      </c>
      <c r="AV27" s="226">
        <f>ข้อมูล!BE25</f>
        <v>30.25</v>
      </c>
      <c r="AW27" s="226">
        <f>ข้อมูล!BF25</f>
        <v>35.659999999999997</v>
      </c>
      <c r="AX27" s="226">
        <f>ข้อมูล!BG25</f>
        <v>20.059999999999999</v>
      </c>
      <c r="AY27" s="226">
        <f>ข้อมูล!BH25</f>
        <v>25.49</v>
      </c>
      <c r="AZ27" s="226">
        <f>ข้อมูล!BI25</f>
        <v>33.65</v>
      </c>
      <c r="BA27" s="226">
        <f>ข้อมูล!E25</f>
        <v>14.91</v>
      </c>
      <c r="BB27" s="226">
        <f>ข้อมูล!Z25</f>
        <v>12.08</v>
      </c>
      <c r="BC27" s="226">
        <f>ข้อมูล!AA25</f>
        <v>15.71</v>
      </c>
      <c r="BD27" s="226">
        <f>ข้อมูล!AB25</f>
        <v>21.28</v>
      </c>
      <c r="BE27" s="226">
        <f>ข้อมูล!AC25</f>
        <v>21.47</v>
      </c>
      <c r="BF27" s="226">
        <f>ข้อมูล!AD25</f>
        <v>25.09</v>
      </c>
      <c r="BG27" s="226">
        <f>ข้อมูล!AE25</f>
        <v>38.04</v>
      </c>
      <c r="BH27" s="226">
        <f>ข้อมูล!BR25</f>
        <v>25.18</v>
      </c>
      <c r="BI27" s="226">
        <f>ข้อมูล!BS25</f>
        <v>24.15</v>
      </c>
      <c r="BJ27" s="226">
        <f>ข้อมูล!H25</f>
        <v>18.350000000000001</v>
      </c>
      <c r="BK27" s="226">
        <f>ข้อมูล!L25</f>
        <v>26</v>
      </c>
      <c r="BL27" s="226">
        <f>ข้อมูล!M25</f>
        <v>9.92</v>
      </c>
      <c r="BM27" s="226">
        <f>ข้อมูล!N25</f>
        <v>52.49</v>
      </c>
      <c r="BN27" s="226">
        <f>ข้อมูล!O25</f>
        <v>30.64</v>
      </c>
      <c r="BO27" s="226">
        <f>ข้อมูล!BU25</f>
        <v>12.77</v>
      </c>
      <c r="BP27" s="226">
        <f>ข้อมูล!K25</f>
        <v>20.010000000000002</v>
      </c>
      <c r="BQ27" s="227">
        <f>ข้อมูล!BJ25</f>
        <v>37.93</v>
      </c>
      <c r="BR27" s="227">
        <f>ข้อมูล!BK25</f>
        <v>25.6</v>
      </c>
      <c r="BS27" s="227">
        <f>ข้อมูล!BL25</f>
        <v>22.56</v>
      </c>
      <c r="BT27" s="227">
        <f>ข้อมูล!BM25</f>
        <v>31.2</v>
      </c>
      <c r="BU27" s="227">
        <f>ข้อมูล!BN25</f>
        <v>19.14</v>
      </c>
      <c r="BV27" s="226">
        <f>ข้อมูล!BQ25</f>
        <v>27.16</v>
      </c>
      <c r="BW27" s="226">
        <f>ข้อมูล!BV25</f>
        <v>28.91</v>
      </c>
      <c r="BX27" s="226">
        <f>ข้อมูล!BW25</f>
        <v>20.03</v>
      </c>
    </row>
    <row r="28" spans="1:76" s="228" customFormat="1">
      <c r="A28" s="223">
        <f>ข้อมูล!A26</f>
        <v>44620</v>
      </c>
      <c r="B28" s="233" t="s">
        <v>122</v>
      </c>
      <c r="C28" s="234" t="s">
        <v>123</v>
      </c>
      <c r="D28" s="226">
        <f>ข้อมูล!F26</f>
        <v>21.56</v>
      </c>
      <c r="E28" s="226">
        <f>ข้อมูล!AG26</f>
        <v>10.68</v>
      </c>
      <c r="F28" s="226">
        <f>ข้อมูล!AH26</f>
        <v>16.03</v>
      </c>
      <c r="G28" s="226">
        <f>ข้อมูล!AI26</f>
        <v>19.27</v>
      </c>
      <c r="H28" s="226">
        <f>ข้อมูล!AJ26</f>
        <v>11.29</v>
      </c>
      <c r="I28" s="226">
        <f>ข้อมูล!AK26</f>
        <v>26.12</v>
      </c>
      <c r="J28" s="226">
        <f>ข้อมูล!AL26</f>
        <v>11.17</v>
      </c>
      <c r="K28" s="226">
        <f>ข้อมูล!AM26</f>
        <v>10.3</v>
      </c>
      <c r="L28" s="226">
        <f>ข้อมูล!AN26</f>
        <v>15.76</v>
      </c>
      <c r="M28" s="226">
        <f>ข้อมูล!AO26</f>
        <v>17.09</v>
      </c>
      <c r="N28" s="226">
        <f>ข้อมูล!AP26</f>
        <v>24.83</v>
      </c>
      <c r="O28" s="226">
        <f>ข้อมูล!AQ26</f>
        <v>11.56</v>
      </c>
      <c r="P28" s="226">
        <f>ข้อมูล!J26</f>
        <v>0.84</v>
      </c>
      <c r="Q28" s="226">
        <f>ข้อมูล!AF26</f>
        <v>32.340000000000003</v>
      </c>
      <c r="R28" s="226">
        <f>ข้อมูล!AW26</f>
        <v>23.67</v>
      </c>
      <c r="S28" s="226">
        <f>ข้อมูล!AX26</f>
        <v>22.56</v>
      </c>
      <c r="T28" s="226">
        <f>ข้อมูล!AY26</f>
        <v>18.07</v>
      </c>
      <c r="U28" s="226">
        <f>ข้อมูล!AZ26</f>
        <v>21.93</v>
      </c>
      <c r="V28" s="226">
        <f>ข้อมูล!BA26</f>
        <v>15.63</v>
      </c>
      <c r="W28" s="226">
        <f>ข้อมูล!BB26</f>
        <v>27.91</v>
      </c>
      <c r="X28" s="226">
        <f>ข้อมูล!BC26</f>
        <v>18.829999999999998</v>
      </c>
      <c r="Y28" s="226">
        <f>ข้อมูล!BO26</f>
        <v>27.03</v>
      </c>
      <c r="Z28" s="226">
        <f>ข้อมูล!BX26</f>
        <v>8.31</v>
      </c>
      <c r="AA28" s="226">
        <f>ข้อมูล!D26</f>
        <v>4.41</v>
      </c>
      <c r="AB28" s="226">
        <f>ข้อมูล!P26</f>
        <v>22.51</v>
      </c>
      <c r="AC28" s="226">
        <f>ข้อมูล!Q26</f>
        <v>23.9</v>
      </c>
      <c r="AD28" s="226">
        <f>ข้อมูล!R26</f>
        <v>21.56</v>
      </c>
      <c r="AE28" s="226">
        <f>ข้อมูล!S26</f>
        <v>20.22</v>
      </c>
      <c r="AF28" s="226">
        <f>ข้อมูล!T26</f>
        <v>14.06</v>
      </c>
      <c r="AG28" s="226">
        <f>ข้อมูล!U26</f>
        <v>12.59</v>
      </c>
      <c r="AH28" s="226">
        <f>ข้อมูล!V26</f>
        <v>20.21</v>
      </c>
      <c r="AI28" s="226">
        <f>ข้อมูล!W26</f>
        <v>12.11</v>
      </c>
      <c r="AJ28" s="226">
        <f>ข้อมูล!X26</f>
        <v>27.17</v>
      </c>
      <c r="AK28" s="226">
        <f>ข้อมูล!Y26</f>
        <v>25.18</v>
      </c>
      <c r="AL28" s="226">
        <f>ข้อมูล!BT26</f>
        <v>16.809999999999999</v>
      </c>
      <c r="AM28" s="226">
        <f>ข้อมูล!I26</f>
        <v>5.27</v>
      </c>
      <c r="AN28" s="226">
        <f>ข้อมูล!AR26</f>
        <v>24.54</v>
      </c>
      <c r="AO28" s="226">
        <f>ข้อมูล!AS26</f>
        <v>32.35</v>
      </c>
      <c r="AP28" s="226">
        <f>ข้อมูล!AT26</f>
        <v>34.65</v>
      </c>
      <c r="AQ28" s="226">
        <f>ข้อมูล!AU26</f>
        <v>31.77</v>
      </c>
      <c r="AR28" s="226">
        <f>ข้อมูล!AV26</f>
        <v>25.42</v>
      </c>
      <c r="AS28" s="226">
        <f>ข้อมูล!BP26</f>
        <v>18.47</v>
      </c>
      <c r="AT28" s="226">
        <f>ข้อมูล!G26</f>
        <v>12.71</v>
      </c>
      <c r="AU28" s="226">
        <f>ข้อมูล!BD26</f>
        <v>39.86</v>
      </c>
      <c r="AV28" s="226">
        <f>ข้อมูล!BE26</f>
        <v>28.41</v>
      </c>
      <c r="AW28" s="226">
        <f>ข้อมูล!BF26</f>
        <v>33.76</v>
      </c>
      <c r="AX28" s="226">
        <f>ข้อมูล!BG26</f>
        <v>18.59</v>
      </c>
      <c r="AY28" s="226">
        <f>ข้อมูล!BH26</f>
        <v>23.6</v>
      </c>
      <c r="AZ28" s="226">
        <f>ข้อมูล!BI26</f>
        <v>31.02</v>
      </c>
      <c r="BA28" s="226">
        <f>ข้อมูล!E26</f>
        <v>13.48</v>
      </c>
      <c r="BB28" s="226">
        <f>ข้อมูล!Z26</f>
        <v>8.98</v>
      </c>
      <c r="BC28" s="226">
        <f>ข้อมูล!AA26</f>
        <v>13.19</v>
      </c>
      <c r="BD28" s="226">
        <f>ข้อมูล!AB26</f>
        <v>18.28</v>
      </c>
      <c r="BE28" s="226">
        <f>ข้อมูล!AC26</f>
        <v>18.809999999999999</v>
      </c>
      <c r="BF28" s="226">
        <f>ข้อมูล!AD26</f>
        <v>24.2</v>
      </c>
      <c r="BG28" s="226">
        <f>ข้อมูล!AE26</f>
        <v>37.299999999999997</v>
      </c>
      <c r="BH28" s="226">
        <f>ข้อมูล!BR26</f>
        <v>24.66</v>
      </c>
      <c r="BI28" s="226">
        <f>ข้อมูล!BS26</f>
        <v>23.93</v>
      </c>
      <c r="BJ28" s="226">
        <f>ข้อมูล!H26</f>
        <v>16.28</v>
      </c>
      <c r="BK28" s="226">
        <f>ข้อมูล!L26</f>
        <v>24.24</v>
      </c>
      <c r="BL28" s="226">
        <f>ข้อมูล!M26</f>
        <v>8.7899999999999991</v>
      </c>
      <c r="BM28" s="226">
        <f>ข้อมูล!N26</f>
        <v>51.06</v>
      </c>
      <c r="BN28" s="226">
        <f>ข้อมูล!O26</f>
        <v>28.39</v>
      </c>
      <c r="BO28" s="226">
        <f>ข้อมูล!BU26</f>
        <v>11.5</v>
      </c>
      <c r="BP28" s="226">
        <f>ข้อมูล!K26</f>
        <v>17.989999999999998</v>
      </c>
      <c r="BQ28" s="227">
        <f>ข้อมูล!BJ26</f>
        <v>36.65</v>
      </c>
      <c r="BR28" s="227">
        <f>ข้อมูล!BK26</f>
        <v>23.95</v>
      </c>
      <c r="BS28" s="227">
        <f>ข้อมูล!BL26</f>
        <v>20.53</v>
      </c>
      <c r="BT28" s="227">
        <f>ข้อมูล!BM26</f>
        <v>29</v>
      </c>
      <c r="BU28" s="227">
        <f>ข้อมูล!BN26</f>
        <v>17.600000000000001</v>
      </c>
      <c r="BV28" s="226">
        <f>ข้อมูล!BQ26</f>
        <v>24.08</v>
      </c>
      <c r="BW28" s="226">
        <f>ข้อมูล!BV26</f>
        <v>25.69</v>
      </c>
      <c r="BX28" s="226">
        <f>ข้อมูล!BW26</f>
        <v>18.02</v>
      </c>
    </row>
    <row r="29" spans="1:76" s="228" customFormat="1">
      <c r="A29" s="223">
        <f>ข้อมูล!A27</f>
        <v>44620</v>
      </c>
      <c r="B29" s="233" t="s">
        <v>124</v>
      </c>
      <c r="C29" s="234" t="s">
        <v>125</v>
      </c>
      <c r="D29" s="226">
        <f>ข้อมูล!F27</f>
        <v>1.46</v>
      </c>
      <c r="E29" s="226">
        <f>ข้อมูล!AG27</f>
        <v>1.19</v>
      </c>
      <c r="F29" s="226">
        <f>ข้อมูล!AH27</f>
        <v>1.38</v>
      </c>
      <c r="G29" s="226">
        <f>ข้อมูล!AI27</f>
        <v>1.52</v>
      </c>
      <c r="H29" s="226">
        <f>ข้อมูล!AJ27</f>
        <v>1.27</v>
      </c>
      <c r="I29" s="226">
        <f>ข้อมูล!AK27</f>
        <v>1.57</v>
      </c>
      <c r="J29" s="226">
        <f>ข้อมูล!AL27</f>
        <v>1.22</v>
      </c>
      <c r="K29" s="226">
        <f>ข้อมูล!AM27</f>
        <v>1.2</v>
      </c>
      <c r="L29" s="226">
        <f>ข้อมูล!AN27</f>
        <v>1.4</v>
      </c>
      <c r="M29" s="226">
        <f>ข้อมูล!AO27</f>
        <v>1.41</v>
      </c>
      <c r="N29" s="226">
        <f>ข้อมูล!AP27</f>
        <v>1.45</v>
      </c>
      <c r="O29" s="226">
        <f>ข้อมูล!AQ27</f>
        <v>1.28</v>
      </c>
      <c r="P29" s="226">
        <f>ข้อมูล!J27</f>
        <v>1.01</v>
      </c>
      <c r="Q29" s="226">
        <f>ข้อมูล!AF27</f>
        <v>1.7</v>
      </c>
      <c r="R29" s="226">
        <f>ข้อมูล!AW27</f>
        <v>1.93</v>
      </c>
      <c r="S29" s="226">
        <f>ข้อมูล!AX27</f>
        <v>1.53</v>
      </c>
      <c r="T29" s="226">
        <f>ข้อมูล!AY27</f>
        <v>1.51</v>
      </c>
      <c r="U29" s="226">
        <f>ข้อมูล!AZ27</f>
        <v>1.73</v>
      </c>
      <c r="V29" s="226">
        <f>ข้อมูล!BA27</f>
        <v>1.92</v>
      </c>
      <c r="W29" s="226">
        <f>ข้อมูล!BB27</f>
        <v>2.04</v>
      </c>
      <c r="X29" s="226">
        <f>ข้อมูล!BC27</f>
        <v>2.58</v>
      </c>
      <c r="Y29" s="226">
        <f>ข้อมูล!BO27</f>
        <v>1.5</v>
      </c>
      <c r="Z29" s="226">
        <f>ข้อมูล!BX27</f>
        <v>1.35</v>
      </c>
      <c r="AA29" s="226">
        <f>ข้อมูล!D27</f>
        <v>1.1000000000000001</v>
      </c>
      <c r="AB29" s="226">
        <f>ข้อมูล!P27</f>
        <v>2.25</v>
      </c>
      <c r="AC29" s="226">
        <f>ข้อมูล!Q27</f>
        <v>1.66</v>
      </c>
      <c r="AD29" s="226">
        <f>ข้อมูล!R27</f>
        <v>1.77</v>
      </c>
      <c r="AE29" s="226">
        <f>ข้อมูล!S27</f>
        <v>1.51</v>
      </c>
      <c r="AF29" s="226">
        <f>ข้อมูล!T27</f>
        <v>1.43</v>
      </c>
      <c r="AG29" s="226">
        <f>ข้อมูล!U27</f>
        <v>1.48</v>
      </c>
      <c r="AH29" s="226">
        <f>ข้อมูล!V27</f>
        <v>1.83</v>
      </c>
      <c r="AI29" s="226">
        <f>ข้อมูล!W27</f>
        <v>1.53</v>
      </c>
      <c r="AJ29" s="226">
        <f>ข้อมูล!X27</f>
        <v>2.4500000000000002</v>
      </c>
      <c r="AK29" s="226">
        <f>ข้อมูล!Y27</f>
        <v>2.0699999999999998</v>
      </c>
      <c r="AL29" s="226">
        <f>ข้อมูล!BT27</f>
        <v>1.79</v>
      </c>
      <c r="AM29" s="226">
        <f>ข้อมูล!I27</f>
        <v>1.1299999999999999</v>
      </c>
      <c r="AN29" s="226">
        <f>ข้อมูล!AR27</f>
        <v>1.37</v>
      </c>
      <c r="AO29" s="226">
        <f>ข้อมูล!AS27</f>
        <v>1.53</v>
      </c>
      <c r="AP29" s="226">
        <f>ข้อมูล!AT27</f>
        <v>1.75</v>
      </c>
      <c r="AQ29" s="226">
        <f>ข้อมูล!AU27</f>
        <v>1.7</v>
      </c>
      <c r="AR29" s="226">
        <f>ข้อมูล!AV27</f>
        <v>1.63</v>
      </c>
      <c r="AS29" s="226">
        <f>ข้อมูล!BP27</f>
        <v>1.4</v>
      </c>
      <c r="AT29" s="226">
        <f>ข้อมูล!G27</f>
        <v>1.26</v>
      </c>
      <c r="AU29" s="226">
        <f>ข้อมูล!BD27</f>
        <v>2.36</v>
      </c>
      <c r="AV29" s="226">
        <f>ข้อมูล!BE27</f>
        <v>1.69</v>
      </c>
      <c r="AW29" s="226">
        <f>ข้อมูล!BF27</f>
        <v>1.71</v>
      </c>
      <c r="AX29" s="226">
        <f>ข้อมูล!BG27</f>
        <v>1.37</v>
      </c>
      <c r="AY29" s="226">
        <f>ข้อมูล!BH27</f>
        <v>1.76</v>
      </c>
      <c r="AZ29" s="226">
        <f>ข้อมูล!BI27</f>
        <v>1.57</v>
      </c>
      <c r="BA29" s="226">
        <f>ข้อมูล!E27</f>
        <v>1.49</v>
      </c>
      <c r="BB29" s="226">
        <f>ข้อมูล!Z27</f>
        <v>1.32</v>
      </c>
      <c r="BC29" s="226">
        <f>ข้อมูล!AA27</f>
        <v>1.61</v>
      </c>
      <c r="BD29" s="226">
        <f>ข้อมูล!AB27</f>
        <v>1.57</v>
      </c>
      <c r="BE29" s="226">
        <f>ข้อมูล!AC27</f>
        <v>1.38</v>
      </c>
      <c r="BF29" s="226">
        <f>ข้อมูล!AD27</f>
        <v>1.86</v>
      </c>
      <c r="BG29" s="226">
        <f>ข้อมูล!AE27</f>
        <v>3.61</v>
      </c>
      <c r="BH29" s="226">
        <f>ข้อมูล!BR27</f>
        <v>2.0699999999999998</v>
      </c>
      <c r="BI29" s="226">
        <f>ข้อมูล!BS27</f>
        <v>2.5499999999999998</v>
      </c>
      <c r="BJ29" s="226">
        <f>ข้อมูล!H27</f>
        <v>1.47</v>
      </c>
      <c r="BK29" s="226">
        <f>ข้อมูล!L27</f>
        <v>1.81</v>
      </c>
      <c r="BL29" s="226">
        <f>ข้อมูล!M27</f>
        <v>1.43</v>
      </c>
      <c r="BM29" s="226">
        <f>ข้อมูล!N27</f>
        <v>2.5</v>
      </c>
      <c r="BN29" s="226">
        <f>ข้อมูล!O27</f>
        <v>1.65</v>
      </c>
      <c r="BO29" s="226">
        <f>ข้อมูล!BU27</f>
        <v>1.62</v>
      </c>
      <c r="BP29" s="226">
        <f>ข้อมูล!K27</f>
        <v>1.68</v>
      </c>
      <c r="BQ29" s="227">
        <f>ข้อมูล!BJ27</f>
        <v>2.11</v>
      </c>
      <c r="BR29" s="227">
        <f>ข้อมูล!BK27</f>
        <v>2.0499999999999998</v>
      </c>
      <c r="BS29" s="227">
        <f>ข้อมูล!BL27</f>
        <v>1.72</v>
      </c>
      <c r="BT29" s="227">
        <f>ข้อมูล!BM27</f>
        <v>1.67</v>
      </c>
      <c r="BU29" s="227">
        <f>ข้อมูล!BN27</f>
        <v>1.7</v>
      </c>
      <c r="BV29" s="226">
        <f>ข้อมูล!BQ27</f>
        <v>1.58</v>
      </c>
      <c r="BW29" s="226">
        <f>ข้อมูล!BV27</f>
        <v>2.21</v>
      </c>
      <c r="BX29" s="226">
        <f>ข้อมูล!BW27</f>
        <v>1.8</v>
      </c>
    </row>
    <row r="30" spans="1:76" s="228" customFormat="1">
      <c r="A30" s="223">
        <f>ข้อมูล!A28</f>
        <v>44620</v>
      </c>
      <c r="B30" s="250" t="s">
        <v>126</v>
      </c>
      <c r="C30" s="251" t="s">
        <v>127</v>
      </c>
      <c r="D30" s="226">
        <f>ข้อมูล!F28</f>
        <v>44.55</v>
      </c>
      <c r="E30" s="226">
        <f>ข้อมูล!AG28</f>
        <v>20.239999999999998</v>
      </c>
      <c r="F30" s="226">
        <f>ข้อมูล!AH28</f>
        <v>33.83</v>
      </c>
      <c r="G30" s="226">
        <f>ข้อมูล!AI28</f>
        <v>33.54</v>
      </c>
      <c r="H30" s="226">
        <f>ข้อมูล!AJ28</f>
        <v>24.24</v>
      </c>
      <c r="I30" s="226">
        <f>ข้อมูล!AK28</f>
        <v>38.380000000000003</v>
      </c>
      <c r="J30" s="226">
        <f>ข้อมูล!AL28</f>
        <v>25.29</v>
      </c>
      <c r="K30" s="226">
        <f>ข้อมูล!AM28</f>
        <v>19.399999999999999</v>
      </c>
      <c r="L30" s="226">
        <f>ข้อมูล!AN28</f>
        <v>32.880000000000003</v>
      </c>
      <c r="M30" s="226">
        <f>ข้อมูล!AO28</f>
        <v>34.21</v>
      </c>
      <c r="N30" s="226">
        <f>ข้อมูล!AP28</f>
        <v>35.93</v>
      </c>
      <c r="O30" s="226">
        <f>ข้อมูล!AQ28</f>
        <v>26.92</v>
      </c>
      <c r="P30" s="226">
        <f>ข้อมูล!J28</f>
        <v>8.02</v>
      </c>
      <c r="Q30" s="226">
        <f>ข้อมูล!AF28</f>
        <v>45.46</v>
      </c>
      <c r="R30" s="226">
        <f>ข้อมูล!AW28</f>
        <v>56.12</v>
      </c>
      <c r="S30" s="226">
        <f>ข้อมูล!AX28</f>
        <v>39.79</v>
      </c>
      <c r="T30" s="226">
        <f>ข้อมูล!AY28</f>
        <v>35.07</v>
      </c>
      <c r="U30" s="226">
        <f>ข้อมูล!AZ28</f>
        <v>46.99</v>
      </c>
      <c r="V30" s="226">
        <f>ข้อมูล!BA28</f>
        <v>57.76</v>
      </c>
      <c r="W30" s="226">
        <f>ข้อมูล!BB28</f>
        <v>56.38</v>
      </c>
      <c r="X30" s="226">
        <f>ข้อมูล!BC28</f>
        <v>78</v>
      </c>
      <c r="Y30" s="226">
        <f>ข้อมูล!BO28</f>
        <v>40.61</v>
      </c>
      <c r="Z30" s="226">
        <f>ข้อมูล!BX28</f>
        <v>32.06</v>
      </c>
      <c r="AA30" s="226">
        <f>ข้อมูล!D28</f>
        <v>15.57</v>
      </c>
      <c r="AB30" s="226">
        <f>ข้อมูล!P28</f>
        <v>68.8</v>
      </c>
      <c r="AC30" s="226">
        <f>ข้อมูล!Q28</f>
        <v>46.21</v>
      </c>
      <c r="AD30" s="226">
        <f>ข้อมูล!R28</f>
        <v>47.93</v>
      </c>
      <c r="AE30" s="226">
        <f>ข้อมูล!S28</f>
        <v>37.28</v>
      </c>
      <c r="AF30" s="226">
        <f>ข้อมูล!T28</f>
        <v>37.25</v>
      </c>
      <c r="AG30" s="226">
        <f>ข้อมูล!U28</f>
        <v>41.78</v>
      </c>
      <c r="AH30" s="226">
        <f>ข้อมูล!V28</f>
        <v>53.62</v>
      </c>
      <c r="AI30" s="226">
        <f>ข้อมูล!W28</f>
        <v>41.3</v>
      </c>
      <c r="AJ30" s="226">
        <f>ข้อมูล!X28</f>
        <v>64.489999999999995</v>
      </c>
      <c r="AK30" s="226">
        <f>ข้อมูล!Y28</f>
        <v>57.34</v>
      </c>
      <c r="AL30" s="226">
        <f>ข้อมูล!BT28</f>
        <v>52.33</v>
      </c>
      <c r="AM30" s="226">
        <f>ข้อมูล!I28</f>
        <v>20.65</v>
      </c>
      <c r="AN30" s="226">
        <f>ข้อมูล!AR28</f>
        <v>30.83</v>
      </c>
      <c r="AO30" s="226">
        <f>ข้อมูล!AS28</f>
        <v>36.74</v>
      </c>
      <c r="AP30" s="226">
        <f>ข้อมูล!AT28</f>
        <v>45.75</v>
      </c>
      <c r="AQ30" s="226">
        <f>ข้อมูล!AU28</f>
        <v>44.28</v>
      </c>
      <c r="AR30" s="226">
        <f>ข้อมูล!AV28</f>
        <v>39.950000000000003</v>
      </c>
      <c r="AS30" s="226">
        <f>ข้อมูล!BP28</f>
        <v>32.94</v>
      </c>
      <c r="AT30" s="226">
        <f>ข้อมูล!G28</f>
        <v>39.770000000000003</v>
      </c>
      <c r="AU30" s="226">
        <f>ข้อมูล!BD28</f>
        <v>71</v>
      </c>
      <c r="AV30" s="226">
        <f>ข้อมูล!BE28</f>
        <v>46.42</v>
      </c>
      <c r="AW30" s="226">
        <f>ข้อมูล!BF28</f>
        <v>45.76</v>
      </c>
      <c r="AX30" s="226">
        <f>ข้อมูล!BG28</f>
        <v>29.13</v>
      </c>
      <c r="AY30" s="226">
        <f>ข้อมูล!BH28</f>
        <v>48.01</v>
      </c>
      <c r="AZ30" s="226">
        <f>ข้อมูล!BI28</f>
        <v>40.58</v>
      </c>
      <c r="BA30" s="226">
        <f>ข้อมูล!E28</f>
        <v>38.450000000000003</v>
      </c>
      <c r="BB30" s="226">
        <f>ข้อมูล!Z28</f>
        <v>28.39</v>
      </c>
      <c r="BC30" s="226">
        <f>ข้อมูล!AA28</f>
        <v>46.48</v>
      </c>
      <c r="BD30" s="226">
        <f>ข้อมูล!AB28</f>
        <v>39.22</v>
      </c>
      <c r="BE30" s="226">
        <f>ข้อมูล!AC28</f>
        <v>25.98</v>
      </c>
      <c r="BF30" s="226">
        <f>ข้อมูล!AD28</f>
        <v>47.94</v>
      </c>
      <c r="BG30" s="226">
        <f>ข้อมูล!AE28</f>
        <v>76.290000000000006</v>
      </c>
      <c r="BH30" s="226">
        <f>ข้อมูล!BR28</f>
        <v>51.09</v>
      </c>
      <c r="BI30" s="226">
        <f>ข้อมูล!BS28</f>
        <v>70.099999999999994</v>
      </c>
      <c r="BJ30" s="226">
        <f>ข้อมูล!H28</f>
        <v>38.229999999999997</v>
      </c>
      <c r="BK30" s="226">
        <f>ข้อมูล!L28</f>
        <v>50.87</v>
      </c>
      <c r="BL30" s="226">
        <f>ข้อมูล!M28</f>
        <v>37.33</v>
      </c>
      <c r="BM30" s="226">
        <f>ข้อมูล!N28</f>
        <v>67.48</v>
      </c>
      <c r="BN30" s="226">
        <f>ข้อมูล!O28</f>
        <v>45.98</v>
      </c>
      <c r="BO30" s="226">
        <f>ข้อมูล!BU28</f>
        <v>45.83</v>
      </c>
      <c r="BP30" s="226">
        <f>ข้อมูล!K28</f>
        <v>41.09</v>
      </c>
      <c r="BQ30" s="227">
        <f>ข้อมูล!BJ28</f>
        <v>56.43</v>
      </c>
      <c r="BR30" s="227">
        <f>ข้อมูล!BK28</f>
        <v>56.88</v>
      </c>
      <c r="BS30" s="227">
        <f>ข้อมูล!BL28</f>
        <v>46.62</v>
      </c>
      <c r="BT30" s="227">
        <f>ข้อมูล!BM28</f>
        <v>43.7</v>
      </c>
      <c r="BU30" s="227">
        <f>ข้อมูล!BN28</f>
        <v>49.21</v>
      </c>
      <c r="BV30" s="226">
        <f>ข้อมูล!BQ28</f>
        <v>45.85</v>
      </c>
      <c r="BW30" s="226">
        <f>ข้อมูล!BV28</f>
        <v>65.45</v>
      </c>
      <c r="BX30" s="226">
        <f>ข้อมูล!BW28</f>
        <v>54.13</v>
      </c>
    </row>
    <row r="31" spans="1:76" s="228" customFormat="1">
      <c r="A31" s="223">
        <f>ข้อมูล!A29</f>
        <v>44620</v>
      </c>
      <c r="B31" s="252" t="s">
        <v>128</v>
      </c>
      <c r="C31" s="253" t="s">
        <v>129</v>
      </c>
      <c r="D31" s="226">
        <f>ข้อมูล!F29</f>
        <v>21.56</v>
      </c>
      <c r="E31" s="226">
        <f>ข้อมูล!AG29</f>
        <v>10.68</v>
      </c>
      <c r="F31" s="226">
        <f>ข้อมูล!AH29</f>
        <v>16.03</v>
      </c>
      <c r="G31" s="226">
        <f>ข้อมูล!AI29</f>
        <v>19.27</v>
      </c>
      <c r="H31" s="226">
        <f>ข้อมูล!AJ29</f>
        <v>11.29</v>
      </c>
      <c r="I31" s="226">
        <f>ข้อมูล!AK29</f>
        <v>26.12</v>
      </c>
      <c r="J31" s="226">
        <f>ข้อมูล!AL29</f>
        <v>11.17</v>
      </c>
      <c r="K31" s="226">
        <f>ข้อมูล!AM29</f>
        <v>10.3</v>
      </c>
      <c r="L31" s="226">
        <f>ข้อมูล!AN29</f>
        <v>15.76</v>
      </c>
      <c r="M31" s="226">
        <f>ข้อมูล!AO29</f>
        <v>17.09</v>
      </c>
      <c r="N31" s="226">
        <f>ข้อมูล!AP29</f>
        <v>24.83</v>
      </c>
      <c r="O31" s="226">
        <f>ข้อมูล!AQ29</f>
        <v>11.56</v>
      </c>
      <c r="P31" s="226">
        <f>ข้อมูล!J29</f>
        <v>0.84</v>
      </c>
      <c r="Q31" s="226">
        <f>ข้อมูล!AF29</f>
        <v>32.340000000000003</v>
      </c>
      <c r="R31" s="226">
        <f>ข้อมูล!AW29</f>
        <v>23.67</v>
      </c>
      <c r="S31" s="226">
        <f>ข้อมูล!AX29</f>
        <v>22.56</v>
      </c>
      <c r="T31" s="226">
        <f>ข้อมูล!AY29</f>
        <v>18.07</v>
      </c>
      <c r="U31" s="226">
        <f>ข้อมูล!AZ29</f>
        <v>21.93</v>
      </c>
      <c r="V31" s="226">
        <f>ข้อมูล!BA29</f>
        <v>15.63</v>
      </c>
      <c r="W31" s="226">
        <f>ข้อมูล!BB29</f>
        <v>27.91</v>
      </c>
      <c r="X31" s="226">
        <f>ข้อมูล!BC29</f>
        <v>18.829999999999998</v>
      </c>
      <c r="Y31" s="226">
        <f>ข้อมูล!BO29</f>
        <v>27.03</v>
      </c>
      <c r="Z31" s="226">
        <f>ข้อมูล!BX29</f>
        <v>8.31</v>
      </c>
      <c r="AA31" s="226">
        <f>ข้อมูล!D29</f>
        <v>4.41</v>
      </c>
      <c r="AB31" s="226">
        <f>ข้อมูล!P29</f>
        <v>22.51</v>
      </c>
      <c r="AC31" s="226">
        <f>ข้อมูล!Q29</f>
        <v>23.9</v>
      </c>
      <c r="AD31" s="226">
        <f>ข้อมูล!R29</f>
        <v>21.56</v>
      </c>
      <c r="AE31" s="226">
        <f>ข้อมูล!S29</f>
        <v>20.22</v>
      </c>
      <c r="AF31" s="226">
        <f>ข้อมูล!T29</f>
        <v>14.06</v>
      </c>
      <c r="AG31" s="226">
        <f>ข้อมูล!U29</f>
        <v>12.59</v>
      </c>
      <c r="AH31" s="226">
        <f>ข้อมูล!V29</f>
        <v>20.21</v>
      </c>
      <c r="AI31" s="226">
        <f>ข้อมูล!W29</f>
        <v>12.11</v>
      </c>
      <c r="AJ31" s="226">
        <f>ข้อมูล!X29</f>
        <v>27.17</v>
      </c>
      <c r="AK31" s="226">
        <f>ข้อมูล!Y29</f>
        <v>25.18</v>
      </c>
      <c r="AL31" s="226">
        <f>ข้อมูล!BT29</f>
        <v>16.809999999999999</v>
      </c>
      <c r="AM31" s="226">
        <f>ข้อมูล!I29</f>
        <v>5.27</v>
      </c>
      <c r="AN31" s="226">
        <f>ข้อมูล!AR29</f>
        <v>24.54</v>
      </c>
      <c r="AO31" s="226">
        <f>ข้อมูล!AS29</f>
        <v>32.35</v>
      </c>
      <c r="AP31" s="226">
        <f>ข้อมูล!AT29</f>
        <v>34.65</v>
      </c>
      <c r="AQ31" s="226">
        <f>ข้อมูล!AU29</f>
        <v>31.77</v>
      </c>
      <c r="AR31" s="226">
        <f>ข้อมูล!AV29</f>
        <v>25.42</v>
      </c>
      <c r="AS31" s="226">
        <f>ข้อมูล!BP29</f>
        <v>18.47</v>
      </c>
      <c r="AT31" s="226">
        <f>ข้อมูล!G29</f>
        <v>12.71</v>
      </c>
      <c r="AU31" s="226">
        <f>ข้อมูล!BD29</f>
        <v>39.86</v>
      </c>
      <c r="AV31" s="226">
        <f>ข้อมูล!BE29</f>
        <v>28.41</v>
      </c>
      <c r="AW31" s="226">
        <f>ข้อมูล!BF29</f>
        <v>33.76</v>
      </c>
      <c r="AX31" s="226">
        <f>ข้อมูล!BG29</f>
        <v>18.59</v>
      </c>
      <c r="AY31" s="226">
        <f>ข้อมูล!BH29</f>
        <v>23.6</v>
      </c>
      <c r="AZ31" s="226">
        <f>ข้อมูล!BI29</f>
        <v>31.02</v>
      </c>
      <c r="BA31" s="226">
        <f>ข้อมูล!E29</f>
        <v>13.48</v>
      </c>
      <c r="BB31" s="226">
        <f>ข้อมูล!Z29</f>
        <v>8.98</v>
      </c>
      <c r="BC31" s="226">
        <f>ข้อมูล!AA29</f>
        <v>13.19</v>
      </c>
      <c r="BD31" s="226">
        <f>ข้อมูล!AB29</f>
        <v>18.28</v>
      </c>
      <c r="BE31" s="226">
        <f>ข้อมูล!AC29</f>
        <v>18.809999999999999</v>
      </c>
      <c r="BF31" s="226">
        <f>ข้อมูล!AD29</f>
        <v>24.2</v>
      </c>
      <c r="BG31" s="226">
        <f>ข้อมูล!AE29</f>
        <v>37.299999999999997</v>
      </c>
      <c r="BH31" s="226">
        <f>ข้อมูล!BR29</f>
        <v>24.66</v>
      </c>
      <c r="BI31" s="226">
        <f>ข้อมูล!BS29</f>
        <v>23.93</v>
      </c>
      <c r="BJ31" s="226">
        <f>ข้อมูล!H29</f>
        <v>16.28</v>
      </c>
      <c r="BK31" s="226">
        <f>ข้อมูล!L29</f>
        <v>24.24</v>
      </c>
      <c r="BL31" s="226">
        <f>ข้อมูล!M29</f>
        <v>8.7899999999999991</v>
      </c>
      <c r="BM31" s="226">
        <f>ข้อมูล!N29</f>
        <v>51.06</v>
      </c>
      <c r="BN31" s="226">
        <f>ข้อมูล!O29</f>
        <v>28.39</v>
      </c>
      <c r="BO31" s="226">
        <f>ข้อมูล!BU29</f>
        <v>11.5</v>
      </c>
      <c r="BP31" s="226">
        <f>ข้อมูล!K29</f>
        <v>17.989999999999998</v>
      </c>
      <c r="BQ31" s="227">
        <f>ข้อมูล!BJ29</f>
        <v>36.65</v>
      </c>
      <c r="BR31" s="227">
        <f>ข้อมูล!BK29</f>
        <v>23.95</v>
      </c>
      <c r="BS31" s="227">
        <f>ข้อมูล!BL29</f>
        <v>20.53</v>
      </c>
      <c r="BT31" s="227">
        <f>ข้อมูล!BM29</f>
        <v>29</v>
      </c>
      <c r="BU31" s="227">
        <f>ข้อมูล!BN29</f>
        <v>17.600000000000001</v>
      </c>
      <c r="BV31" s="226">
        <f>ข้อมูล!BQ29</f>
        <v>24.08</v>
      </c>
      <c r="BW31" s="226">
        <f>ข้อมูล!BV29</f>
        <v>25.69</v>
      </c>
      <c r="BX31" s="226">
        <f>ข้อมูล!BW29</f>
        <v>18.02</v>
      </c>
    </row>
    <row r="32" spans="1:76" s="228" customFormat="1">
      <c r="A32" s="223">
        <f>ข้อมูล!A30</f>
        <v>44620</v>
      </c>
      <c r="B32" s="254" t="s">
        <v>130</v>
      </c>
      <c r="C32" s="255" t="s">
        <v>131</v>
      </c>
      <c r="D32" s="226">
        <f>ข้อมูล!F30</f>
        <v>736528493.82000005</v>
      </c>
      <c r="E32" s="226">
        <f>ข้อมูล!AG30</f>
        <v>18952191.07</v>
      </c>
      <c r="F32" s="226">
        <f>ข้อมูล!AH30</f>
        <v>16756241.859999999</v>
      </c>
      <c r="G32" s="226">
        <f>ข้อมูล!AI30</f>
        <v>15721275.710000001</v>
      </c>
      <c r="H32" s="226">
        <f>ข้อมูล!AJ30</f>
        <v>10516816.6</v>
      </c>
      <c r="I32" s="226">
        <f>ข้อมูล!AK30</f>
        <v>39373669.619999997</v>
      </c>
      <c r="J32" s="226">
        <f>ข้อมูล!AL30</f>
        <v>12899729.220000001</v>
      </c>
      <c r="K32" s="226">
        <f>ข้อมูล!AM30</f>
        <v>9479253.1300000008</v>
      </c>
      <c r="L32" s="226">
        <f>ข้อมูล!AN30</f>
        <v>35492594.960000001</v>
      </c>
      <c r="M32" s="226">
        <f>ข้อมูล!AO30</f>
        <v>20368062.010000002</v>
      </c>
      <c r="N32" s="226">
        <f>ข้อมูล!AP30</f>
        <v>21058895.98</v>
      </c>
      <c r="O32" s="226">
        <f>ข้อมูล!AQ30</f>
        <v>13131120.560000001</v>
      </c>
      <c r="P32" s="226">
        <f>ข้อมูล!J30</f>
        <v>54857065.229999997</v>
      </c>
      <c r="Q32" s="226">
        <f>ข้อมูล!AF30</f>
        <v>36276648.880000003</v>
      </c>
      <c r="R32" s="226">
        <f>ข้อมูล!AW30</f>
        <v>75714612.730000004</v>
      </c>
      <c r="S32" s="226">
        <f>ข้อมูล!AX30</f>
        <v>56067705.259999998</v>
      </c>
      <c r="T32" s="226">
        <f>ข้อมูล!AY30</f>
        <v>45723637.969999999</v>
      </c>
      <c r="U32" s="226">
        <f>ข้อมูล!AZ30</f>
        <v>44432283.899999999</v>
      </c>
      <c r="V32" s="226">
        <f>ข้อมูล!BA30</f>
        <v>140590505.81999999</v>
      </c>
      <c r="W32" s="226">
        <f>ข้อมูล!BB30</f>
        <v>122342720.40000001</v>
      </c>
      <c r="X32" s="226">
        <f>ข้อมูล!BC30</f>
        <v>39664262.07</v>
      </c>
      <c r="Y32" s="226">
        <f>ข้อมูล!BO30</f>
        <v>12443633.310000001</v>
      </c>
      <c r="Z32" s="226">
        <f>ข้อมูล!BX30</f>
        <v>7330309.4900000002</v>
      </c>
      <c r="AA32" s="226">
        <f>ข้อมูล!D30</f>
        <v>249717300.13</v>
      </c>
      <c r="AB32" s="226">
        <f>ข้อมูล!P30</f>
        <v>233060328.03</v>
      </c>
      <c r="AC32" s="226">
        <f>ข้อมูล!Q30</f>
        <v>28279984</v>
      </c>
      <c r="AD32" s="226">
        <f>ข้อมูล!R30</f>
        <v>415738944.19999999</v>
      </c>
      <c r="AE32" s="226">
        <f>ข้อมูล!S30</f>
        <v>21492427.010000002</v>
      </c>
      <c r="AF32" s="226">
        <f>ข้อมูล!T30</f>
        <v>52003115.359999999</v>
      </c>
      <c r="AG32" s="226">
        <f>ข้อมูล!U30</f>
        <v>136724889.52000001</v>
      </c>
      <c r="AH32" s="226">
        <f>ข้อมูล!V30</f>
        <v>185265258.65000001</v>
      </c>
      <c r="AI32" s="226">
        <f>ข้อมูล!W30</f>
        <v>10517513.5</v>
      </c>
      <c r="AJ32" s="226">
        <f>ข้อมูล!X30</f>
        <v>140810951.50999999</v>
      </c>
      <c r="AK32" s="226">
        <f>ข้อมูล!Y30</f>
        <v>66233225.950000003</v>
      </c>
      <c r="AL32" s="226">
        <f>ข้อมูล!BT30</f>
        <v>35961341.710000001</v>
      </c>
      <c r="AM32" s="226">
        <f>ข้อมูล!I30</f>
        <v>82003358.420000002</v>
      </c>
      <c r="AN32" s="226">
        <f>ข้อมูล!AR30</f>
        <v>20074862.329999998</v>
      </c>
      <c r="AO32" s="226">
        <f>ข้อมูล!AS30</f>
        <v>23511169.760000002</v>
      </c>
      <c r="AP32" s="226">
        <f>ข้อมูล!AT30</f>
        <v>32055241.100000001</v>
      </c>
      <c r="AQ32" s="226">
        <f>ข้อมูล!AU30</f>
        <v>23550232.059999999</v>
      </c>
      <c r="AR32" s="226">
        <f>ข้อมูล!AV30</f>
        <v>7552431.25</v>
      </c>
      <c r="AS32" s="226">
        <f>ข้อมูล!BP30</f>
        <v>10977475.359999999</v>
      </c>
      <c r="AT32" s="226">
        <f>ข้อมูล!G30</f>
        <v>388236298.01999998</v>
      </c>
      <c r="AU32" s="226">
        <f>ข้อมูล!BD30</f>
        <v>383563398.66000003</v>
      </c>
      <c r="AV32" s="226">
        <f>ข้อมูล!BE30</f>
        <v>36883493.719999999</v>
      </c>
      <c r="AW32" s="226">
        <f>ข้อมูล!BF30</f>
        <v>23005150.859999999</v>
      </c>
      <c r="AX32" s="226">
        <f>ข้อมูล!BG30</f>
        <v>17953291.780000001</v>
      </c>
      <c r="AY32" s="226">
        <f>ข้อมูล!BH30</f>
        <v>58724590.350000001</v>
      </c>
      <c r="AZ32" s="226">
        <f>ข้อมูล!BI30</f>
        <v>19791076.469999999</v>
      </c>
      <c r="BA32" s="226">
        <f>ข้อมูล!E30</f>
        <v>473523399.37</v>
      </c>
      <c r="BB32" s="226">
        <f>ข้อมูล!Z30</f>
        <v>66101266.490000002</v>
      </c>
      <c r="BC32" s="226">
        <f>ข้อมูล!AA30</f>
        <v>48176433.659999996</v>
      </c>
      <c r="BD32" s="226">
        <f>ข้อมูล!AB30</f>
        <v>105692398.48999999</v>
      </c>
      <c r="BE32" s="226">
        <f>ข้อมูล!AC30</f>
        <v>21027368.82</v>
      </c>
      <c r="BF32" s="226">
        <f>ข้อมูล!AD30</f>
        <v>73783670.219999999</v>
      </c>
      <c r="BG32" s="226">
        <f>ข้อมูล!AE30</f>
        <v>188256734.24000001</v>
      </c>
      <c r="BH32" s="226">
        <f>ข้อมูล!BR30</f>
        <v>32753233.719999999</v>
      </c>
      <c r="BI32" s="226">
        <f>ข้อมูล!BS30</f>
        <v>77137136.879999995</v>
      </c>
      <c r="BJ32" s="226">
        <f>ข้อมูล!H30</f>
        <v>471851502.38999999</v>
      </c>
      <c r="BK32" s="226">
        <f>ข้อมูล!L30</f>
        <v>156636751.81</v>
      </c>
      <c r="BL32" s="226">
        <f>ข้อมูล!M30</f>
        <v>132117947.95</v>
      </c>
      <c r="BM32" s="226">
        <f>ข้อมูล!N30</f>
        <v>174262126.28</v>
      </c>
      <c r="BN32" s="226">
        <f>ข้อมูล!O30</f>
        <v>62742708.450000003</v>
      </c>
      <c r="BO32" s="226">
        <f>ข้อมูล!BU30</f>
        <v>29458676.84</v>
      </c>
      <c r="BP32" s="226">
        <f>ข้อมูล!K30</f>
        <v>264369709.27000001</v>
      </c>
      <c r="BQ32" s="227">
        <f>ข้อมูล!BJ30</f>
        <v>44695765.57</v>
      </c>
      <c r="BR32" s="227">
        <f>ข้อมูล!BK30</f>
        <v>50211739.049999997</v>
      </c>
      <c r="BS32" s="227">
        <f>ข้อมูล!BL30</f>
        <v>53115369.990000002</v>
      </c>
      <c r="BT32" s="227">
        <f>ข้อมูล!BM30</f>
        <v>52009547.039999999</v>
      </c>
      <c r="BU32" s="227">
        <f>ข้อมูล!BN30</f>
        <v>178732554.97999999</v>
      </c>
      <c r="BV32" s="226">
        <f>ข้อมูล!BQ30</f>
        <v>34493072.479999997</v>
      </c>
      <c r="BW32" s="226">
        <f>ข้อมูล!BV30</f>
        <v>41441014.710000001</v>
      </c>
      <c r="BX32" s="226">
        <f>ข้อมูล!BW30</f>
        <v>28874828.469999999</v>
      </c>
    </row>
    <row r="33" spans="1:76" s="228" customFormat="1">
      <c r="A33" s="223">
        <f>ข้อมูล!A31</f>
        <v>44620</v>
      </c>
      <c r="B33" s="256" t="s">
        <v>132</v>
      </c>
      <c r="C33" s="257" t="s">
        <v>133</v>
      </c>
      <c r="D33" s="226">
        <f>ข้อมูล!F31</f>
        <v>662038885.38</v>
      </c>
      <c r="E33" s="226">
        <f>ข้อมูล!AG31</f>
        <v>16764066.529999999</v>
      </c>
      <c r="F33" s="226">
        <f>ข้อมูล!AH31</f>
        <v>14918394.449999999</v>
      </c>
      <c r="G33" s="226">
        <f>ข้อมูล!AI31</f>
        <v>18009139.949999999</v>
      </c>
      <c r="H33" s="226">
        <f>ข้อมูล!AJ31</f>
        <v>10325300.359999999</v>
      </c>
      <c r="I33" s="226">
        <f>ข้อมูล!AK31</f>
        <v>39186376.149999999</v>
      </c>
      <c r="J33" s="226">
        <f>ข้อมูล!AL31</f>
        <v>10657368.85</v>
      </c>
      <c r="K33" s="226">
        <f>ข้อมูล!AM31</f>
        <v>9154253.75</v>
      </c>
      <c r="L33" s="226">
        <f>ข้อมูล!AN31</f>
        <v>34484311.460000001</v>
      </c>
      <c r="M33" s="226">
        <f>ข้อมูล!AO31</f>
        <v>19573924.050000001</v>
      </c>
      <c r="N33" s="226">
        <f>ข้อมูล!AP31</f>
        <v>22864405.879999999</v>
      </c>
      <c r="O33" s="226">
        <f>ข้อมูล!AQ31</f>
        <v>11526591.74</v>
      </c>
      <c r="P33" s="226">
        <f>ข้อมูล!J31</f>
        <v>17236211.57</v>
      </c>
      <c r="Q33" s="226">
        <f>ข้อมูล!AF31</f>
        <v>36482302.520000003</v>
      </c>
      <c r="R33" s="226">
        <f>ข้อมูล!AW31</f>
        <v>75870756.640000001</v>
      </c>
      <c r="S33" s="226">
        <f>ข้อมูล!AX31</f>
        <v>55593152.159999996</v>
      </c>
      <c r="T33" s="226">
        <f>ข้อมูล!AY31</f>
        <v>47504181.100000001</v>
      </c>
      <c r="U33" s="226">
        <f>ข้อมูล!AZ31</f>
        <v>46956910.710000001</v>
      </c>
      <c r="V33" s="226">
        <f>ข้อมูล!BA31</f>
        <v>128867960.15000001</v>
      </c>
      <c r="W33" s="226">
        <f>ข้อมูล!BB31</f>
        <v>116747099.34</v>
      </c>
      <c r="X33" s="226">
        <f>ข้อมูล!BC31</f>
        <v>37397001.200000003</v>
      </c>
      <c r="Y33" s="226">
        <f>ข้อมูล!BO31</f>
        <v>13050434.220000001</v>
      </c>
      <c r="Z33" s="226">
        <f>ข้อมูล!BX31</f>
        <v>6864293.9699999997</v>
      </c>
      <c r="AA33" s="226">
        <f>ข้อมูล!D31</f>
        <v>199616380.19</v>
      </c>
      <c r="AB33" s="226">
        <f>ข้อมูล!P31</f>
        <v>233945028.97999999</v>
      </c>
      <c r="AC33" s="226">
        <f>ข้อมูล!Q31</f>
        <v>29739394.420000002</v>
      </c>
      <c r="AD33" s="226">
        <f>ข้อมูล!R31</f>
        <v>448884259.30000001</v>
      </c>
      <c r="AE33" s="226">
        <f>ข้อมูล!S31</f>
        <v>22123905.48</v>
      </c>
      <c r="AF33" s="226">
        <f>ข้อมูล!T31</f>
        <v>48756357.960000001</v>
      </c>
      <c r="AG33" s="226">
        <f>ข้อมูล!U31</f>
        <v>121141101.5</v>
      </c>
      <c r="AH33" s="226">
        <f>ข้อมูล!V31</f>
        <v>180020698.78</v>
      </c>
      <c r="AI33" s="226">
        <f>ข้อมูล!W31</f>
        <v>9727335.8900000006</v>
      </c>
      <c r="AJ33" s="226">
        <f>ข้อมูล!X31</f>
        <v>140147575.91999999</v>
      </c>
      <c r="AK33" s="226">
        <f>ข้อมูล!Y31</f>
        <v>65997708.350000001</v>
      </c>
      <c r="AL33" s="226">
        <f>ข้อมูล!BT31</f>
        <v>34555806.07</v>
      </c>
      <c r="AM33" s="226">
        <f>ข้อมูล!I31</f>
        <v>61332712.659999996</v>
      </c>
      <c r="AN33" s="226">
        <f>ข้อมูล!AR31</f>
        <v>20127731.309999999</v>
      </c>
      <c r="AO33" s="226">
        <f>ข้อมูล!AS31</f>
        <v>24355281.149999999</v>
      </c>
      <c r="AP33" s="226">
        <f>ข้อมูล!AT31</f>
        <v>32109241.309999999</v>
      </c>
      <c r="AQ33" s="226">
        <f>ข้อมูล!AU31</f>
        <v>24053516.07</v>
      </c>
      <c r="AR33" s="226">
        <f>ข้อมูล!AV31</f>
        <v>8773562.3100000005</v>
      </c>
      <c r="AS33" s="226">
        <f>ข้อมูล!BP31</f>
        <v>10587531.77</v>
      </c>
      <c r="AT33" s="226">
        <f>ข้อมูล!G31</f>
        <v>343152900.97000003</v>
      </c>
      <c r="AU33" s="226">
        <f>ข้อมูล!BD31</f>
        <v>375509968.07999998</v>
      </c>
      <c r="AV33" s="226">
        <f>ข้อมูล!BE31</f>
        <v>36114389.07</v>
      </c>
      <c r="AW33" s="226">
        <f>ข้อมูล!BF31</f>
        <v>23310226.5</v>
      </c>
      <c r="AX33" s="226">
        <f>ข้อมูล!BG31</f>
        <v>18050041.100000001</v>
      </c>
      <c r="AY33" s="226">
        <f>ข้อมูล!BH31</f>
        <v>56253398.869999997</v>
      </c>
      <c r="AZ33" s="226">
        <f>ข้อมูล!BI31</f>
        <v>18868685.899999999</v>
      </c>
      <c r="BA33" s="226">
        <f>ข้อมูล!E31</f>
        <v>446011895.75999999</v>
      </c>
      <c r="BB33" s="226">
        <f>ข้อมูล!Z31</f>
        <v>70017759.519999996</v>
      </c>
      <c r="BC33" s="226">
        <f>ข้อมูล!AA31</f>
        <v>44113351.340000004</v>
      </c>
      <c r="BD33" s="226">
        <f>ข้อมูล!AB31</f>
        <v>118491344.62</v>
      </c>
      <c r="BE33" s="226">
        <f>ข้อมูล!AC31</f>
        <v>25101692.800000001</v>
      </c>
      <c r="BF33" s="226">
        <f>ข้อมูล!AD31</f>
        <v>76437812.480000004</v>
      </c>
      <c r="BG33" s="226">
        <f>ข้อมูล!AE31</f>
        <v>188182059</v>
      </c>
      <c r="BH33" s="226">
        <f>ข้อมูล!BR31</f>
        <v>35138434.219999999</v>
      </c>
      <c r="BI33" s="226">
        <f>ข้อมูล!BS31</f>
        <v>76415921.219999999</v>
      </c>
      <c r="BJ33" s="226">
        <f>ข้อมูล!H31</f>
        <v>439694220.73000002</v>
      </c>
      <c r="BK33" s="226">
        <f>ข้อมูล!L31</f>
        <v>151139069.34999999</v>
      </c>
      <c r="BL33" s="226">
        <f>ข้อมูล!M31</f>
        <v>123972830.03</v>
      </c>
      <c r="BM33" s="226">
        <f>ข้อมูล!N31</f>
        <v>173261012.94</v>
      </c>
      <c r="BN33" s="226">
        <f>ข้อมูล!O31</f>
        <v>60281906.479999997</v>
      </c>
      <c r="BO33" s="226">
        <f>ข้อมูล!BU31</f>
        <v>29617106.460000001</v>
      </c>
      <c r="BP33" s="226">
        <f>ข้อมูล!K31</f>
        <v>294686388.17000002</v>
      </c>
      <c r="BQ33" s="227">
        <f>ข้อมูล!BJ31</f>
        <v>46022262.82</v>
      </c>
      <c r="BR33" s="227">
        <f>ข้อมูล!BK31</f>
        <v>49456918.520000003</v>
      </c>
      <c r="BS33" s="227">
        <f>ข้อมูล!BL31</f>
        <v>51542996</v>
      </c>
      <c r="BT33" s="227">
        <f>ข้อมูล!BM31</f>
        <v>51309756.890000001</v>
      </c>
      <c r="BU33" s="227">
        <f>ข้อมูล!BN31</f>
        <v>164344374.66</v>
      </c>
      <c r="BV33" s="226">
        <f>ข้อมูล!BQ31</f>
        <v>31887175.670000002</v>
      </c>
      <c r="BW33" s="226">
        <f>ข้อมูล!BV31</f>
        <v>40471967.780000001</v>
      </c>
      <c r="BX33" s="226">
        <f>ข้อมูล!BW31</f>
        <v>28193559.469999999</v>
      </c>
    </row>
    <row r="34" spans="1:76">
      <c r="AA34" s="258"/>
      <c r="BA34" s="258"/>
    </row>
    <row r="35" spans="1:76">
      <c r="AA35" s="258"/>
      <c r="BA35" s="258"/>
    </row>
    <row r="36" spans="1:76">
      <c r="AA36" s="258"/>
      <c r="BA36" s="258"/>
    </row>
    <row r="37" spans="1:76"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</row>
    <row r="38" spans="1:76">
      <c r="A38" s="307">
        <v>44620</v>
      </c>
      <c r="B38" s="212" t="s">
        <v>76</v>
      </c>
      <c r="C38" s="213" t="s">
        <v>77</v>
      </c>
      <c r="D38" s="259">
        <v>3.15</v>
      </c>
      <c r="E38" s="259">
        <v>3.46</v>
      </c>
      <c r="F38" s="259">
        <v>6.24</v>
      </c>
      <c r="G38" s="259">
        <v>5.6</v>
      </c>
      <c r="H38" s="259">
        <v>6.32</v>
      </c>
      <c r="I38" s="259">
        <v>3.14</v>
      </c>
      <c r="J38" s="259">
        <v>1.81</v>
      </c>
      <c r="K38" s="259">
        <v>3.89</v>
      </c>
      <c r="L38" s="259">
        <v>2.62</v>
      </c>
      <c r="M38" s="259">
        <v>3.45</v>
      </c>
      <c r="N38" s="259">
        <v>2.89</v>
      </c>
      <c r="O38" s="259">
        <v>4.17</v>
      </c>
      <c r="P38" s="259">
        <v>2.3199999999999998</v>
      </c>
      <c r="Q38" s="259">
        <v>2.94</v>
      </c>
      <c r="R38" s="259">
        <v>10.3</v>
      </c>
      <c r="S38" s="259">
        <v>4.68</v>
      </c>
      <c r="T38" s="259">
        <v>2.83</v>
      </c>
      <c r="U38" s="259">
        <v>6.9</v>
      </c>
      <c r="V38" s="259">
        <v>6.95</v>
      </c>
      <c r="W38" s="259">
        <v>3.86</v>
      </c>
      <c r="X38" s="259">
        <v>2.54</v>
      </c>
      <c r="Y38" s="259">
        <v>2.4</v>
      </c>
      <c r="Z38" s="259">
        <v>5.42</v>
      </c>
      <c r="AA38" s="259">
        <v>4.2300000000000004</v>
      </c>
      <c r="AB38" s="259">
        <v>11.49</v>
      </c>
      <c r="AC38" s="259">
        <v>5.31</v>
      </c>
      <c r="AD38" s="259">
        <v>4.25</v>
      </c>
      <c r="AE38" s="259">
        <v>2.4500000000000002</v>
      </c>
      <c r="AF38" s="259">
        <v>4.43</v>
      </c>
      <c r="AG38" s="259">
        <v>4.16</v>
      </c>
      <c r="AH38" s="259">
        <v>4.4800000000000004</v>
      </c>
      <c r="AI38" s="259">
        <v>12.91</v>
      </c>
      <c r="AJ38" s="259">
        <v>9.18</v>
      </c>
      <c r="AK38" s="259">
        <v>9.7200000000000006</v>
      </c>
      <c r="AL38" s="259">
        <v>7.19</v>
      </c>
      <c r="AM38" s="259">
        <v>5.07</v>
      </c>
      <c r="AN38" s="259">
        <v>5.23</v>
      </c>
      <c r="AO38" s="259">
        <v>2.73</v>
      </c>
      <c r="AP38" s="259">
        <v>6.26</v>
      </c>
      <c r="AQ38" s="259">
        <v>9.39</v>
      </c>
      <c r="AR38" s="259">
        <v>5.03</v>
      </c>
      <c r="AS38" s="259">
        <v>6.7</v>
      </c>
      <c r="AT38" s="259">
        <v>2.99</v>
      </c>
      <c r="AU38" s="259">
        <v>4.47</v>
      </c>
      <c r="AV38" s="259">
        <v>3.45</v>
      </c>
      <c r="AW38" s="259">
        <v>2.5299999999999998</v>
      </c>
      <c r="AX38" s="259">
        <v>2.91</v>
      </c>
      <c r="AY38" s="259">
        <v>3.87</v>
      </c>
      <c r="AZ38" s="259">
        <v>2.09</v>
      </c>
      <c r="BA38" s="259">
        <v>4.42</v>
      </c>
      <c r="BB38" s="259">
        <v>1.9</v>
      </c>
      <c r="BC38" s="259">
        <v>4.47</v>
      </c>
      <c r="BD38" s="259">
        <v>3.34</v>
      </c>
      <c r="BE38" s="259">
        <v>2.89</v>
      </c>
      <c r="BF38" s="259">
        <v>6.75</v>
      </c>
      <c r="BG38" s="259">
        <v>5.22</v>
      </c>
      <c r="BH38" s="259">
        <v>4.4400000000000004</v>
      </c>
      <c r="BI38" s="259">
        <v>5.22</v>
      </c>
      <c r="BJ38" s="259">
        <v>5.97</v>
      </c>
      <c r="BK38" s="259">
        <v>4.51</v>
      </c>
      <c r="BL38" s="259">
        <v>3.92</v>
      </c>
      <c r="BM38" s="259">
        <v>7.13</v>
      </c>
      <c r="BN38" s="259">
        <v>3.34</v>
      </c>
      <c r="BO38" s="259">
        <v>4.09</v>
      </c>
      <c r="BP38" s="259">
        <v>9.17</v>
      </c>
      <c r="BQ38" s="259">
        <v>4.1100000000000003</v>
      </c>
      <c r="BR38" s="259">
        <v>6.25</v>
      </c>
      <c r="BS38" s="259">
        <v>6.79</v>
      </c>
      <c r="BT38" s="259">
        <v>5.36</v>
      </c>
      <c r="BU38" s="259">
        <v>6.96</v>
      </c>
      <c r="BV38" s="259">
        <v>4.67</v>
      </c>
      <c r="BW38" s="259">
        <v>8.16</v>
      </c>
      <c r="BX38" s="259">
        <v>4.25</v>
      </c>
    </row>
    <row r="39" spans="1:76">
      <c r="A39" s="307">
        <v>44620</v>
      </c>
      <c r="B39" s="212" t="s">
        <v>78</v>
      </c>
      <c r="C39" s="213" t="s">
        <v>79</v>
      </c>
      <c r="D39" s="259">
        <v>2.84</v>
      </c>
      <c r="E39" s="259">
        <v>3.12</v>
      </c>
      <c r="F39" s="259">
        <v>6.07</v>
      </c>
      <c r="G39" s="259">
        <v>5.35</v>
      </c>
      <c r="H39" s="259">
        <v>6.02</v>
      </c>
      <c r="I39" s="259">
        <v>2.98</v>
      </c>
      <c r="J39" s="259">
        <v>1.69</v>
      </c>
      <c r="K39" s="259">
        <v>3.66</v>
      </c>
      <c r="L39" s="259">
        <v>2.36</v>
      </c>
      <c r="M39" s="259">
        <v>3.2</v>
      </c>
      <c r="N39" s="259">
        <v>2.75</v>
      </c>
      <c r="O39" s="259">
        <v>3.8</v>
      </c>
      <c r="P39" s="259">
        <v>2.11</v>
      </c>
      <c r="Q39" s="259">
        <v>2.79</v>
      </c>
      <c r="R39" s="259">
        <v>10.06</v>
      </c>
      <c r="S39" s="259">
        <v>4.43</v>
      </c>
      <c r="T39" s="259">
        <v>2.74</v>
      </c>
      <c r="U39" s="259">
        <v>6.61</v>
      </c>
      <c r="V39" s="259">
        <v>6.83</v>
      </c>
      <c r="W39" s="259">
        <v>3.76</v>
      </c>
      <c r="X39" s="259">
        <v>2.4700000000000002</v>
      </c>
      <c r="Y39" s="259">
        <v>2.2400000000000002</v>
      </c>
      <c r="Z39" s="259">
        <v>5.23</v>
      </c>
      <c r="AA39" s="259">
        <v>4.01</v>
      </c>
      <c r="AB39" s="259">
        <v>11.26</v>
      </c>
      <c r="AC39" s="259">
        <v>5.19</v>
      </c>
      <c r="AD39" s="259">
        <v>4.0599999999999996</v>
      </c>
      <c r="AE39" s="259">
        <v>2.33</v>
      </c>
      <c r="AF39" s="259">
        <v>4.32</v>
      </c>
      <c r="AG39" s="259">
        <v>3.98</v>
      </c>
      <c r="AH39" s="259">
        <v>4.38</v>
      </c>
      <c r="AI39" s="259">
        <v>12.55</v>
      </c>
      <c r="AJ39" s="259">
        <v>9.1</v>
      </c>
      <c r="AK39" s="259">
        <v>9.5399999999999991</v>
      </c>
      <c r="AL39" s="259">
        <v>6.97</v>
      </c>
      <c r="AM39" s="259">
        <v>4.87</v>
      </c>
      <c r="AN39" s="259">
        <v>4.8899999999999997</v>
      </c>
      <c r="AO39" s="259">
        <v>2.63</v>
      </c>
      <c r="AP39" s="259">
        <v>6.11</v>
      </c>
      <c r="AQ39" s="259">
        <v>9.2200000000000006</v>
      </c>
      <c r="AR39" s="259">
        <v>4.93</v>
      </c>
      <c r="AS39" s="259">
        <v>6.35</v>
      </c>
      <c r="AT39" s="259">
        <v>2.81</v>
      </c>
      <c r="AU39" s="259">
        <v>4.17</v>
      </c>
      <c r="AV39" s="259">
        <v>3.28</v>
      </c>
      <c r="AW39" s="259">
        <v>2.38</v>
      </c>
      <c r="AX39" s="259">
        <v>2.81</v>
      </c>
      <c r="AY39" s="259">
        <v>3.77</v>
      </c>
      <c r="AZ39" s="259">
        <v>1.98</v>
      </c>
      <c r="BA39" s="259">
        <v>4.1100000000000003</v>
      </c>
      <c r="BB39" s="259">
        <v>1.77</v>
      </c>
      <c r="BC39" s="259">
        <v>4.33</v>
      </c>
      <c r="BD39" s="259">
        <v>3.19</v>
      </c>
      <c r="BE39" s="259">
        <v>2.8</v>
      </c>
      <c r="BF39" s="259">
        <v>6.59</v>
      </c>
      <c r="BG39" s="259">
        <v>5.0999999999999996</v>
      </c>
      <c r="BH39" s="259">
        <v>4.22</v>
      </c>
      <c r="BI39" s="259">
        <v>5.13</v>
      </c>
      <c r="BJ39" s="259">
        <v>5.66</v>
      </c>
      <c r="BK39" s="259">
        <v>4.41</v>
      </c>
      <c r="BL39" s="259">
        <v>3.83</v>
      </c>
      <c r="BM39" s="259">
        <v>6.89</v>
      </c>
      <c r="BN39" s="259">
        <v>3.15</v>
      </c>
      <c r="BO39" s="259">
        <v>3.98</v>
      </c>
      <c r="BP39" s="259">
        <v>8.84</v>
      </c>
      <c r="BQ39" s="259">
        <v>3.97</v>
      </c>
      <c r="BR39" s="259">
        <v>6.05</v>
      </c>
      <c r="BS39" s="259">
        <v>6.4</v>
      </c>
      <c r="BT39" s="259">
        <v>5.17</v>
      </c>
      <c r="BU39" s="259">
        <v>6.7</v>
      </c>
      <c r="BV39" s="259">
        <v>4.32</v>
      </c>
      <c r="BW39" s="259">
        <v>7.94</v>
      </c>
      <c r="BX39" s="259">
        <v>4.1900000000000004</v>
      </c>
    </row>
    <row r="40" spans="1:76">
      <c r="A40" s="307">
        <v>44620</v>
      </c>
      <c r="B40" s="212" t="s">
        <v>80</v>
      </c>
      <c r="C40" s="213" t="s">
        <v>81</v>
      </c>
      <c r="D40" s="259">
        <v>1.28</v>
      </c>
      <c r="E40" s="259">
        <v>2.2999999999999998</v>
      </c>
      <c r="F40" s="259">
        <v>5.4</v>
      </c>
      <c r="G40" s="259">
        <v>4.55</v>
      </c>
      <c r="H40" s="259">
        <v>4.99</v>
      </c>
      <c r="I40" s="259">
        <v>2.2999999999999998</v>
      </c>
      <c r="J40" s="259">
        <v>1.1399999999999999</v>
      </c>
      <c r="K40" s="259">
        <v>2.95</v>
      </c>
      <c r="L40" s="259">
        <v>1.83</v>
      </c>
      <c r="M40" s="259">
        <v>2.77</v>
      </c>
      <c r="N40" s="259">
        <v>2.16</v>
      </c>
      <c r="O40" s="259">
        <v>3.35</v>
      </c>
      <c r="P40" s="259">
        <v>1.52</v>
      </c>
      <c r="Q40" s="259">
        <v>2.02</v>
      </c>
      <c r="R40" s="259">
        <v>5.52</v>
      </c>
      <c r="S40" s="259">
        <v>3.35</v>
      </c>
      <c r="T40" s="259">
        <v>2.0099999999999998</v>
      </c>
      <c r="U40" s="259">
        <v>3.76</v>
      </c>
      <c r="V40" s="259">
        <v>3.33</v>
      </c>
      <c r="W40" s="259">
        <v>0.96</v>
      </c>
      <c r="X40" s="259">
        <v>0.76</v>
      </c>
      <c r="Y40" s="259">
        <v>1.27</v>
      </c>
      <c r="Z40" s="259">
        <v>4.74</v>
      </c>
      <c r="AA40" s="259">
        <v>2.2799999999999998</v>
      </c>
      <c r="AB40" s="259">
        <v>9.1199999999999992</v>
      </c>
      <c r="AC40" s="259">
        <v>3.75</v>
      </c>
      <c r="AD40" s="259">
        <v>3.12</v>
      </c>
      <c r="AE40" s="259">
        <v>1.34</v>
      </c>
      <c r="AF40" s="259">
        <v>3.37</v>
      </c>
      <c r="AG40" s="259">
        <v>2.83</v>
      </c>
      <c r="AH40" s="259">
        <v>2.85</v>
      </c>
      <c r="AI40" s="259">
        <v>11.97</v>
      </c>
      <c r="AJ40" s="259">
        <v>6.05</v>
      </c>
      <c r="AK40" s="259">
        <v>6.98</v>
      </c>
      <c r="AL40" s="259">
        <v>5.58</v>
      </c>
      <c r="AM40" s="259">
        <v>1.86</v>
      </c>
      <c r="AN40" s="259">
        <v>3.44</v>
      </c>
      <c r="AO40" s="259">
        <v>1.7</v>
      </c>
      <c r="AP40" s="259">
        <v>3.98</v>
      </c>
      <c r="AQ40" s="259">
        <v>5.82</v>
      </c>
      <c r="AR40" s="259">
        <v>4.26</v>
      </c>
      <c r="AS40" s="259">
        <v>4.1500000000000004</v>
      </c>
      <c r="AT40" s="259">
        <v>1.31</v>
      </c>
      <c r="AU40" s="259">
        <v>1.95</v>
      </c>
      <c r="AV40" s="259">
        <v>2.41</v>
      </c>
      <c r="AW40" s="259">
        <v>1.79</v>
      </c>
      <c r="AX40" s="259">
        <v>2.12</v>
      </c>
      <c r="AY40" s="259">
        <v>2.2999999999999998</v>
      </c>
      <c r="AZ40" s="259">
        <v>1.24</v>
      </c>
      <c r="BA40" s="259">
        <v>3.07</v>
      </c>
      <c r="BB40" s="259">
        <v>0.56999999999999995</v>
      </c>
      <c r="BC40" s="259">
        <v>3.19</v>
      </c>
      <c r="BD40" s="259">
        <v>1.29</v>
      </c>
      <c r="BE40" s="259">
        <v>1.2</v>
      </c>
      <c r="BF40" s="259">
        <v>4.25</v>
      </c>
      <c r="BG40" s="259">
        <v>1.82</v>
      </c>
      <c r="BH40" s="259">
        <v>1.27</v>
      </c>
      <c r="BI40" s="259">
        <v>2.58</v>
      </c>
      <c r="BJ40" s="259">
        <v>3.93</v>
      </c>
      <c r="BK40" s="259">
        <v>3.11</v>
      </c>
      <c r="BL40" s="259">
        <v>3.69</v>
      </c>
      <c r="BM40" s="259">
        <v>6.18</v>
      </c>
      <c r="BN40" s="259">
        <v>2.21</v>
      </c>
      <c r="BO40" s="259">
        <v>3.86</v>
      </c>
      <c r="BP40" s="259">
        <v>6.06</v>
      </c>
      <c r="BQ40" s="259">
        <v>2.77</v>
      </c>
      <c r="BR40" s="259">
        <v>4.42</v>
      </c>
      <c r="BS40" s="259">
        <v>4.79</v>
      </c>
      <c r="BT40" s="259">
        <v>3.53</v>
      </c>
      <c r="BU40" s="259">
        <v>2.68</v>
      </c>
      <c r="BV40" s="259">
        <v>3.27</v>
      </c>
      <c r="BW40" s="259">
        <v>5.42</v>
      </c>
      <c r="BX40" s="259">
        <v>2.5499999999999998</v>
      </c>
    </row>
    <row r="41" spans="1:76">
      <c r="A41" s="307">
        <v>44620</v>
      </c>
      <c r="B41" s="212" t="s">
        <v>82</v>
      </c>
      <c r="C41" s="213" t="s">
        <v>83</v>
      </c>
      <c r="D41" s="259">
        <v>0.49</v>
      </c>
      <c r="E41" s="259">
        <v>0.23</v>
      </c>
      <c r="F41" s="259">
        <v>0.11</v>
      </c>
      <c r="G41" s="259">
        <v>0.14000000000000001</v>
      </c>
      <c r="H41" s="259">
        <v>0.16</v>
      </c>
      <c r="I41" s="259">
        <v>0.2</v>
      </c>
      <c r="J41" s="259">
        <v>0.28999999999999998</v>
      </c>
      <c r="K41" s="259">
        <v>0.18</v>
      </c>
      <c r="L41" s="259">
        <v>0.2</v>
      </c>
      <c r="M41" s="259">
        <v>0.12</v>
      </c>
      <c r="N41" s="259">
        <v>0.2</v>
      </c>
      <c r="O41" s="259">
        <v>0.09</v>
      </c>
      <c r="P41" s="259">
        <v>0.24</v>
      </c>
      <c r="Q41" s="259">
        <v>0.26</v>
      </c>
      <c r="R41" s="259">
        <v>0.44</v>
      </c>
      <c r="S41" s="259">
        <v>0.23</v>
      </c>
      <c r="T41" s="259">
        <v>0.26</v>
      </c>
      <c r="U41" s="259">
        <v>0.41</v>
      </c>
      <c r="V41" s="259">
        <v>0.5</v>
      </c>
      <c r="W41" s="259">
        <v>0.72</v>
      </c>
      <c r="X41" s="259">
        <v>0.68</v>
      </c>
      <c r="Y41" s="259">
        <v>0.4</v>
      </c>
      <c r="Z41" s="259">
        <v>0.09</v>
      </c>
      <c r="AA41" s="259">
        <v>0.37</v>
      </c>
      <c r="AB41" s="259">
        <v>0.19</v>
      </c>
      <c r="AC41" s="259">
        <v>0.27</v>
      </c>
      <c r="AD41" s="259">
        <v>0.22</v>
      </c>
      <c r="AE41" s="259">
        <v>0.4</v>
      </c>
      <c r="AF41" s="259">
        <v>0.21</v>
      </c>
      <c r="AG41" s="259">
        <v>0.28000000000000003</v>
      </c>
      <c r="AH41" s="259">
        <v>0.34</v>
      </c>
      <c r="AI41" s="259">
        <v>0.05</v>
      </c>
      <c r="AJ41" s="259">
        <v>0.33</v>
      </c>
      <c r="AK41" s="259">
        <v>0.26</v>
      </c>
      <c r="AL41" s="259">
        <v>0.19</v>
      </c>
      <c r="AM41" s="259">
        <v>0.56999999999999995</v>
      </c>
      <c r="AN41" s="259">
        <v>0.28000000000000003</v>
      </c>
      <c r="AO41" s="259">
        <v>0.34</v>
      </c>
      <c r="AP41" s="259">
        <v>0.33</v>
      </c>
      <c r="AQ41" s="259">
        <v>0.36</v>
      </c>
      <c r="AR41" s="259">
        <v>0.12</v>
      </c>
      <c r="AS41" s="259">
        <v>0.33</v>
      </c>
      <c r="AT41" s="259">
        <v>0.5</v>
      </c>
      <c r="AU41" s="259">
        <v>0.5</v>
      </c>
      <c r="AV41" s="259">
        <v>0.25</v>
      </c>
      <c r="AW41" s="259">
        <v>0.23</v>
      </c>
      <c r="AX41" s="259">
        <v>0.24</v>
      </c>
      <c r="AY41" s="259">
        <v>0.38</v>
      </c>
      <c r="AZ41" s="259">
        <v>0.36</v>
      </c>
      <c r="BA41" s="259">
        <v>0.24</v>
      </c>
      <c r="BB41" s="259">
        <v>0.63</v>
      </c>
      <c r="BC41" s="259">
        <v>0.24</v>
      </c>
      <c r="BD41" s="259">
        <v>0.56999999999999995</v>
      </c>
      <c r="BE41" s="259">
        <v>0.54</v>
      </c>
      <c r="BF41" s="259">
        <v>0.35</v>
      </c>
      <c r="BG41" s="259">
        <v>0.63</v>
      </c>
      <c r="BH41" s="259">
        <v>0.66</v>
      </c>
      <c r="BI41" s="259">
        <v>0.49</v>
      </c>
      <c r="BJ41" s="259">
        <v>0.28999999999999998</v>
      </c>
      <c r="BK41" s="259">
        <v>0.28999999999999998</v>
      </c>
      <c r="BL41" s="259">
        <v>0.04</v>
      </c>
      <c r="BM41" s="259">
        <v>0.1</v>
      </c>
      <c r="BN41" s="259">
        <v>0.28000000000000003</v>
      </c>
      <c r="BO41" s="259">
        <v>0.03</v>
      </c>
      <c r="BP41" s="259">
        <v>0.3</v>
      </c>
      <c r="BQ41" s="259">
        <v>0.28999999999999998</v>
      </c>
      <c r="BR41" s="259">
        <v>0.26</v>
      </c>
      <c r="BS41" s="259">
        <v>0.24</v>
      </c>
      <c r="BT41" s="259">
        <v>0.31</v>
      </c>
      <c r="BU41" s="259">
        <v>0.57999999999999996</v>
      </c>
      <c r="BV41" s="259">
        <v>0.22</v>
      </c>
      <c r="BW41" s="259">
        <v>0.31</v>
      </c>
      <c r="BX41" s="259">
        <v>0.38</v>
      </c>
    </row>
    <row r="42" spans="1:76">
      <c r="A42" s="307">
        <v>44620</v>
      </c>
      <c r="B42" s="212" t="s">
        <v>84</v>
      </c>
      <c r="C42" s="213" t="s">
        <v>85</v>
      </c>
      <c r="D42" s="259">
        <v>1001772239.26</v>
      </c>
      <c r="E42" s="259">
        <v>58850867.530000001</v>
      </c>
      <c r="F42" s="259">
        <v>56941709.789999999</v>
      </c>
      <c r="G42" s="259">
        <v>44354685.420000002</v>
      </c>
      <c r="H42" s="259">
        <v>49051077.57</v>
      </c>
      <c r="I42" s="259">
        <v>76078535.980000004</v>
      </c>
      <c r="J42" s="259">
        <v>16193820.09</v>
      </c>
      <c r="K42" s="259">
        <v>33498087.629999999</v>
      </c>
      <c r="L42" s="259">
        <v>62816598.920000002</v>
      </c>
      <c r="M42" s="259">
        <v>46229590.600000001</v>
      </c>
      <c r="N42" s="259">
        <v>32050447.440000001</v>
      </c>
      <c r="O42" s="259">
        <v>52976639.759999998</v>
      </c>
      <c r="P42" s="259">
        <v>596164800.42999995</v>
      </c>
      <c r="Q42" s="259">
        <v>60843214.689999998</v>
      </c>
      <c r="R42" s="259">
        <v>261202954.44999999</v>
      </c>
      <c r="S42" s="259">
        <v>126741305.45999999</v>
      </c>
      <c r="T42" s="259">
        <v>117043052.63</v>
      </c>
      <c r="U42" s="259">
        <v>133125924.31</v>
      </c>
      <c r="V42" s="259">
        <v>422768153.16000003</v>
      </c>
      <c r="W42" s="259">
        <v>177318593.66</v>
      </c>
      <c r="X42" s="259">
        <v>86802104.609999999</v>
      </c>
      <c r="Y42" s="259">
        <v>18167532.399999999</v>
      </c>
      <c r="Z42" s="259">
        <v>44666775.420000002</v>
      </c>
      <c r="AA42" s="259">
        <v>2686246312.3600001</v>
      </c>
      <c r="AB42" s="259">
        <v>605172429.96000004</v>
      </c>
      <c r="AC42" s="259">
        <v>69129892.810000002</v>
      </c>
      <c r="AD42" s="259">
        <v>930353177.38999999</v>
      </c>
      <c r="AE42" s="259">
        <v>45153076.840000004</v>
      </c>
      <c r="AF42" s="259">
        <v>153155027.38</v>
      </c>
      <c r="AG42" s="259">
        <v>451947507.55000001</v>
      </c>
      <c r="AH42" s="259">
        <v>445992301.5</v>
      </c>
      <c r="AI42" s="259">
        <v>44309170.969999999</v>
      </c>
      <c r="AJ42" s="259">
        <v>386342145.35000002</v>
      </c>
      <c r="AK42" s="259">
        <v>168180290.36000001</v>
      </c>
      <c r="AL42" s="259">
        <v>103078879.67</v>
      </c>
      <c r="AM42" s="259">
        <v>436253401.77999997</v>
      </c>
      <c r="AN42" s="259">
        <v>50906681.25</v>
      </c>
      <c r="AO42" s="259">
        <v>36763256.789999999</v>
      </c>
      <c r="AP42" s="259">
        <v>64511839.659999996</v>
      </c>
      <c r="AQ42" s="259">
        <v>58338640.859999999</v>
      </c>
      <c r="AR42" s="259">
        <v>20272265.050000001</v>
      </c>
      <c r="AS42" s="259">
        <v>33641801.270000003</v>
      </c>
      <c r="AT42" s="259">
        <v>933295375.95000005</v>
      </c>
      <c r="AU42" s="259">
        <v>508859594.17000002</v>
      </c>
      <c r="AV42" s="259">
        <v>63830308</v>
      </c>
      <c r="AW42" s="259">
        <v>30477964.809999999</v>
      </c>
      <c r="AX42" s="259">
        <v>45253854.43</v>
      </c>
      <c r="AY42" s="259">
        <v>110060572.06999999</v>
      </c>
      <c r="AZ42" s="259">
        <v>23188820.16</v>
      </c>
      <c r="BA42" s="259">
        <v>1430820669.6400001</v>
      </c>
      <c r="BB42" s="259">
        <v>107262847.16</v>
      </c>
      <c r="BC42" s="259">
        <v>105087153.76000001</v>
      </c>
      <c r="BD42" s="259">
        <v>303138869.38</v>
      </c>
      <c r="BE42" s="259">
        <v>56858045.079999998</v>
      </c>
      <c r="BF42" s="259">
        <v>224765489.96000001</v>
      </c>
      <c r="BG42" s="259">
        <v>336322367.23000002</v>
      </c>
      <c r="BH42" s="259">
        <v>71447176.140000001</v>
      </c>
      <c r="BI42" s="259">
        <v>185365023.38999999</v>
      </c>
      <c r="BJ42" s="259">
        <v>1539997195.47</v>
      </c>
      <c r="BK42" s="259">
        <v>293924959.11000001</v>
      </c>
      <c r="BL42" s="259">
        <v>784418851.46000004</v>
      </c>
      <c r="BM42" s="259">
        <v>224574585.63</v>
      </c>
      <c r="BN42" s="259">
        <v>93169782.799999997</v>
      </c>
      <c r="BO42" s="259">
        <v>128340287.41</v>
      </c>
      <c r="BP42" s="259">
        <v>940867114.90999997</v>
      </c>
      <c r="BQ42" s="259">
        <v>72707710.680000007</v>
      </c>
      <c r="BR42" s="259">
        <v>139776217.00999999</v>
      </c>
      <c r="BS42" s="259">
        <v>130281541.58</v>
      </c>
      <c r="BT42" s="259">
        <v>116627101.12</v>
      </c>
      <c r="BU42" s="259">
        <v>497516205.94</v>
      </c>
      <c r="BV42" s="259">
        <v>75126090.349999994</v>
      </c>
      <c r="BW42" s="259">
        <v>99146579.859999999</v>
      </c>
      <c r="BX42" s="259">
        <v>82125078.180000007</v>
      </c>
    </row>
    <row r="43" spans="1:76">
      <c r="A43" s="307">
        <v>44620</v>
      </c>
      <c r="B43" s="212" t="s">
        <v>86</v>
      </c>
      <c r="C43" s="213" t="s">
        <v>87</v>
      </c>
      <c r="D43" s="259">
        <v>135315138.36000001</v>
      </c>
      <c r="E43" s="259">
        <v>31075596.780000001</v>
      </c>
      <c r="F43" s="259">
        <v>47765433.780000001</v>
      </c>
      <c r="G43" s="259">
        <v>34183446.119999997</v>
      </c>
      <c r="H43" s="259">
        <v>36833490.390000001</v>
      </c>
      <c r="I43" s="259">
        <v>45972395.490000002</v>
      </c>
      <c r="J43" s="259">
        <v>2697934.52</v>
      </c>
      <c r="K43" s="259">
        <v>22648932.5</v>
      </c>
      <c r="L43" s="259">
        <v>32020821.98</v>
      </c>
      <c r="M43" s="259">
        <v>33315084.98</v>
      </c>
      <c r="N43" s="259">
        <v>19735734.949999999</v>
      </c>
      <c r="O43" s="259">
        <v>39323847.159999996</v>
      </c>
      <c r="P43" s="259">
        <v>240938008.55000001</v>
      </c>
      <c r="Q43" s="259">
        <v>31940245.84</v>
      </c>
      <c r="R43" s="259">
        <v>126961782.39</v>
      </c>
      <c r="S43" s="259">
        <v>80827427.659999996</v>
      </c>
      <c r="T43" s="259">
        <v>65043258.789999999</v>
      </c>
      <c r="U43" s="259">
        <v>62201386.509999998</v>
      </c>
      <c r="V43" s="259">
        <v>165367421.78</v>
      </c>
      <c r="W43" s="259">
        <v>-2570360.7200000002</v>
      </c>
      <c r="X43" s="259">
        <v>-14008675.060000001</v>
      </c>
      <c r="Y43" s="259">
        <v>3499446.3</v>
      </c>
      <c r="Z43" s="259">
        <v>37838191.619999997</v>
      </c>
      <c r="AA43" s="259">
        <v>1059727493.6</v>
      </c>
      <c r="AB43" s="259">
        <v>468700972.05000001</v>
      </c>
      <c r="AC43" s="259">
        <v>44104960.07</v>
      </c>
      <c r="AD43" s="259">
        <v>606691643.00999999</v>
      </c>
      <c r="AE43" s="259">
        <v>10566794.140000001</v>
      </c>
      <c r="AF43" s="259">
        <v>105996401.15000001</v>
      </c>
      <c r="AG43" s="259">
        <v>252728523.81</v>
      </c>
      <c r="AH43" s="259">
        <v>237222710.81999999</v>
      </c>
      <c r="AI43" s="259">
        <v>40805679.890000001</v>
      </c>
      <c r="AJ43" s="259">
        <v>238056419.91999999</v>
      </c>
      <c r="AK43" s="259">
        <v>115374154.11</v>
      </c>
      <c r="AL43" s="259">
        <v>76239182.799999997</v>
      </c>
      <c r="AM43" s="259">
        <v>92086505.959999993</v>
      </c>
      <c r="AN43" s="259">
        <v>29393176.48</v>
      </c>
      <c r="AO43" s="259">
        <v>14818883.539999999</v>
      </c>
      <c r="AP43" s="259">
        <v>36520492.659999996</v>
      </c>
      <c r="AQ43" s="259">
        <v>33603353.909999996</v>
      </c>
      <c r="AR43" s="259">
        <v>16405830.310000001</v>
      </c>
      <c r="AS43" s="259">
        <v>18574049.550000001</v>
      </c>
      <c r="AT43" s="259">
        <v>150818584.52000001</v>
      </c>
      <c r="AU43" s="259">
        <v>135792756.55000001</v>
      </c>
      <c r="AV43" s="259">
        <v>36288421.93</v>
      </c>
      <c r="AW43" s="259">
        <v>15660698.42</v>
      </c>
      <c r="AX43" s="259">
        <v>26521718.32</v>
      </c>
      <c r="AY43" s="259">
        <v>49644501.539999999</v>
      </c>
      <c r="AZ43" s="259">
        <v>5047952.79</v>
      </c>
      <c r="BA43" s="259">
        <v>921373636.12</v>
      </c>
      <c r="BB43" s="259">
        <v>-50601919.880000003</v>
      </c>
      <c r="BC43" s="259">
        <v>66388865.789999999</v>
      </c>
      <c r="BD43" s="259">
        <v>39029977.270000003</v>
      </c>
      <c r="BE43" s="259">
        <v>5938546.6699999999</v>
      </c>
      <c r="BF43" s="259">
        <v>127232487.27</v>
      </c>
      <c r="BG43" s="259">
        <v>65398957.439999998</v>
      </c>
      <c r="BH43" s="259">
        <v>5699773.1900000004</v>
      </c>
      <c r="BI43" s="259">
        <v>69541392.670000002</v>
      </c>
      <c r="BJ43" s="259">
        <v>904960755.26999998</v>
      </c>
      <c r="BK43" s="259">
        <v>176638059.62</v>
      </c>
      <c r="BL43" s="259">
        <v>723622529.83000004</v>
      </c>
      <c r="BM43" s="259">
        <v>190000836.38999999</v>
      </c>
      <c r="BN43" s="259">
        <v>46887936.280000001</v>
      </c>
      <c r="BO43" s="259">
        <v>118870506.16</v>
      </c>
      <c r="BP43" s="259">
        <v>581897911.38999999</v>
      </c>
      <c r="BQ43" s="259">
        <v>41407775.710000001</v>
      </c>
      <c r="BR43" s="259">
        <v>91068354.519999996</v>
      </c>
      <c r="BS43" s="259">
        <v>85280532.700000003</v>
      </c>
      <c r="BT43" s="259">
        <v>67574026.040000007</v>
      </c>
      <c r="BU43" s="259">
        <v>140376323.09999999</v>
      </c>
      <c r="BV43" s="259">
        <v>46320605.439999998</v>
      </c>
      <c r="BW43" s="259">
        <v>61128853.369999997</v>
      </c>
      <c r="BX43" s="259">
        <v>39206889.880000003</v>
      </c>
    </row>
    <row r="44" spans="1:76">
      <c r="A44" s="307">
        <v>44620</v>
      </c>
      <c r="B44" s="212" t="s">
        <v>88</v>
      </c>
      <c r="C44" s="213" t="s">
        <v>89</v>
      </c>
      <c r="D44" s="259">
        <v>1.28</v>
      </c>
      <c r="E44" s="259">
        <v>2.2999999999999998</v>
      </c>
      <c r="F44" s="259">
        <v>5.4</v>
      </c>
      <c r="G44" s="259">
        <v>4.55</v>
      </c>
      <c r="H44" s="259">
        <v>4.99</v>
      </c>
      <c r="I44" s="259">
        <v>2.2999999999999998</v>
      </c>
      <c r="J44" s="259">
        <v>1.1399999999999999</v>
      </c>
      <c r="K44" s="259">
        <v>2.95</v>
      </c>
      <c r="L44" s="259">
        <v>1.83</v>
      </c>
      <c r="M44" s="259">
        <v>2.77</v>
      </c>
      <c r="N44" s="259">
        <v>2.16</v>
      </c>
      <c r="O44" s="259">
        <v>3.35</v>
      </c>
      <c r="P44" s="259">
        <v>1.52</v>
      </c>
      <c r="Q44" s="259">
        <v>2.02</v>
      </c>
      <c r="R44" s="259">
        <v>5.52</v>
      </c>
      <c r="S44" s="259">
        <v>3.35</v>
      </c>
      <c r="T44" s="259">
        <v>2.0099999999999998</v>
      </c>
      <c r="U44" s="259">
        <v>3.76</v>
      </c>
      <c r="V44" s="259">
        <v>3.33</v>
      </c>
      <c r="W44" s="259">
        <v>0.96</v>
      </c>
      <c r="X44" s="259">
        <v>0.75</v>
      </c>
      <c r="Y44" s="259">
        <v>1.27</v>
      </c>
      <c r="Z44" s="259">
        <v>4.74</v>
      </c>
      <c r="AA44" s="259">
        <v>2.2799999999999998</v>
      </c>
      <c r="AB44" s="259">
        <v>9.1199999999999992</v>
      </c>
      <c r="AC44" s="259">
        <v>3.75</v>
      </c>
      <c r="AD44" s="259">
        <v>3.12</v>
      </c>
      <c r="AE44" s="259">
        <v>1.34</v>
      </c>
      <c r="AF44" s="259">
        <v>3.37</v>
      </c>
      <c r="AG44" s="259">
        <v>2.77</v>
      </c>
      <c r="AH44" s="259">
        <v>2.85</v>
      </c>
      <c r="AI44" s="259">
        <v>11.97</v>
      </c>
      <c r="AJ44" s="259">
        <v>6.04</v>
      </c>
      <c r="AK44" s="259">
        <v>6.98</v>
      </c>
      <c r="AL44" s="259">
        <v>5.58</v>
      </c>
      <c r="AM44" s="259">
        <v>1.86</v>
      </c>
      <c r="AN44" s="259">
        <v>3.44</v>
      </c>
      <c r="AO44" s="259">
        <v>1.7</v>
      </c>
      <c r="AP44" s="259">
        <v>3.98</v>
      </c>
      <c r="AQ44" s="259">
        <v>5.82</v>
      </c>
      <c r="AR44" s="259">
        <v>4.26</v>
      </c>
      <c r="AS44" s="259">
        <v>4.1500000000000004</v>
      </c>
      <c r="AT44" s="259">
        <v>1.31</v>
      </c>
      <c r="AU44" s="259">
        <v>1.93</v>
      </c>
      <c r="AV44" s="259">
        <v>2.39</v>
      </c>
      <c r="AW44" s="259">
        <v>1.79</v>
      </c>
      <c r="AX44" s="259">
        <v>2.12</v>
      </c>
      <c r="AY44" s="259">
        <v>2.2999999999999998</v>
      </c>
      <c r="AZ44" s="259">
        <v>1.24</v>
      </c>
      <c r="BA44" s="259">
        <v>3.07</v>
      </c>
      <c r="BB44" s="259">
        <v>0.56999999999999995</v>
      </c>
      <c r="BC44" s="259">
        <v>3.19</v>
      </c>
      <c r="BD44" s="259">
        <v>1.27</v>
      </c>
      <c r="BE44" s="259">
        <v>1.2</v>
      </c>
      <c r="BF44" s="259">
        <v>4.25</v>
      </c>
      <c r="BG44" s="259">
        <v>1.82</v>
      </c>
      <c r="BH44" s="259">
        <v>1.27</v>
      </c>
      <c r="BI44" s="259">
        <v>2.58</v>
      </c>
      <c r="BJ44" s="259">
        <v>3.92</v>
      </c>
      <c r="BK44" s="259">
        <v>3.11</v>
      </c>
      <c r="BL44" s="259">
        <v>3.69</v>
      </c>
      <c r="BM44" s="259">
        <v>6.18</v>
      </c>
      <c r="BN44" s="259">
        <v>2.1800000000000002</v>
      </c>
      <c r="BO44" s="259">
        <v>3.86</v>
      </c>
      <c r="BP44" s="259">
        <v>6.06</v>
      </c>
      <c r="BQ44" s="259">
        <v>2.77</v>
      </c>
      <c r="BR44" s="259">
        <v>4.42</v>
      </c>
      <c r="BS44" s="259">
        <v>4.79</v>
      </c>
      <c r="BT44" s="259">
        <v>3.53</v>
      </c>
      <c r="BU44" s="259">
        <v>2.68</v>
      </c>
      <c r="BV44" s="259">
        <v>3.27</v>
      </c>
      <c r="BW44" s="259">
        <v>5.42</v>
      </c>
      <c r="BX44" s="259">
        <v>2.5499999999999998</v>
      </c>
    </row>
    <row r="45" spans="1:76">
      <c r="A45" s="307">
        <v>44620</v>
      </c>
      <c r="B45" s="212" t="s">
        <v>90</v>
      </c>
      <c r="C45" s="213" t="s">
        <v>91</v>
      </c>
      <c r="D45" s="259">
        <v>102.82</v>
      </c>
      <c r="E45" s="259">
        <v>100.35</v>
      </c>
      <c r="F45" s="259">
        <v>235.74</v>
      </c>
      <c r="G45" s="259">
        <v>93.99</v>
      </c>
      <c r="H45" s="259">
        <v>137.54</v>
      </c>
      <c r="I45" s="259">
        <v>135.34</v>
      </c>
      <c r="J45" s="259">
        <v>196.93</v>
      </c>
      <c r="K45" s="259">
        <v>87.06</v>
      </c>
      <c r="L45" s="259">
        <v>153.69999999999999</v>
      </c>
      <c r="M45" s="259">
        <v>133.11000000000001</v>
      </c>
      <c r="N45" s="259">
        <v>117.99</v>
      </c>
      <c r="O45" s="259">
        <v>129.13</v>
      </c>
      <c r="P45" s="259">
        <v>27.9</v>
      </c>
      <c r="Q45" s="259">
        <v>191.95</v>
      </c>
      <c r="R45" s="259">
        <v>157.19999999999999</v>
      </c>
      <c r="S45" s="259">
        <v>290.82</v>
      </c>
      <c r="T45" s="259">
        <v>193.85</v>
      </c>
      <c r="U45" s="259">
        <v>173.8</v>
      </c>
      <c r="V45" s="259">
        <v>129.53</v>
      </c>
      <c r="W45" s="259">
        <v>215.89</v>
      </c>
      <c r="X45" s="259">
        <v>199.27</v>
      </c>
      <c r="Y45" s="259">
        <v>296.14</v>
      </c>
      <c r="Z45" s="259">
        <v>76.97</v>
      </c>
      <c r="AA45" s="259">
        <v>41.1</v>
      </c>
      <c r="AB45" s="259">
        <v>70.06</v>
      </c>
      <c r="AC45" s="259">
        <v>105.06</v>
      </c>
      <c r="AD45" s="259">
        <v>457.07</v>
      </c>
      <c r="AE45" s="259">
        <v>199.99</v>
      </c>
      <c r="AF45" s="259">
        <v>104.29</v>
      </c>
      <c r="AG45" s="259">
        <v>111.14</v>
      </c>
      <c r="AH45" s="259">
        <v>138.24</v>
      </c>
      <c r="AI45" s="259">
        <v>150.76</v>
      </c>
      <c r="AJ45" s="259">
        <v>207.35</v>
      </c>
      <c r="AK45" s="259">
        <v>106.89</v>
      </c>
      <c r="AL45" s="259">
        <v>203.85</v>
      </c>
      <c r="AM45" s="259">
        <v>56.63</v>
      </c>
      <c r="AN45" s="259">
        <v>82.8</v>
      </c>
      <c r="AO45" s="259">
        <v>118.92</v>
      </c>
      <c r="AP45" s="259">
        <v>44</v>
      </c>
      <c r="AQ45" s="259">
        <v>54.28</v>
      </c>
      <c r="AR45" s="259">
        <v>93.25</v>
      </c>
      <c r="AS45" s="259">
        <v>41.25</v>
      </c>
      <c r="AT45" s="259">
        <v>92.55</v>
      </c>
      <c r="AU45" s="259">
        <v>109.34</v>
      </c>
      <c r="AV45" s="259">
        <v>162.22</v>
      </c>
      <c r="AW45" s="259">
        <v>270.42</v>
      </c>
      <c r="AX45" s="259">
        <v>87.74</v>
      </c>
      <c r="AY45" s="259">
        <v>160.04</v>
      </c>
      <c r="AZ45" s="259">
        <v>238.07</v>
      </c>
      <c r="BA45" s="259">
        <v>10.51</v>
      </c>
      <c r="BB45" s="259">
        <v>295.74</v>
      </c>
      <c r="BC45" s="259">
        <v>71.8</v>
      </c>
      <c r="BD45" s="259">
        <v>125.14</v>
      </c>
      <c r="BE45" s="259">
        <v>129.99</v>
      </c>
      <c r="BF45" s="259">
        <v>161.19</v>
      </c>
      <c r="BG45" s="259">
        <v>301.41000000000003</v>
      </c>
      <c r="BH45" s="259">
        <v>320.73</v>
      </c>
      <c r="BI45" s="259">
        <v>225.65</v>
      </c>
      <c r="BJ45" s="259">
        <v>43.42</v>
      </c>
      <c r="BK45" s="259">
        <v>127.93</v>
      </c>
      <c r="BL45" s="259">
        <v>209.15</v>
      </c>
      <c r="BM45" s="259">
        <v>118.51</v>
      </c>
      <c r="BN45" s="259">
        <v>96.36</v>
      </c>
      <c r="BO45" s="259">
        <v>200.45</v>
      </c>
      <c r="BP45" s="259">
        <v>55.69</v>
      </c>
      <c r="BQ45" s="259">
        <v>214.68</v>
      </c>
      <c r="BR45" s="259">
        <v>46.89</v>
      </c>
      <c r="BS45" s="259">
        <v>87.01</v>
      </c>
      <c r="BT45" s="259">
        <v>70.180000000000007</v>
      </c>
      <c r="BU45" s="259">
        <v>63.79</v>
      </c>
      <c r="BV45" s="259">
        <v>112.94</v>
      </c>
      <c r="BW45" s="259">
        <v>125.39</v>
      </c>
      <c r="BX45" s="259">
        <v>162.1</v>
      </c>
    </row>
    <row r="46" spans="1:76">
      <c r="A46" s="307">
        <v>44620</v>
      </c>
      <c r="B46" s="212" t="s">
        <v>92</v>
      </c>
      <c r="C46" s="213" t="s">
        <v>93</v>
      </c>
      <c r="D46" s="259">
        <v>105.29</v>
      </c>
      <c r="E46" s="259">
        <v>58.83</v>
      </c>
      <c r="F46" s="259">
        <v>38.409999999999997</v>
      </c>
      <c r="G46" s="259">
        <v>207.56</v>
      </c>
      <c r="H46" s="259">
        <v>80.13</v>
      </c>
      <c r="I46" s="259">
        <v>30.79</v>
      </c>
      <c r="J46" s="259">
        <v>52.36</v>
      </c>
      <c r="K46" s="259">
        <v>47.12</v>
      </c>
      <c r="L46" s="259">
        <v>38.770000000000003</v>
      </c>
      <c r="M46" s="259">
        <v>30.32</v>
      </c>
      <c r="N46" s="259">
        <v>48.36</v>
      </c>
      <c r="O46" s="259">
        <v>34.18</v>
      </c>
      <c r="P46" s="259">
        <v>530.59</v>
      </c>
      <c r="Q46" s="259">
        <v>128.61000000000001</v>
      </c>
      <c r="R46" s="259">
        <v>228.65</v>
      </c>
      <c r="S46" s="259">
        <v>464.87</v>
      </c>
      <c r="T46" s="259">
        <v>250.71</v>
      </c>
      <c r="U46" s="259">
        <v>204.45</v>
      </c>
      <c r="V46" s="259">
        <v>65.16</v>
      </c>
      <c r="W46" s="259">
        <v>106.83</v>
      </c>
      <c r="X46" s="259">
        <v>394.83</v>
      </c>
      <c r="Y46" s="259">
        <v>83.77</v>
      </c>
      <c r="Z46" s="259">
        <v>170.93</v>
      </c>
      <c r="AA46" s="259">
        <v>144.86000000000001</v>
      </c>
      <c r="AB46" s="259">
        <v>166.28</v>
      </c>
      <c r="AC46" s="259">
        <v>216.29</v>
      </c>
      <c r="AD46" s="259">
        <v>87.33</v>
      </c>
      <c r="AE46" s="259">
        <v>132.22</v>
      </c>
      <c r="AF46" s="259">
        <v>86.88</v>
      </c>
      <c r="AG46" s="259">
        <v>59.31</v>
      </c>
      <c r="AH46" s="259">
        <v>252.39</v>
      </c>
      <c r="AI46" s="259">
        <v>199.76</v>
      </c>
      <c r="AJ46" s="259">
        <v>102.96</v>
      </c>
      <c r="AK46" s="259">
        <v>71.28</v>
      </c>
      <c r="AL46" s="259">
        <v>47.75</v>
      </c>
      <c r="AM46" s="259">
        <v>46.87</v>
      </c>
      <c r="AN46" s="259">
        <v>79.83</v>
      </c>
      <c r="AO46" s="259">
        <v>77.11</v>
      </c>
      <c r="AP46" s="259">
        <v>144.31</v>
      </c>
      <c r="AQ46" s="259">
        <v>124.9</v>
      </c>
      <c r="AR46" s="259">
        <v>66.13</v>
      </c>
      <c r="AS46" s="259">
        <v>51.94</v>
      </c>
      <c r="AT46" s="259">
        <v>133.76</v>
      </c>
      <c r="AU46" s="259">
        <v>112.99</v>
      </c>
      <c r="AV46" s="259">
        <v>34.409999999999997</v>
      </c>
      <c r="AW46" s="259">
        <v>97.27</v>
      </c>
      <c r="AX46" s="259">
        <v>73.58</v>
      </c>
      <c r="AY46" s="259">
        <v>80.790000000000006</v>
      </c>
      <c r="AZ46" s="259">
        <v>133.66</v>
      </c>
      <c r="BA46" s="259">
        <v>96.28</v>
      </c>
      <c r="BB46" s="259">
        <v>126.51</v>
      </c>
      <c r="BC46" s="259">
        <v>190.86</v>
      </c>
      <c r="BD46" s="259">
        <v>402.54</v>
      </c>
      <c r="BE46" s="259">
        <v>172.27</v>
      </c>
      <c r="BF46" s="259">
        <v>185.46</v>
      </c>
      <c r="BG46" s="259">
        <v>179.31</v>
      </c>
      <c r="BH46" s="259">
        <v>200.96</v>
      </c>
      <c r="BI46" s="259">
        <v>367.2</v>
      </c>
      <c r="BJ46" s="259">
        <v>98.22</v>
      </c>
      <c r="BK46" s="259">
        <v>107.09</v>
      </c>
      <c r="BL46" s="259">
        <v>51.5</v>
      </c>
      <c r="BM46" s="259">
        <v>65.92</v>
      </c>
      <c r="BN46" s="259">
        <v>80.56</v>
      </c>
      <c r="BO46" s="259">
        <v>144.80000000000001</v>
      </c>
      <c r="BP46" s="259">
        <v>67.37</v>
      </c>
      <c r="BQ46" s="259">
        <v>76.94</v>
      </c>
      <c r="BR46" s="259">
        <v>142.11000000000001</v>
      </c>
      <c r="BS46" s="259">
        <v>113.29</v>
      </c>
      <c r="BT46" s="259">
        <v>132.08000000000001</v>
      </c>
      <c r="BU46" s="259">
        <v>142.41999999999999</v>
      </c>
      <c r="BV46" s="259">
        <v>134.26</v>
      </c>
      <c r="BW46" s="259">
        <v>17.170000000000002</v>
      </c>
      <c r="BX46" s="259">
        <v>155.16999999999999</v>
      </c>
    </row>
    <row r="47" spans="1:76">
      <c r="A47" s="307">
        <v>44620</v>
      </c>
      <c r="B47" s="212" t="s">
        <v>94</v>
      </c>
      <c r="C47" s="213" t="s">
        <v>95</v>
      </c>
      <c r="D47" s="259">
        <v>44.12</v>
      </c>
      <c r="E47" s="259">
        <v>100.96</v>
      </c>
      <c r="F47" s="259">
        <v>59.81</v>
      </c>
      <c r="G47" s="259">
        <v>85.51</v>
      </c>
      <c r="H47" s="259">
        <v>89.59</v>
      </c>
      <c r="I47" s="259">
        <v>89.16</v>
      </c>
      <c r="J47" s="259">
        <v>92.96</v>
      </c>
      <c r="K47" s="259">
        <v>70.83</v>
      </c>
      <c r="L47" s="259">
        <v>57.82</v>
      </c>
      <c r="M47" s="259">
        <v>113.82</v>
      </c>
      <c r="N47" s="259">
        <v>89.37</v>
      </c>
      <c r="O47" s="259">
        <v>90.19</v>
      </c>
      <c r="P47" s="259">
        <v>110.89</v>
      </c>
      <c r="Q47" s="259">
        <v>105.2</v>
      </c>
      <c r="R47" s="259">
        <v>274.57</v>
      </c>
      <c r="S47" s="259">
        <v>130.86000000000001</v>
      </c>
      <c r="T47" s="259">
        <v>163.62</v>
      </c>
      <c r="U47" s="259">
        <v>126.52</v>
      </c>
      <c r="V47" s="259">
        <v>146.88999999999999</v>
      </c>
      <c r="W47" s="259">
        <v>102.64</v>
      </c>
      <c r="X47" s="259">
        <v>245.92</v>
      </c>
      <c r="Y47" s="259">
        <v>233.75</v>
      </c>
      <c r="Z47" s="259">
        <v>95.22</v>
      </c>
      <c r="AA47" s="259">
        <v>166.51</v>
      </c>
      <c r="AB47" s="259">
        <v>129.30000000000001</v>
      </c>
      <c r="AC47" s="259">
        <v>92.52</v>
      </c>
      <c r="AD47" s="259">
        <v>81.36</v>
      </c>
      <c r="AE47" s="259">
        <v>133.01</v>
      </c>
      <c r="AF47" s="259">
        <v>73.400000000000006</v>
      </c>
      <c r="AG47" s="259">
        <v>149.36000000000001</v>
      </c>
      <c r="AH47" s="259">
        <v>157.35</v>
      </c>
      <c r="AI47" s="259">
        <v>109.2</v>
      </c>
      <c r="AJ47" s="259">
        <v>136.5</v>
      </c>
      <c r="AK47" s="259">
        <v>169.66</v>
      </c>
      <c r="AL47" s="259">
        <v>137.18</v>
      </c>
      <c r="AM47" s="259">
        <v>200</v>
      </c>
      <c r="AN47" s="259">
        <v>78.489999999999995</v>
      </c>
      <c r="AO47" s="259">
        <v>90.96</v>
      </c>
      <c r="AP47" s="259">
        <v>83.24</v>
      </c>
      <c r="AQ47" s="259">
        <v>68.55</v>
      </c>
      <c r="AR47" s="259">
        <v>90.62</v>
      </c>
      <c r="AS47" s="259">
        <v>67.790000000000006</v>
      </c>
      <c r="AT47" s="259">
        <v>119.11</v>
      </c>
      <c r="AU47" s="259">
        <v>145.29</v>
      </c>
      <c r="AV47" s="259">
        <v>192.74</v>
      </c>
      <c r="AW47" s="259">
        <v>154.69</v>
      </c>
      <c r="AX47" s="259">
        <v>86.75</v>
      </c>
      <c r="AY47" s="259">
        <v>174.81</v>
      </c>
      <c r="AZ47" s="259">
        <v>200.69</v>
      </c>
      <c r="BA47" s="259">
        <v>22.39</v>
      </c>
      <c r="BB47" s="259">
        <v>86.19</v>
      </c>
      <c r="BC47" s="259">
        <v>64.709999999999994</v>
      </c>
      <c r="BD47" s="259">
        <v>115.24</v>
      </c>
      <c r="BE47" s="259">
        <v>68.7</v>
      </c>
      <c r="BF47" s="259">
        <v>258.43</v>
      </c>
      <c r="BG47" s="259">
        <v>86.86</v>
      </c>
      <c r="BH47" s="259">
        <v>186.13</v>
      </c>
      <c r="BI47" s="259">
        <v>544.36</v>
      </c>
      <c r="BJ47" s="259">
        <v>111.43</v>
      </c>
      <c r="BK47" s="259">
        <v>163.71</v>
      </c>
      <c r="BL47" s="259">
        <v>57.09</v>
      </c>
      <c r="BM47" s="259">
        <v>118.38</v>
      </c>
      <c r="BN47" s="259">
        <v>89.96</v>
      </c>
      <c r="BO47" s="259">
        <v>322.12</v>
      </c>
      <c r="BP47" s="259">
        <v>54.88</v>
      </c>
      <c r="BQ47" s="259">
        <v>84.02</v>
      </c>
      <c r="BR47" s="259">
        <v>99.34</v>
      </c>
      <c r="BS47" s="259">
        <v>94.53</v>
      </c>
      <c r="BT47" s="259">
        <v>62.76</v>
      </c>
      <c r="BU47" s="259">
        <v>119.56</v>
      </c>
      <c r="BV47" s="259">
        <v>103.02</v>
      </c>
      <c r="BW47" s="259">
        <v>153.58000000000001</v>
      </c>
      <c r="BX47" s="259">
        <v>179.51</v>
      </c>
    </row>
    <row r="48" spans="1:76">
      <c r="A48" s="307">
        <v>44620</v>
      </c>
      <c r="B48" s="212" t="s">
        <v>96</v>
      </c>
      <c r="C48" s="213" t="s">
        <v>97</v>
      </c>
      <c r="D48" s="259">
        <v>118.25</v>
      </c>
      <c r="E48" s="259">
        <v>173.36</v>
      </c>
      <c r="F48" s="259">
        <v>172.31</v>
      </c>
      <c r="G48" s="259">
        <v>109.85</v>
      </c>
      <c r="H48" s="259">
        <v>118.47</v>
      </c>
      <c r="I48" s="259">
        <v>117.06</v>
      </c>
      <c r="J48" s="259">
        <v>566.97</v>
      </c>
      <c r="K48" s="259">
        <v>117.37</v>
      </c>
      <c r="L48" s="259">
        <v>113.39</v>
      </c>
      <c r="M48" s="259">
        <v>103.83</v>
      </c>
      <c r="N48" s="259">
        <v>83.09</v>
      </c>
      <c r="O48" s="259">
        <v>50.34</v>
      </c>
      <c r="P48" s="259">
        <v>83.47</v>
      </c>
      <c r="Q48" s="259">
        <v>306.10000000000002</v>
      </c>
      <c r="R48" s="259">
        <v>394.36</v>
      </c>
      <c r="S48" s="259">
        <v>66.040000000000006</v>
      </c>
      <c r="T48" s="259">
        <v>293.91000000000003</v>
      </c>
      <c r="U48" s="259">
        <v>483.67</v>
      </c>
      <c r="V48" s="259">
        <v>202.71</v>
      </c>
      <c r="W48" s="259">
        <v>320.85000000000002</v>
      </c>
      <c r="X48" s="259">
        <v>704.36</v>
      </c>
      <c r="Y48" s="259">
        <v>150.71</v>
      </c>
      <c r="Z48" s="259">
        <v>327</v>
      </c>
      <c r="AA48" s="259">
        <v>159.47999999999999</v>
      </c>
      <c r="AB48" s="259">
        <v>102.87</v>
      </c>
      <c r="AC48" s="259">
        <v>220.29</v>
      </c>
      <c r="AD48" s="259">
        <v>557.57000000000005</v>
      </c>
      <c r="AE48" s="259">
        <v>206.2</v>
      </c>
      <c r="AF48" s="259">
        <v>299.67</v>
      </c>
      <c r="AG48" s="259">
        <v>355.69</v>
      </c>
      <c r="AH48" s="259">
        <v>114.86</v>
      </c>
      <c r="AI48" s="259">
        <v>134.59</v>
      </c>
      <c r="AJ48" s="259">
        <v>322.70999999999998</v>
      </c>
      <c r="AK48" s="259">
        <v>233.3</v>
      </c>
      <c r="AL48" s="259">
        <v>247.92</v>
      </c>
      <c r="AM48" s="259">
        <v>63.04</v>
      </c>
      <c r="AN48" s="259">
        <v>185.65</v>
      </c>
      <c r="AO48" s="259">
        <v>109.66</v>
      </c>
      <c r="AP48" s="259">
        <v>244.2</v>
      </c>
      <c r="AQ48" s="259">
        <v>102.6</v>
      </c>
      <c r="AR48" s="259">
        <v>118.58</v>
      </c>
      <c r="AS48" s="259">
        <v>96.44</v>
      </c>
      <c r="AT48" s="259">
        <v>246.39</v>
      </c>
      <c r="AU48" s="259">
        <v>136.16</v>
      </c>
      <c r="AV48" s="259">
        <v>150.13999999999999</v>
      </c>
      <c r="AW48" s="259">
        <v>403.43</v>
      </c>
      <c r="AX48" s="259">
        <v>326.76</v>
      </c>
      <c r="AY48" s="259">
        <v>150.85</v>
      </c>
      <c r="AZ48" s="259">
        <v>210.98</v>
      </c>
      <c r="BA48" s="259">
        <v>95.88</v>
      </c>
      <c r="BB48" s="259">
        <v>302.22000000000003</v>
      </c>
      <c r="BC48" s="259">
        <v>293.70999999999998</v>
      </c>
      <c r="BD48" s="259">
        <v>544.88</v>
      </c>
      <c r="BE48" s="259">
        <v>239.75</v>
      </c>
      <c r="BF48" s="259">
        <v>295.18</v>
      </c>
      <c r="BG48" s="259">
        <v>201.57</v>
      </c>
      <c r="BH48" s="259">
        <v>195.64</v>
      </c>
      <c r="BI48" s="259">
        <v>405.32</v>
      </c>
      <c r="BJ48" s="259">
        <v>172.85</v>
      </c>
      <c r="BK48" s="259">
        <v>108.51</v>
      </c>
      <c r="BL48" s="259">
        <v>0</v>
      </c>
      <c r="BM48" s="259">
        <v>319.14</v>
      </c>
      <c r="BN48" s="259">
        <v>890.81</v>
      </c>
      <c r="BO48" s="259">
        <v>0</v>
      </c>
      <c r="BP48" s="259">
        <v>72.56</v>
      </c>
      <c r="BQ48" s="259">
        <v>118.71</v>
      </c>
      <c r="BR48" s="259">
        <v>373.79</v>
      </c>
      <c r="BS48" s="259">
        <v>97.25</v>
      </c>
      <c r="BT48" s="259">
        <v>103.1</v>
      </c>
      <c r="BU48" s="259">
        <v>350.3</v>
      </c>
      <c r="BV48" s="259">
        <v>145.5</v>
      </c>
      <c r="BW48" s="259">
        <v>331.96</v>
      </c>
      <c r="BX48" s="259">
        <v>494.14</v>
      </c>
    </row>
    <row r="49" spans="1:76">
      <c r="A49" s="307">
        <v>44620</v>
      </c>
      <c r="B49" s="212" t="s">
        <v>98</v>
      </c>
      <c r="C49" s="213" t="s">
        <v>99</v>
      </c>
      <c r="D49" s="259">
        <v>46.17</v>
      </c>
      <c r="E49" s="259">
        <v>38.15</v>
      </c>
      <c r="F49" s="259">
        <v>73.290000000000006</v>
      </c>
      <c r="G49" s="259">
        <v>65.040000000000006</v>
      </c>
      <c r="H49" s="259">
        <v>118.57</v>
      </c>
      <c r="I49" s="259">
        <v>69.17</v>
      </c>
      <c r="J49" s="259">
        <v>70.28</v>
      </c>
      <c r="K49" s="259">
        <v>55.63</v>
      </c>
      <c r="L49" s="259">
        <v>95.47</v>
      </c>
      <c r="M49" s="259">
        <v>80.61</v>
      </c>
      <c r="N49" s="259">
        <v>67</v>
      </c>
      <c r="O49" s="259">
        <v>93.15</v>
      </c>
      <c r="P49" s="259">
        <v>70.209999999999994</v>
      </c>
      <c r="Q49" s="259">
        <v>79.17</v>
      </c>
      <c r="R49" s="259">
        <v>147.24</v>
      </c>
      <c r="S49" s="259">
        <v>58.26</v>
      </c>
      <c r="T49" s="259">
        <v>51.99</v>
      </c>
      <c r="U49" s="259">
        <v>117.14</v>
      </c>
      <c r="V49" s="259">
        <v>58.43</v>
      </c>
      <c r="W49" s="259">
        <v>49.58</v>
      </c>
      <c r="X49" s="259">
        <v>165.29</v>
      </c>
      <c r="Y49" s="259">
        <v>70.86</v>
      </c>
      <c r="Z49" s="259">
        <v>107.02</v>
      </c>
      <c r="AA49" s="259">
        <v>44.54</v>
      </c>
      <c r="AB49" s="259">
        <v>59.09</v>
      </c>
      <c r="AC49" s="259">
        <v>58.16</v>
      </c>
      <c r="AD49" s="259">
        <v>86.81</v>
      </c>
      <c r="AE49" s="259">
        <v>105.33</v>
      </c>
      <c r="AF49" s="259">
        <v>51.09</v>
      </c>
      <c r="AG49" s="259">
        <v>68.2</v>
      </c>
      <c r="AH49" s="259">
        <v>52.78</v>
      </c>
      <c r="AI49" s="259">
        <v>138.05000000000001</v>
      </c>
      <c r="AJ49" s="259">
        <v>51.58</v>
      </c>
      <c r="AK49" s="259">
        <v>61.08</v>
      </c>
      <c r="AL49" s="259">
        <v>82.64</v>
      </c>
      <c r="AM49" s="259">
        <v>21.55</v>
      </c>
      <c r="AN49" s="259">
        <v>59.97</v>
      </c>
      <c r="AO49" s="259">
        <v>47.28</v>
      </c>
      <c r="AP49" s="259">
        <v>48.73</v>
      </c>
      <c r="AQ49" s="259">
        <v>61.26</v>
      </c>
      <c r="AR49" s="259">
        <v>85.15</v>
      </c>
      <c r="AS49" s="259">
        <v>80.25</v>
      </c>
      <c r="AT49" s="259">
        <v>50.58</v>
      </c>
      <c r="AU49" s="259">
        <v>67.53</v>
      </c>
      <c r="AV49" s="259">
        <v>79.64</v>
      </c>
      <c r="AW49" s="259">
        <v>86.15</v>
      </c>
      <c r="AX49" s="259">
        <v>37.020000000000003</v>
      </c>
      <c r="AY49" s="259">
        <v>50.55</v>
      </c>
      <c r="AZ49" s="259">
        <v>101.34</v>
      </c>
      <c r="BA49" s="259">
        <v>54.28</v>
      </c>
      <c r="BB49" s="259">
        <v>63.99</v>
      </c>
      <c r="BC49" s="259">
        <v>46.24</v>
      </c>
      <c r="BD49" s="259">
        <v>54.62</v>
      </c>
      <c r="BE49" s="259">
        <v>50.97</v>
      </c>
      <c r="BF49" s="259">
        <v>28.81</v>
      </c>
      <c r="BG49" s="259">
        <v>70.83</v>
      </c>
      <c r="BH49" s="259">
        <v>72.03</v>
      </c>
      <c r="BI49" s="259">
        <v>51.95</v>
      </c>
      <c r="BJ49" s="259">
        <v>51.19</v>
      </c>
      <c r="BK49" s="259">
        <v>45.78</v>
      </c>
      <c r="BL49" s="259">
        <v>109.54</v>
      </c>
      <c r="BM49" s="259">
        <v>75.19</v>
      </c>
      <c r="BN49" s="259">
        <v>45.98</v>
      </c>
      <c r="BO49" s="259">
        <v>139.81</v>
      </c>
      <c r="BP49" s="259">
        <v>46.07</v>
      </c>
      <c r="BQ49" s="259">
        <v>98.82</v>
      </c>
      <c r="BR49" s="259">
        <v>130.78</v>
      </c>
      <c r="BS49" s="259">
        <v>145.72</v>
      </c>
      <c r="BT49" s="259">
        <v>55.74</v>
      </c>
      <c r="BU49" s="259">
        <v>48.39</v>
      </c>
      <c r="BV49" s="259">
        <v>158.28</v>
      </c>
      <c r="BW49" s="259">
        <v>118.88</v>
      </c>
      <c r="BX49" s="259">
        <v>72.69</v>
      </c>
    </row>
    <row r="50" spans="1:76">
      <c r="A50" s="307">
        <v>44620</v>
      </c>
      <c r="B50" s="212" t="s">
        <v>100</v>
      </c>
      <c r="C50" s="213" t="s">
        <v>101</v>
      </c>
      <c r="D50" s="259">
        <v>41.22</v>
      </c>
      <c r="E50" s="259">
        <v>20.07</v>
      </c>
      <c r="F50" s="259">
        <v>31.55</v>
      </c>
      <c r="G50" s="259">
        <v>37.35</v>
      </c>
      <c r="H50" s="259">
        <v>24.33</v>
      </c>
      <c r="I50" s="259">
        <v>40.25</v>
      </c>
      <c r="J50" s="259">
        <v>19.77</v>
      </c>
      <c r="K50" s="259">
        <v>20.61</v>
      </c>
      <c r="L50" s="259">
        <v>32.200000000000003</v>
      </c>
      <c r="M50" s="259">
        <v>32.520000000000003</v>
      </c>
      <c r="N50" s="259">
        <v>26.49</v>
      </c>
      <c r="O50" s="259">
        <v>28.16</v>
      </c>
      <c r="P50" s="259">
        <v>0.83</v>
      </c>
      <c r="Q50" s="259">
        <v>43.19</v>
      </c>
      <c r="R50" s="259">
        <v>57.09</v>
      </c>
      <c r="S50" s="259">
        <v>37.799999999999997</v>
      </c>
      <c r="T50" s="259">
        <v>41.67</v>
      </c>
      <c r="U50" s="259">
        <v>44.45</v>
      </c>
      <c r="V50" s="259">
        <v>54.65</v>
      </c>
      <c r="W50" s="259">
        <v>53.87</v>
      </c>
      <c r="X50" s="259">
        <v>61.67</v>
      </c>
      <c r="Y50" s="259">
        <v>31.65</v>
      </c>
      <c r="Z50" s="259">
        <v>31.51</v>
      </c>
      <c r="AA50" s="259">
        <v>14.84</v>
      </c>
      <c r="AB50" s="259">
        <v>59.39</v>
      </c>
      <c r="AC50" s="259">
        <v>44.18</v>
      </c>
      <c r="AD50" s="259">
        <v>51.17</v>
      </c>
      <c r="AE50" s="259">
        <v>49.18</v>
      </c>
      <c r="AF50" s="259">
        <v>33.58</v>
      </c>
      <c r="AG50" s="259">
        <v>33.24</v>
      </c>
      <c r="AH50" s="259">
        <v>56.7</v>
      </c>
      <c r="AI50" s="259">
        <v>35.200000000000003</v>
      </c>
      <c r="AJ50" s="259">
        <v>64.040000000000006</v>
      </c>
      <c r="AK50" s="259">
        <v>54.17</v>
      </c>
      <c r="AL50" s="259">
        <v>49.42</v>
      </c>
      <c r="AM50" s="259">
        <v>22</v>
      </c>
      <c r="AN50" s="259">
        <v>47.41</v>
      </c>
      <c r="AO50" s="259">
        <v>39.5</v>
      </c>
      <c r="AP50" s="259">
        <v>47.82</v>
      </c>
      <c r="AQ50" s="259">
        <v>47.75</v>
      </c>
      <c r="AR50" s="259">
        <v>48.18</v>
      </c>
      <c r="AS50" s="259">
        <v>38.75</v>
      </c>
      <c r="AT50" s="259">
        <v>35.130000000000003</v>
      </c>
      <c r="AU50" s="259">
        <v>55.8</v>
      </c>
      <c r="AV50" s="259">
        <v>49.59</v>
      </c>
      <c r="AW50" s="259">
        <v>47.8</v>
      </c>
      <c r="AX50" s="259">
        <v>31.44</v>
      </c>
      <c r="AY50" s="259">
        <v>53.09</v>
      </c>
      <c r="AZ50" s="259">
        <v>44.28</v>
      </c>
      <c r="BA50" s="259">
        <v>35.46</v>
      </c>
      <c r="BB50" s="259">
        <v>21.48</v>
      </c>
      <c r="BC50" s="259">
        <v>43</v>
      </c>
      <c r="BD50" s="259">
        <v>34.1</v>
      </c>
      <c r="BE50" s="259">
        <v>31.47</v>
      </c>
      <c r="BF50" s="259">
        <v>47.83</v>
      </c>
      <c r="BG50" s="259">
        <v>75.400000000000006</v>
      </c>
      <c r="BH50" s="259">
        <v>53.46</v>
      </c>
      <c r="BI50" s="259">
        <v>59.53</v>
      </c>
      <c r="BJ50" s="259">
        <v>43.51</v>
      </c>
      <c r="BK50" s="259">
        <v>52.2</v>
      </c>
      <c r="BL50" s="259">
        <v>41.38</v>
      </c>
      <c r="BM50" s="259">
        <v>65</v>
      </c>
      <c r="BN50" s="259">
        <v>43.32</v>
      </c>
      <c r="BO50" s="259">
        <v>48.61</v>
      </c>
      <c r="BP50" s="259">
        <v>42.98</v>
      </c>
      <c r="BQ50" s="259">
        <v>60.62</v>
      </c>
      <c r="BR50" s="259">
        <v>59.38</v>
      </c>
      <c r="BS50" s="259">
        <v>48.46</v>
      </c>
      <c r="BT50" s="259">
        <v>46.2</v>
      </c>
      <c r="BU50" s="259">
        <v>46.58</v>
      </c>
      <c r="BV50" s="259">
        <v>47.82</v>
      </c>
      <c r="BW50" s="259">
        <v>65.86</v>
      </c>
      <c r="BX50" s="259">
        <v>54.62</v>
      </c>
    </row>
    <row r="51" spans="1:76">
      <c r="A51" s="307">
        <v>44620</v>
      </c>
      <c r="B51" s="212" t="s">
        <v>102</v>
      </c>
      <c r="C51" s="213" t="s">
        <v>103</v>
      </c>
      <c r="D51" s="259">
        <v>35.78</v>
      </c>
      <c r="E51" s="259">
        <v>16.75</v>
      </c>
      <c r="F51" s="259">
        <v>28.03</v>
      </c>
      <c r="G51" s="259">
        <v>33.85</v>
      </c>
      <c r="H51" s="259">
        <v>19.47</v>
      </c>
      <c r="I51" s="259">
        <v>37.979999999999997</v>
      </c>
      <c r="J51" s="259">
        <v>13.62</v>
      </c>
      <c r="K51" s="259">
        <v>15.47</v>
      </c>
      <c r="L51" s="259">
        <v>26.56</v>
      </c>
      <c r="M51" s="259">
        <v>28.15</v>
      </c>
      <c r="N51" s="259">
        <v>22.23</v>
      </c>
      <c r="O51" s="259">
        <v>22.65</v>
      </c>
      <c r="P51" s="259">
        <v>-6.21</v>
      </c>
      <c r="Q51" s="259">
        <v>39.090000000000003</v>
      </c>
      <c r="R51" s="259">
        <v>54.45</v>
      </c>
      <c r="S51" s="259">
        <v>34.24</v>
      </c>
      <c r="T51" s="259">
        <v>39.590000000000003</v>
      </c>
      <c r="U51" s="259">
        <v>44.08</v>
      </c>
      <c r="V51" s="259">
        <v>48.09</v>
      </c>
      <c r="W51" s="259">
        <v>49.36</v>
      </c>
      <c r="X51" s="259">
        <v>57.49</v>
      </c>
      <c r="Y51" s="259">
        <v>27.5</v>
      </c>
      <c r="Z51" s="259">
        <v>25.75</v>
      </c>
      <c r="AA51" s="259">
        <v>9.59</v>
      </c>
      <c r="AB51" s="259">
        <v>54.53</v>
      </c>
      <c r="AC51" s="259">
        <v>39.01</v>
      </c>
      <c r="AD51" s="259">
        <v>46.27</v>
      </c>
      <c r="AE51" s="259">
        <v>46.76</v>
      </c>
      <c r="AF51" s="259">
        <v>28.42</v>
      </c>
      <c r="AG51" s="259">
        <v>26.71</v>
      </c>
      <c r="AH51" s="259">
        <v>51.49</v>
      </c>
      <c r="AI51" s="259">
        <v>30.68</v>
      </c>
      <c r="AJ51" s="259">
        <v>61.95</v>
      </c>
      <c r="AK51" s="259">
        <v>50.03</v>
      </c>
      <c r="AL51" s="259">
        <v>43.73</v>
      </c>
      <c r="AM51" s="259">
        <v>14.36</v>
      </c>
      <c r="AN51" s="259">
        <v>44.97</v>
      </c>
      <c r="AO51" s="259">
        <v>36.94</v>
      </c>
      <c r="AP51" s="259">
        <v>45.75</v>
      </c>
      <c r="AQ51" s="259">
        <v>45.54</v>
      </c>
      <c r="AR51" s="259">
        <v>45.12</v>
      </c>
      <c r="AS51" s="259">
        <v>34.799999999999997</v>
      </c>
      <c r="AT51" s="259">
        <v>28.98</v>
      </c>
      <c r="AU51" s="259">
        <v>51.51</v>
      </c>
      <c r="AV51" s="259">
        <v>46.8</v>
      </c>
      <c r="AW51" s="259">
        <v>45.49</v>
      </c>
      <c r="AX51" s="259">
        <v>29.24</v>
      </c>
      <c r="AY51" s="259">
        <v>49.66</v>
      </c>
      <c r="AZ51" s="259">
        <v>41.01</v>
      </c>
      <c r="BA51" s="259">
        <v>32.19</v>
      </c>
      <c r="BB51" s="259">
        <v>11.24</v>
      </c>
      <c r="BC51" s="259">
        <v>34.979999999999997</v>
      </c>
      <c r="BD51" s="259">
        <v>27.18</v>
      </c>
      <c r="BE51" s="259">
        <v>27.32</v>
      </c>
      <c r="BF51" s="259">
        <v>46.02</v>
      </c>
      <c r="BG51" s="259">
        <v>73.95</v>
      </c>
      <c r="BH51" s="259">
        <v>52.33</v>
      </c>
      <c r="BI51" s="259">
        <v>58.88</v>
      </c>
      <c r="BJ51" s="259">
        <v>39.270000000000003</v>
      </c>
      <c r="BK51" s="259">
        <v>48.82</v>
      </c>
      <c r="BL51" s="259">
        <v>37</v>
      </c>
      <c r="BM51" s="259">
        <v>63.2</v>
      </c>
      <c r="BN51" s="259">
        <v>39.880000000000003</v>
      </c>
      <c r="BO51" s="259">
        <v>43.72</v>
      </c>
      <c r="BP51" s="259">
        <v>38.06</v>
      </c>
      <c r="BQ51" s="259">
        <v>58.71</v>
      </c>
      <c r="BR51" s="259">
        <v>55.65</v>
      </c>
      <c r="BS51" s="259">
        <v>44.2</v>
      </c>
      <c r="BT51" s="259">
        <v>42.97</v>
      </c>
      <c r="BU51" s="259">
        <v>42.73</v>
      </c>
      <c r="BV51" s="259">
        <v>42.53</v>
      </c>
      <c r="BW51" s="259">
        <v>57.93</v>
      </c>
      <c r="BX51" s="259">
        <v>48.9</v>
      </c>
    </row>
    <row r="52" spans="1:76">
      <c r="A52" s="307">
        <v>44620</v>
      </c>
      <c r="B52" s="212" t="s">
        <v>104</v>
      </c>
      <c r="C52" s="213" t="s">
        <v>105</v>
      </c>
      <c r="D52" s="259">
        <v>20.78</v>
      </c>
      <c r="E52" s="259">
        <v>12.66</v>
      </c>
      <c r="F52" s="259">
        <v>27.74</v>
      </c>
      <c r="G52" s="259">
        <v>30.59</v>
      </c>
      <c r="H52" s="259">
        <v>21.01</v>
      </c>
      <c r="I52" s="259">
        <v>35.15</v>
      </c>
      <c r="J52" s="259">
        <v>12.18</v>
      </c>
      <c r="K52" s="259">
        <v>12.9</v>
      </c>
      <c r="L52" s="259">
        <v>28.07</v>
      </c>
      <c r="M52" s="259">
        <v>25.91</v>
      </c>
      <c r="N52" s="259">
        <v>18.75</v>
      </c>
      <c r="O52" s="259">
        <v>22.04</v>
      </c>
      <c r="P52" s="259">
        <v>-65.89</v>
      </c>
      <c r="Q52" s="259">
        <v>39.619999999999997</v>
      </c>
      <c r="R52" s="259">
        <v>50.99</v>
      </c>
      <c r="S52" s="259">
        <v>31.03</v>
      </c>
      <c r="T52" s="259">
        <v>39.97</v>
      </c>
      <c r="U52" s="259">
        <v>35.56</v>
      </c>
      <c r="V52" s="259">
        <v>49.77</v>
      </c>
      <c r="W52" s="259">
        <v>53.19</v>
      </c>
      <c r="X52" s="259">
        <v>57.79</v>
      </c>
      <c r="Y52" s="259">
        <v>20.54</v>
      </c>
      <c r="Z52" s="259">
        <v>23.34</v>
      </c>
      <c r="AA52" s="259">
        <v>-20.8</v>
      </c>
      <c r="AB52" s="259">
        <v>54.26</v>
      </c>
      <c r="AC52" s="259">
        <v>39.08</v>
      </c>
      <c r="AD52" s="259">
        <v>50.62</v>
      </c>
      <c r="AE52" s="259">
        <v>38.86</v>
      </c>
      <c r="AF52" s="259">
        <v>27.48</v>
      </c>
      <c r="AG52" s="259">
        <v>28.92</v>
      </c>
      <c r="AH52" s="259">
        <v>53.39</v>
      </c>
      <c r="AI52" s="259">
        <v>33.369999999999997</v>
      </c>
      <c r="AJ52" s="259">
        <v>59.56</v>
      </c>
      <c r="AK52" s="259">
        <v>50.76</v>
      </c>
      <c r="AL52" s="259">
        <v>45.38</v>
      </c>
      <c r="AM52" s="259">
        <v>-6.12</v>
      </c>
      <c r="AN52" s="259">
        <v>19.27</v>
      </c>
      <c r="AO52" s="259">
        <v>31.07</v>
      </c>
      <c r="AP52" s="259">
        <v>41.23</v>
      </c>
      <c r="AQ52" s="259">
        <v>38.479999999999997</v>
      </c>
      <c r="AR52" s="259">
        <v>30</v>
      </c>
      <c r="AS52" s="259">
        <v>27.72</v>
      </c>
      <c r="AT52" s="259">
        <v>-22.55</v>
      </c>
      <c r="AU52" s="259">
        <v>53.52</v>
      </c>
      <c r="AV52" s="259">
        <v>36.83</v>
      </c>
      <c r="AW52" s="259">
        <v>37.31</v>
      </c>
      <c r="AX52" s="259">
        <v>25.33</v>
      </c>
      <c r="AY52" s="259">
        <v>45.16</v>
      </c>
      <c r="AZ52" s="259">
        <v>35.380000000000003</v>
      </c>
      <c r="BA52" s="259">
        <v>32.25</v>
      </c>
      <c r="BB52" s="259">
        <v>18.98</v>
      </c>
      <c r="BC52" s="259">
        <v>39.43</v>
      </c>
      <c r="BD52" s="259">
        <v>32.19</v>
      </c>
      <c r="BE52" s="259">
        <v>24.01</v>
      </c>
      <c r="BF52" s="259">
        <v>45.58</v>
      </c>
      <c r="BG52" s="259">
        <v>72.290000000000006</v>
      </c>
      <c r="BH52" s="259">
        <v>51.33</v>
      </c>
      <c r="BI52" s="259">
        <v>55.87</v>
      </c>
      <c r="BJ52" s="259">
        <v>31.62</v>
      </c>
      <c r="BK52" s="259">
        <v>48.45</v>
      </c>
      <c r="BL52" s="259">
        <v>39.590000000000003</v>
      </c>
      <c r="BM52" s="259">
        <v>63.98</v>
      </c>
      <c r="BN52" s="259">
        <v>40.97</v>
      </c>
      <c r="BO52" s="259">
        <v>41.73</v>
      </c>
      <c r="BP52" s="259">
        <v>39.08</v>
      </c>
      <c r="BQ52" s="259">
        <v>52.65</v>
      </c>
      <c r="BR52" s="259">
        <v>54.77</v>
      </c>
      <c r="BS52" s="259">
        <v>44.2</v>
      </c>
      <c r="BT52" s="259">
        <v>40.58</v>
      </c>
      <c r="BU52" s="259">
        <v>44.55</v>
      </c>
      <c r="BV52" s="259">
        <v>38.47</v>
      </c>
      <c r="BW52" s="259">
        <v>59.43</v>
      </c>
      <c r="BX52" s="259">
        <v>53.18</v>
      </c>
    </row>
    <row r="53" spans="1:76">
      <c r="A53" s="307">
        <v>44620</v>
      </c>
      <c r="B53" s="212" t="s">
        <v>106</v>
      </c>
      <c r="C53" s="213" t="s">
        <v>107</v>
      </c>
      <c r="D53" s="259">
        <v>15.15</v>
      </c>
      <c r="E53" s="259">
        <v>8.9600000000000009</v>
      </c>
      <c r="F53" s="259">
        <v>24.03</v>
      </c>
      <c r="G53" s="259">
        <v>26.91</v>
      </c>
      <c r="H53" s="259">
        <v>15.78</v>
      </c>
      <c r="I53" s="259">
        <v>32.83</v>
      </c>
      <c r="J53" s="259">
        <v>5.38</v>
      </c>
      <c r="K53" s="259">
        <v>7.27</v>
      </c>
      <c r="L53" s="259">
        <v>22.14</v>
      </c>
      <c r="M53" s="259">
        <v>21.36</v>
      </c>
      <c r="N53" s="259">
        <v>14.37</v>
      </c>
      <c r="O53" s="259">
        <v>16.04</v>
      </c>
      <c r="P53" s="259">
        <v>-73.760000000000005</v>
      </c>
      <c r="Q53" s="259">
        <v>35.119999999999997</v>
      </c>
      <c r="R53" s="259">
        <v>48.22</v>
      </c>
      <c r="S53" s="259">
        <v>27.28</v>
      </c>
      <c r="T53" s="259">
        <v>37.89</v>
      </c>
      <c r="U53" s="259">
        <v>35.18</v>
      </c>
      <c r="V53" s="259">
        <v>43.02</v>
      </c>
      <c r="W53" s="259">
        <v>48.55</v>
      </c>
      <c r="X53" s="259">
        <v>53.33</v>
      </c>
      <c r="Y53" s="259">
        <v>16.059999999999999</v>
      </c>
      <c r="Z53" s="259">
        <v>17.329999999999998</v>
      </c>
      <c r="AA53" s="259">
        <v>-26.48</v>
      </c>
      <c r="AB53" s="259">
        <v>49.32</v>
      </c>
      <c r="AC53" s="259">
        <v>33.75</v>
      </c>
      <c r="AD53" s="259">
        <v>45.57</v>
      </c>
      <c r="AE53" s="259">
        <v>36.270000000000003</v>
      </c>
      <c r="AF53" s="259">
        <v>22</v>
      </c>
      <c r="AG53" s="259">
        <v>22.19</v>
      </c>
      <c r="AH53" s="259">
        <v>48.04</v>
      </c>
      <c r="AI53" s="259">
        <v>28.09</v>
      </c>
      <c r="AJ53" s="259">
        <v>57.47</v>
      </c>
      <c r="AK53" s="259">
        <v>46.47</v>
      </c>
      <c r="AL53" s="259">
        <v>39.590000000000003</v>
      </c>
      <c r="AM53" s="259">
        <v>-14.51</v>
      </c>
      <c r="AN53" s="259">
        <v>16.78</v>
      </c>
      <c r="AO53" s="259">
        <v>28.42</v>
      </c>
      <c r="AP53" s="259">
        <v>39.01</v>
      </c>
      <c r="AQ53" s="259">
        <v>36.229999999999997</v>
      </c>
      <c r="AR53" s="259">
        <v>26.86</v>
      </c>
      <c r="AS53" s="259">
        <v>23.69</v>
      </c>
      <c r="AT53" s="259">
        <v>-29.16</v>
      </c>
      <c r="AU53" s="259">
        <v>49.2</v>
      </c>
      <c r="AV53" s="259">
        <v>33.89</v>
      </c>
      <c r="AW53" s="259">
        <v>34.700000000000003</v>
      </c>
      <c r="AX53" s="259">
        <v>23.03</v>
      </c>
      <c r="AY53" s="259">
        <v>41.48</v>
      </c>
      <c r="AZ53" s="259">
        <v>32.090000000000003</v>
      </c>
      <c r="BA53" s="259">
        <v>28.41</v>
      </c>
      <c r="BB53" s="259">
        <v>8.6199999999999992</v>
      </c>
      <c r="BC53" s="259">
        <v>31.31</v>
      </c>
      <c r="BD53" s="259">
        <v>24.98</v>
      </c>
      <c r="BE53" s="259">
        <v>19.63</v>
      </c>
      <c r="BF53" s="259">
        <v>43.75</v>
      </c>
      <c r="BG53" s="259">
        <v>70.78</v>
      </c>
      <c r="BH53" s="259">
        <v>50.19</v>
      </c>
      <c r="BI53" s="259">
        <v>55.21</v>
      </c>
      <c r="BJ53" s="259">
        <v>27.1</v>
      </c>
      <c r="BK53" s="259">
        <v>44.89</v>
      </c>
      <c r="BL53" s="259">
        <v>35.1</v>
      </c>
      <c r="BM53" s="259">
        <v>62.09</v>
      </c>
      <c r="BN53" s="259">
        <v>37.46</v>
      </c>
      <c r="BO53" s="259">
        <v>36.67</v>
      </c>
      <c r="BP53" s="259">
        <v>33.950000000000003</v>
      </c>
      <c r="BQ53" s="259">
        <v>50.63</v>
      </c>
      <c r="BR53" s="259">
        <v>50.92</v>
      </c>
      <c r="BS53" s="259">
        <v>39.729999999999997</v>
      </c>
      <c r="BT53" s="259">
        <v>37.32</v>
      </c>
      <c r="BU53" s="259">
        <v>40.590000000000003</v>
      </c>
      <c r="BV53" s="259">
        <v>33.049999999999997</v>
      </c>
      <c r="BW53" s="259">
        <v>51.4</v>
      </c>
      <c r="BX53" s="259">
        <v>47.32</v>
      </c>
    </row>
    <row r="54" spans="1:76">
      <c r="A54" s="307">
        <v>44620</v>
      </c>
      <c r="B54" s="212" t="s">
        <v>108</v>
      </c>
      <c r="C54" s="213" t="s">
        <v>109</v>
      </c>
      <c r="D54" s="259">
        <v>36.020000000000003</v>
      </c>
      <c r="E54" s="259">
        <v>19.41</v>
      </c>
      <c r="F54" s="259">
        <v>31.15</v>
      </c>
      <c r="G54" s="259">
        <v>37.479999999999997</v>
      </c>
      <c r="H54" s="259">
        <v>26.04</v>
      </c>
      <c r="I54" s="259">
        <v>38.340000000000003</v>
      </c>
      <c r="J54" s="259">
        <v>23.94</v>
      </c>
      <c r="K54" s="259">
        <v>21.44</v>
      </c>
      <c r="L54" s="259">
        <v>33.590000000000003</v>
      </c>
      <c r="M54" s="259">
        <v>33.04</v>
      </c>
      <c r="N54" s="259">
        <v>34.659999999999997</v>
      </c>
      <c r="O54" s="259">
        <v>27.44</v>
      </c>
      <c r="P54" s="259">
        <v>5.71</v>
      </c>
      <c r="Q54" s="259">
        <v>45.35</v>
      </c>
      <c r="R54" s="259">
        <v>50.65</v>
      </c>
      <c r="S54" s="259">
        <v>38.15</v>
      </c>
      <c r="T54" s="259">
        <v>35.83</v>
      </c>
      <c r="U54" s="259">
        <v>42.39</v>
      </c>
      <c r="V54" s="259">
        <v>54.13</v>
      </c>
      <c r="W54" s="259">
        <v>55.45</v>
      </c>
      <c r="X54" s="259">
        <v>64.88</v>
      </c>
      <c r="Y54" s="259">
        <v>37.04</v>
      </c>
      <c r="Z54" s="259">
        <v>31.01</v>
      </c>
      <c r="AA54" s="259">
        <v>12.89</v>
      </c>
      <c r="AB54" s="259">
        <v>59.63</v>
      </c>
      <c r="AC54" s="259">
        <v>44</v>
      </c>
      <c r="AD54" s="259">
        <v>47.64</v>
      </c>
      <c r="AE54" s="259">
        <v>36.24</v>
      </c>
      <c r="AF54" s="259">
        <v>34.729999999999997</v>
      </c>
      <c r="AG54" s="259">
        <v>38.06</v>
      </c>
      <c r="AH54" s="259">
        <v>50.06</v>
      </c>
      <c r="AI54" s="259">
        <v>39.31</v>
      </c>
      <c r="AJ54" s="259">
        <v>61.12</v>
      </c>
      <c r="AK54" s="259">
        <v>55.49</v>
      </c>
      <c r="AL54" s="259">
        <v>49.09</v>
      </c>
      <c r="AM54" s="259">
        <v>18.13</v>
      </c>
      <c r="AN54" s="259">
        <v>29.11</v>
      </c>
      <c r="AO54" s="259">
        <v>37.090000000000003</v>
      </c>
      <c r="AP54" s="259">
        <v>44.91</v>
      </c>
      <c r="AQ54" s="259">
        <v>43.4</v>
      </c>
      <c r="AR54" s="259">
        <v>41.18</v>
      </c>
      <c r="AS54" s="259">
        <v>32.44</v>
      </c>
      <c r="AT54" s="259">
        <v>24.33</v>
      </c>
      <c r="AU54" s="259">
        <v>61.29</v>
      </c>
      <c r="AV54" s="259">
        <v>43.31</v>
      </c>
      <c r="AW54" s="259">
        <v>43.86</v>
      </c>
      <c r="AX54" s="259">
        <v>29.33</v>
      </c>
      <c r="AY54" s="259">
        <v>46.68</v>
      </c>
      <c r="AZ54" s="259">
        <v>39.32</v>
      </c>
      <c r="BA54" s="259">
        <v>36.51</v>
      </c>
      <c r="BB54" s="259">
        <v>32.33</v>
      </c>
      <c r="BC54" s="259">
        <v>45.34</v>
      </c>
      <c r="BD54" s="259">
        <v>42.11</v>
      </c>
      <c r="BE54" s="259">
        <v>31.21</v>
      </c>
      <c r="BF54" s="259">
        <v>47.93</v>
      </c>
      <c r="BG54" s="259">
        <v>73.7</v>
      </c>
      <c r="BH54" s="259">
        <v>52.78</v>
      </c>
      <c r="BI54" s="259">
        <v>61.37</v>
      </c>
      <c r="BJ54" s="259">
        <v>36.01</v>
      </c>
      <c r="BK54" s="259">
        <v>48.03</v>
      </c>
      <c r="BL54" s="259">
        <v>33.880000000000003</v>
      </c>
      <c r="BM54" s="259">
        <v>61.66</v>
      </c>
      <c r="BN54" s="259">
        <v>42.53</v>
      </c>
      <c r="BO54" s="259">
        <v>42.42</v>
      </c>
      <c r="BP54" s="259">
        <v>45.06</v>
      </c>
      <c r="BQ54" s="259">
        <v>54.35</v>
      </c>
      <c r="BR54" s="259">
        <v>54.73</v>
      </c>
      <c r="BS54" s="259">
        <v>45.91</v>
      </c>
      <c r="BT54" s="259">
        <v>43.08</v>
      </c>
      <c r="BU54" s="259">
        <v>44.8</v>
      </c>
      <c r="BV54" s="259">
        <v>41.6</v>
      </c>
      <c r="BW54" s="259">
        <v>61.65</v>
      </c>
      <c r="BX54" s="259">
        <v>49.24</v>
      </c>
    </row>
    <row r="55" spans="1:76">
      <c r="A55" s="307">
        <v>44620</v>
      </c>
      <c r="B55" s="212" t="s">
        <v>110</v>
      </c>
      <c r="C55" s="213" t="s">
        <v>111</v>
      </c>
      <c r="D55" s="259">
        <v>31.58</v>
      </c>
      <c r="E55" s="259">
        <v>16.09</v>
      </c>
      <c r="F55" s="259">
        <v>27.74</v>
      </c>
      <c r="G55" s="259">
        <v>34.200000000000003</v>
      </c>
      <c r="H55" s="259">
        <v>21.35</v>
      </c>
      <c r="I55" s="259">
        <v>36.14</v>
      </c>
      <c r="J55" s="259">
        <v>18.059999999999999</v>
      </c>
      <c r="K55" s="259">
        <v>16.489999999999998</v>
      </c>
      <c r="L55" s="259">
        <v>28.33</v>
      </c>
      <c r="M55" s="259">
        <v>29.02</v>
      </c>
      <c r="N55" s="259">
        <v>31.16</v>
      </c>
      <c r="O55" s="259">
        <v>21.88</v>
      </c>
      <c r="P55" s="259">
        <v>1.38</v>
      </c>
      <c r="Q55" s="259">
        <v>41.29</v>
      </c>
      <c r="R55" s="259">
        <v>48.27</v>
      </c>
      <c r="S55" s="259">
        <v>34.85</v>
      </c>
      <c r="T55" s="259">
        <v>33.9</v>
      </c>
      <c r="U55" s="259">
        <v>42.07</v>
      </c>
      <c r="V55" s="259">
        <v>48.01</v>
      </c>
      <c r="W55" s="259">
        <v>51.06</v>
      </c>
      <c r="X55" s="259">
        <v>61.17</v>
      </c>
      <c r="Y55" s="259">
        <v>33.51</v>
      </c>
      <c r="Z55" s="259">
        <v>25.84</v>
      </c>
      <c r="AA55" s="259">
        <v>8.85</v>
      </c>
      <c r="AB55" s="259">
        <v>55.65</v>
      </c>
      <c r="AC55" s="259">
        <v>39.65</v>
      </c>
      <c r="AD55" s="259">
        <v>43.4</v>
      </c>
      <c r="AE55" s="259">
        <v>33.96</v>
      </c>
      <c r="AF55" s="259">
        <v>30.03</v>
      </c>
      <c r="AG55" s="259">
        <v>32.21</v>
      </c>
      <c r="AH55" s="259">
        <v>45.4</v>
      </c>
      <c r="AI55" s="259">
        <v>34.54</v>
      </c>
      <c r="AJ55" s="259">
        <v>59.19</v>
      </c>
      <c r="AK55" s="259">
        <v>51.61</v>
      </c>
      <c r="AL55" s="259">
        <v>44.02</v>
      </c>
      <c r="AM55" s="259">
        <v>11.75</v>
      </c>
      <c r="AN55" s="259">
        <v>26.93</v>
      </c>
      <c r="AO55" s="259">
        <v>34.68</v>
      </c>
      <c r="AP55" s="259">
        <v>42.83</v>
      </c>
      <c r="AQ55" s="259">
        <v>41.34</v>
      </c>
      <c r="AR55" s="259">
        <v>38.58</v>
      </c>
      <c r="AS55" s="259">
        <v>28.79</v>
      </c>
      <c r="AT55" s="259">
        <v>20.48</v>
      </c>
      <c r="AU55" s="259">
        <v>57.7</v>
      </c>
      <c r="AV55" s="259">
        <v>40.68</v>
      </c>
      <c r="AW55" s="259">
        <v>41.52</v>
      </c>
      <c r="AX55" s="259">
        <v>27.19</v>
      </c>
      <c r="AY55" s="259">
        <v>43.22</v>
      </c>
      <c r="AZ55" s="259">
        <v>36.24</v>
      </c>
      <c r="BA55" s="259">
        <v>33.01</v>
      </c>
      <c r="BB55" s="259">
        <v>24.04</v>
      </c>
      <c r="BC55" s="259">
        <v>38.08</v>
      </c>
      <c r="BD55" s="259">
        <v>36.17</v>
      </c>
      <c r="BE55" s="259">
        <v>27.35</v>
      </c>
      <c r="BF55" s="259">
        <v>46.23</v>
      </c>
      <c r="BG55" s="259">
        <v>72.27</v>
      </c>
      <c r="BH55" s="259">
        <v>51.7</v>
      </c>
      <c r="BI55" s="259">
        <v>60.79</v>
      </c>
      <c r="BJ55" s="259">
        <v>31.95</v>
      </c>
      <c r="BK55" s="259">
        <v>44.78</v>
      </c>
      <c r="BL55" s="259">
        <v>30.03</v>
      </c>
      <c r="BM55" s="259">
        <v>59.98</v>
      </c>
      <c r="BN55" s="259">
        <v>39.4</v>
      </c>
      <c r="BO55" s="259">
        <v>38.22</v>
      </c>
      <c r="BP55" s="259">
        <v>40.520000000000003</v>
      </c>
      <c r="BQ55" s="259">
        <v>52.52</v>
      </c>
      <c r="BR55" s="259">
        <v>51.22</v>
      </c>
      <c r="BS55" s="259">
        <v>41.78</v>
      </c>
      <c r="BT55" s="259">
        <v>40.04</v>
      </c>
      <c r="BU55" s="259">
        <v>41.19</v>
      </c>
      <c r="BV55" s="259">
        <v>36.89</v>
      </c>
      <c r="BW55" s="259">
        <v>54.77</v>
      </c>
      <c r="BX55" s="259">
        <v>44.32</v>
      </c>
    </row>
    <row r="56" spans="1:76">
      <c r="A56" s="307">
        <v>44620</v>
      </c>
      <c r="B56" s="212" t="s">
        <v>112</v>
      </c>
      <c r="C56" s="213" t="s">
        <v>113</v>
      </c>
      <c r="D56" s="259">
        <v>86.76</v>
      </c>
      <c r="E56" s="259">
        <v>93.36</v>
      </c>
      <c r="F56" s="259">
        <v>78.459999999999994</v>
      </c>
      <c r="G56" s="259">
        <v>73.900000000000006</v>
      </c>
      <c r="H56" s="259">
        <v>87.69</v>
      </c>
      <c r="I56" s="259">
        <v>67.5</v>
      </c>
      <c r="J56" s="259">
        <v>94.8</v>
      </c>
      <c r="K56" s="259">
        <v>94.92</v>
      </c>
      <c r="L56" s="259">
        <v>80.8</v>
      </c>
      <c r="M56" s="259">
        <v>80.400000000000006</v>
      </c>
      <c r="N56" s="259">
        <v>86.19</v>
      </c>
      <c r="O56" s="259">
        <v>84.37</v>
      </c>
      <c r="P56" s="259">
        <v>179.6</v>
      </c>
      <c r="Q56" s="259">
        <v>65.010000000000005</v>
      </c>
      <c r="R56" s="259">
        <v>60.26</v>
      </c>
      <c r="S56" s="259">
        <v>73.77</v>
      </c>
      <c r="T56" s="259">
        <v>71.03</v>
      </c>
      <c r="U56" s="259">
        <v>68.38</v>
      </c>
      <c r="V56" s="259">
        <v>57.34</v>
      </c>
      <c r="W56" s="259">
        <v>51.58</v>
      </c>
      <c r="X56" s="259">
        <v>46.69</v>
      </c>
      <c r="Y56" s="259">
        <v>84.52</v>
      </c>
      <c r="Z56" s="259">
        <v>86.16</v>
      </c>
      <c r="AA56" s="259">
        <v>128.09</v>
      </c>
      <c r="AB56" s="259">
        <v>55.04</v>
      </c>
      <c r="AC56" s="259">
        <v>73.97</v>
      </c>
      <c r="AD56" s="259">
        <v>67.489999999999995</v>
      </c>
      <c r="AE56" s="259">
        <v>74.63</v>
      </c>
      <c r="AF56" s="259">
        <v>81.39</v>
      </c>
      <c r="AG56" s="259">
        <v>77.92</v>
      </c>
      <c r="AH56" s="259">
        <v>62.68</v>
      </c>
      <c r="AI56" s="259">
        <v>72.38</v>
      </c>
      <c r="AJ56" s="259">
        <v>44.26</v>
      </c>
      <c r="AK56" s="259">
        <v>53.57</v>
      </c>
      <c r="AL56" s="259">
        <v>63.95</v>
      </c>
      <c r="AM56" s="259">
        <v>116.01</v>
      </c>
      <c r="AN56" s="259">
        <v>83.85</v>
      </c>
      <c r="AO56" s="259">
        <v>71.67</v>
      </c>
      <c r="AP56" s="259">
        <v>61.18</v>
      </c>
      <c r="AQ56" s="259">
        <v>64.19</v>
      </c>
      <c r="AR56" s="259">
        <v>73.900000000000006</v>
      </c>
      <c r="AS56" s="259">
        <v>78.569999999999993</v>
      </c>
      <c r="AT56" s="259">
        <v>136.5</v>
      </c>
      <c r="AU56" s="259">
        <v>50.96</v>
      </c>
      <c r="AV56" s="259">
        <v>66.27</v>
      </c>
      <c r="AW56" s="259">
        <v>65.3</v>
      </c>
      <c r="AX56" s="259">
        <v>78.42</v>
      </c>
      <c r="AY56" s="259">
        <v>60.42</v>
      </c>
      <c r="AZ56" s="259">
        <v>68.08</v>
      </c>
      <c r="BA56" s="259">
        <v>73.489999999999995</v>
      </c>
      <c r="BB56" s="259">
        <v>95</v>
      </c>
      <c r="BC56" s="259">
        <v>69.22</v>
      </c>
      <c r="BD56" s="259">
        <v>77.59</v>
      </c>
      <c r="BE56" s="259">
        <v>82.4</v>
      </c>
      <c r="BF56" s="259">
        <v>57.77</v>
      </c>
      <c r="BG56" s="259">
        <v>29.27</v>
      </c>
      <c r="BH56" s="259">
        <v>51.21</v>
      </c>
      <c r="BI56" s="259">
        <v>44.79</v>
      </c>
      <c r="BJ56" s="259">
        <v>75.87</v>
      </c>
      <c r="BK56" s="259">
        <v>60.53</v>
      </c>
      <c r="BL56" s="259">
        <v>81.61</v>
      </c>
      <c r="BM56" s="259">
        <v>44.77</v>
      </c>
      <c r="BN56" s="259">
        <v>67.95</v>
      </c>
      <c r="BO56" s="259">
        <v>74.47</v>
      </c>
      <c r="BP56" s="259">
        <v>67.22</v>
      </c>
      <c r="BQ56" s="259">
        <v>52.53</v>
      </c>
      <c r="BR56" s="259">
        <v>53.37</v>
      </c>
      <c r="BS56" s="259">
        <v>63.03</v>
      </c>
      <c r="BT56" s="259">
        <v>64.56</v>
      </c>
      <c r="BU56" s="259">
        <v>64.599999999999994</v>
      </c>
      <c r="BV56" s="259">
        <v>72.52</v>
      </c>
      <c r="BW56" s="259">
        <v>52.8</v>
      </c>
      <c r="BX56" s="259">
        <v>66.400000000000006</v>
      </c>
    </row>
    <row r="57" spans="1:76">
      <c r="A57" s="307">
        <v>44620</v>
      </c>
      <c r="B57" s="212" t="s">
        <v>114</v>
      </c>
      <c r="C57" s="213" t="s">
        <v>115</v>
      </c>
      <c r="D57" s="259">
        <v>71.22</v>
      </c>
      <c r="E57" s="259">
        <v>86.83</v>
      </c>
      <c r="F57" s="259">
        <v>89.79</v>
      </c>
      <c r="G57" s="259">
        <v>86.48</v>
      </c>
      <c r="H57" s="259">
        <v>89.45</v>
      </c>
      <c r="I57" s="259">
        <v>87.31</v>
      </c>
      <c r="J57" s="259">
        <v>88</v>
      </c>
      <c r="K57" s="259">
        <v>86.43</v>
      </c>
      <c r="L57" s="259">
        <v>87.76</v>
      </c>
      <c r="M57" s="259">
        <v>86.03</v>
      </c>
      <c r="N57" s="259">
        <v>87.49</v>
      </c>
      <c r="O57" s="259">
        <v>89.92</v>
      </c>
      <c r="P57" s="259">
        <v>57.66</v>
      </c>
      <c r="Q57" s="259">
        <v>90.21</v>
      </c>
      <c r="R57" s="259">
        <v>72.760000000000005</v>
      </c>
      <c r="S57" s="259">
        <v>86.71</v>
      </c>
      <c r="T57" s="259">
        <v>82.16</v>
      </c>
      <c r="U57" s="259">
        <v>79.44</v>
      </c>
      <c r="V57" s="259">
        <v>88</v>
      </c>
      <c r="W57" s="259">
        <v>93.63</v>
      </c>
      <c r="X57" s="259">
        <v>86.95</v>
      </c>
      <c r="Y57" s="259">
        <v>83.25</v>
      </c>
      <c r="Z57" s="259">
        <v>83.4</v>
      </c>
      <c r="AA57" s="259">
        <v>67.8</v>
      </c>
      <c r="AB57" s="259">
        <v>79.23</v>
      </c>
      <c r="AC57" s="259">
        <v>78.37</v>
      </c>
      <c r="AD57" s="259">
        <v>75.84</v>
      </c>
      <c r="AE57" s="259">
        <v>68.260000000000005</v>
      </c>
      <c r="AF57" s="259">
        <v>85.06</v>
      </c>
      <c r="AG57" s="259">
        <v>90.95</v>
      </c>
      <c r="AH57" s="259">
        <v>75.23</v>
      </c>
      <c r="AI57" s="259">
        <v>91.63</v>
      </c>
      <c r="AJ57" s="259">
        <v>78.86</v>
      </c>
      <c r="AK57" s="259">
        <v>89.12</v>
      </c>
      <c r="AL57" s="259">
        <v>83.32</v>
      </c>
      <c r="AM57" s="259">
        <v>71.849999999999994</v>
      </c>
      <c r="AN57" s="259">
        <v>63.26</v>
      </c>
      <c r="AO57" s="259">
        <v>85.33</v>
      </c>
      <c r="AP57" s="259">
        <v>85.83</v>
      </c>
      <c r="AQ57" s="259">
        <v>82.62</v>
      </c>
      <c r="AR57" s="259">
        <v>70.61</v>
      </c>
      <c r="AS57" s="259">
        <v>78.959999999999994</v>
      </c>
      <c r="AT57" s="259">
        <v>50.13</v>
      </c>
      <c r="AU57" s="259">
        <v>92.57</v>
      </c>
      <c r="AV57" s="259">
        <v>76.53</v>
      </c>
      <c r="AW57" s="259">
        <v>81.430000000000007</v>
      </c>
      <c r="AX57" s="259">
        <v>87.35</v>
      </c>
      <c r="AY57" s="259">
        <v>79.63</v>
      </c>
      <c r="AZ57" s="259">
        <v>83.19</v>
      </c>
      <c r="BA57" s="259">
        <v>87.7</v>
      </c>
      <c r="BB57" s="259">
        <v>88.81</v>
      </c>
      <c r="BC57" s="259">
        <v>90.37</v>
      </c>
      <c r="BD57" s="259">
        <v>89.5</v>
      </c>
      <c r="BE57" s="259">
        <v>83.76</v>
      </c>
      <c r="BF57" s="259">
        <v>91.51</v>
      </c>
      <c r="BG57" s="259">
        <v>85.96</v>
      </c>
      <c r="BH57" s="259">
        <v>88.02</v>
      </c>
      <c r="BI57" s="259">
        <v>87.09</v>
      </c>
      <c r="BJ57" s="259">
        <v>77.45</v>
      </c>
      <c r="BK57" s="259">
        <v>82.81</v>
      </c>
      <c r="BL57" s="259">
        <v>75.11</v>
      </c>
      <c r="BM57" s="259">
        <v>79.66</v>
      </c>
      <c r="BN57" s="259">
        <v>85.21</v>
      </c>
      <c r="BO57" s="259">
        <v>72.400000000000006</v>
      </c>
      <c r="BP57" s="259">
        <v>90.04</v>
      </c>
      <c r="BQ57" s="259">
        <v>75.72</v>
      </c>
      <c r="BR57" s="259">
        <v>80.62</v>
      </c>
      <c r="BS57" s="259">
        <v>85.57</v>
      </c>
      <c r="BT57" s="259">
        <v>85.75</v>
      </c>
      <c r="BU57" s="259">
        <v>85.8</v>
      </c>
      <c r="BV57" s="259">
        <v>75.95</v>
      </c>
      <c r="BW57" s="259">
        <v>76.040000000000006</v>
      </c>
      <c r="BX57" s="259">
        <v>74.010000000000005</v>
      </c>
    </row>
    <row r="58" spans="1:76">
      <c r="A58" s="307">
        <v>44620</v>
      </c>
      <c r="B58" s="212" t="s">
        <v>116</v>
      </c>
      <c r="C58" s="213" t="s">
        <v>117</v>
      </c>
      <c r="D58" s="259">
        <v>26.58</v>
      </c>
      <c r="E58" s="259">
        <v>10.68</v>
      </c>
      <c r="F58" s="259">
        <v>7.04</v>
      </c>
      <c r="G58" s="259">
        <v>12.42</v>
      </c>
      <c r="H58" s="259">
        <v>6.59</v>
      </c>
      <c r="I58" s="259">
        <v>12.2</v>
      </c>
      <c r="J58" s="259">
        <v>11.82</v>
      </c>
      <c r="K58" s="259">
        <v>11.27</v>
      </c>
      <c r="L58" s="259">
        <v>8.59</v>
      </c>
      <c r="M58" s="259">
        <v>11.79</v>
      </c>
      <c r="N58" s="259">
        <v>11.86</v>
      </c>
      <c r="O58" s="259">
        <v>9.6</v>
      </c>
      <c r="P58" s="259">
        <v>39.090000000000003</v>
      </c>
      <c r="Q58" s="259">
        <v>9.59</v>
      </c>
      <c r="R58" s="259">
        <v>13.17</v>
      </c>
      <c r="S58" s="259">
        <v>11.87</v>
      </c>
      <c r="T58" s="259">
        <v>5.27</v>
      </c>
      <c r="U58" s="259">
        <v>15.35</v>
      </c>
      <c r="V58" s="259">
        <v>11.38</v>
      </c>
      <c r="W58" s="259">
        <v>6.11</v>
      </c>
      <c r="X58" s="259">
        <v>13.01</v>
      </c>
      <c r="Y58" s="259">
        <v>16.07</v>
      </c>
      <c r="Z58" s="259">
        <v>12.54</v>
      </c>
      <c r="AA58" s="259">
        <v>30.94</v>
      </c>
      <c r="AB58" s="259">
        <v>12.84</v>
      </c>
      <c r="AC58" s="259">
        <v>11.19</v>
      </c>
      <c r="AD58" s="259">
        <v>4.8099999999999996</v>
      </c>
      <c r="AE58" s="259">
        <v>17.13</v>
      </c>
      <c r="AF58" s="259">
        <v>10.78</v>
      </c>
      <c r="AG58" s="259">
        <v>8.91</v>
      </c>
      <c r="AH58" s="259">
        <v>7.68</v>
      </c>
      <c r="AI58" s="259">
        <v>7.72</v>
      </c>
      <c r="AJ58" s="259">
        <v>17.22</v>
      </c>
      <c r="AK58" s="259">
        <v>10.81</v>
      </c>
      <c r="AL58" s="259">
        <v>11.14</v>
      </c>
      <c r="AM58" s="259">
        <v>26.87</v>
      </c>
      <c r="AN58" s="259">
        <v>35.99</v>
      </c>
      <c r="AO58" s="259">
        <v>14.54</v>
      </c>
      <c r="AP58" s="259">
        <v>13.87</v>
      </c>
      <c r="AQ58" s="259">
        <v>16.739999999999998</v>
      </c>
      <c r="AR58" s="259">
        <v>28.36</v>
      </c>
      <c r="AS58" s="259">
        <v>18.170000000000002</v>
      </c>
      <c r="AT58" s="259">
        <v>44.49</v>
      </c>
      <c r="AU58" s="259">
        <v>7.13</v>
      </c>
      <c r="AV58" s="259">
        <v>23.24</v>
      </c>
      <c r="AW58" s="259">
        <v>18.57</v>
      </c>
      <c r="AX58" s="259">
        <v>10.81</v>
      </c>
      <c r="AY58" s="259">
        <v>17.23</v>
      </c>
      <c r="AZ58" s="259">
        <v>16.559999999999999</v>
      </c>
      <c r="BA58" s="259">
        <v>9.7100000000000009</v>
      </c>
      <c r="BB58" s="259">
        <v>7.39</v>
      </c>
      <c r="BC58" s="259">
        <v>8.86</v>
      </c>
      <c r="BD58" s="259">
        <v>7.19</v>
      </c>
      <c r="BE58" s="259">
        <v>13.78</v>
      </c>
      <c r="BF58" s="259">
        <v>5.84</v>
      </c>
      <c r="BG58" s="259">
        <v>13.87</v>
      </c>
      <c r="BH58" s="259">
        <v>9.26</v>
      </c>
      <c r="BI58" s="259">
        <v>12.91</v>
      </c>
      <c r="BJ58" s="259">
        <v>18.64</v>
      </c>
      <c r="BK58" s="259">
        <v>8.25</v>
      </c>
      <c r="BL58" s="259">
        <v>4.42</v>
      </c>
      <c r="BM58" s="259">
        <v>5.01</v>
      </c>
      <c r="BN58" s="259">
        <v>6.82</v>
      </c>
      <c r="BO58" s="259">
        <v>12.64</v>
      </c>
      <c r="BP58" s="259">
        <v>8.23</v>
      </c>
      <c r="BQ58" s="259">
        <v>18.27</v>
      </c>
      <c r="BR58" s="259">
        <v>11.34</v>
      </c>
      <c r="BS58" s="259">
        <v>10.06</v>
      </c>
      <c r="BT58" s="259">
        <v>11.35</v>
      </c>
      <c r="BU58" s="259">
        <v>6.17</v>
      </c>
      <c r="BV58" s="259">
        <v>16.37</v>
      </c>
      <c r="BW58" s="259">
        <v>16.010000000000002</v>
      </c>
      <c r="BX58" s="259">
        <v>5.33</v>
      </c>
    </row>
    <row r="59" spans="1:76">
      <c r="A59" s="307">
        <v>44620</v>
      </c>
      <c r="B59" s="212" t="s">
        <v>118</v>
      </c>
      <c r="C59" s="213" t="s">
        <v>119</v>
      </c>
      <c r="D59" s="259">
        <v>32.450000000000003</v>
      </c>
      <c r="E59" s="259">
        <v>34.19</v>
      </c>
      <c r="F59" s="259">
        <v>53.35</v>
      </c>
      <c r="G59" s="259">
        <v>57.14</v>
      </c>
      <c r="H59" s="259">
        <v>53.33</v>
      </c>
      <c r="I59" s="259">
        <v>50.49</v>
      </c>
      <c r="J59" s="259">
        <v>54.02</v>
      </c>
      <c r="K59" s="259">
        <v>52.94</v>
      </c>
      <c r="L59" s="259">
        <v>47.85</v>
      </c>
      <c r="M59" s="259">
        <v>49.62</v>
      </c>
      <c r="N59" s="259">
        <v>54.47</v>
      </c>
      <c r="O59" s="259">
        <v>53.15</v>
      </c>
      <c r="P59" s="259">
        <v>28.96</v>
      </c>
      <c r="Q59" s="259">
        <v>60.62</v>
      </c>
      <c r="R59" s="259">
        <v>57.81</v>
      </c>
      <c r="S59" s="259">
        <v>58.11</v>
      </c>
      <c r="T59" s="259">
        <v>50.98</v>
      </c>
      <c r="U59" s="259">
        <v>63.71</v>
      </c>
      <c r="V59" s="259">
        <v>56.19</v>
      </c>
      <c r="W59" s="259">
        <v>58.04</v>
      </c>
      <c r="X59" s="259">
        <v>55.95</v>
      </c>
      <c r="Y59" s="259">
        <v>67.349999999999994</v>
      </c>
      <c r="Z59" s="259">
        <v>60</v>
      </c>
      <c r="AA59" s="259">
        <v>28.8</v>
      </c>
      <c r="AB59" s="259">
        <v>44.18</v>
      </c>
      <c r="AC59" s="259">
        <v>55.85</v>
      </c>
      <c r="AD59" s="259">
        <v>34.49</v>
      </c>
      <c r="AE59" s="259">
        <v>56.58</v>
      </c>
      <c r="AF59" s="259">
        <v>54.16</v>
      </c>
      <c r="AG59" s="259">
        <v>50.45</v>
      </c>
      <c r="AH59" s="259">
        <v>48.9</v>
      </c>
      <c r="AI59" s="259">
        <v>66.28</v>
      </c>
      <c r="AJ59" s="259">
        <v>53.82</v>
      </c>
      <c r="AK59" s="259">
        <v>58.01</v>
      </c>
      <c r="AL59" s="259">
        <v>48.38</v>
      </c>
      <c r="AM59" s="259">
        <v>39.479999999999997</v>
      </c>
      <c r="AN59" s="259">
        <v>64.47</v>
      </c>
      <c r="AO59" s="259">
        <v>59.83</v>
      </c>
      <c r="AP59" s="259">
        <v>63.06</v>
      </c>
      <c r="AQ59" s="259">
        <v>70.37</v>
      </c>
      <c r="AR59" s="259">
        <v>74.64</v>
      </c>
      <c r="AS59" s="259">
        <v>65.84</v>
      </c>
      <c r="AT59" s="259">
        <v>23.32</v>
      </c>
      <c r="AU59" s="259">
        <v>50.32</v>
      </c>
      <c r="AV59" s="259">
        <v>63.58</v>
      </c>
      <c r="AW59" s="259">
        <v>68.650000000000006</v>
      </c>
      <c r="AX59" s="259">
        <v>60.29</v>
      </c>
      <c r="AY59" s="259">
        <v>58.12</v>
      </c>
      <c r="AZ59" s="259">
        <v>67.62</v>
      </c>
      <c r="BA59" s="259">
        <v>37.56</v>
      </c>
      <c r="BB59" s="259">
        <v>47.14</v>
      </c>
      <c r="BC59" s="259">
        <v>54.91</v>
      </c>
      <c r="BD59" s="259">
        <v>48.25</v>
      </c>
      <c r="BE59" s="259">
        <v>46.14</v>
      </c>
      <c r="BF59" s="259">
        <v>46.79</v>
      </c>
      <c r="BG59" s="259">
        <v>53.76</v>
      </c>
      <c r="BH59" s="259">
        <v>61.33</v>
      </c>
      <c r="BI59" s="259">
        <v>39.68</v>
      </c>
      <c r="BJ59" s="259">
        <v>38.06</v>
      </c>
      <c r="BK59" s="259">
        <v>48.7</v>
      </c>
      <c r="BL59" s="259">
        <v>35.450000000000003</v>
      </c>
      <c r="BM59" s="259">
        <v>50.03</v>
      </c>
      <c r="BN59" s="259">
        <v>46.1</v>
      </c>
      <c r="BO59" s="259">
        <v>43.14</v>
      </c>
      <c r="BP59" s="259">
        <v>47.29</v>
      </c>
      <c r="BQ59" s="259">
        <v>62.94</v>
      </c>
      <c r="BR59" s="259">
        <v>57.07</v>
      </c>
      <c r="BS59" s="259">
        <v>59.72</v>
      </c>
      <c r="BT59" s="259">
        <v>51.95</v>
      </c>
      <c r="BU59" s="259">
        <v>39.61</v>
      </c>
      <c r="BV59" s="259">
        <v>51.87</v>
      </c>
      <c r="BW59" s="259">
        <v>47.29</v>
      </c>
      <c r="BX59" s="259">
        <v>44.77</v>
      </c>
    </row>
    <row r="60" spans="1:76">
      <c r="A60" s="307">
        <v>44620</v>
      </c>
      <c r="B60" s="212" t="s">
        <v>120</v>
      </c>
      <c r="C60" s="213" t="s">
        <v>121</v>
      </c>
      <c r="D60" s="259">
        <v>24.59</v>
      </c>
      <c r="E60" s="259">
        <v>12.88</v>
      </c>
      <c r="F60" s="259">
        <v>18.010000000000002</v>
      </c>
      <c r="G60" s="259">
        <v>21.12</v>
      </c>
      <c r="H60" s="259">
        <v>13.76</v>
      </c>
      <c r="I60" s="259">
        <v>27.71</v>
      </c>
      <c r="J60" s="259">
        <v>14.82</v>
      </c>
      <c r="K60" s="259">
        <v>13.39</v>
      </c>
      <c r="L60" s="259">
        <v>18.68</v>
      </c>
      <c r="M60" s="259">
        <v>19.46</v>
      </c>
      <c r="N60" s="259">
        <v>27.61</v>
      </c>
      <c r="O60" s="259">
        <v>14.5</v>
      </c>
      <c r="P60" s="259">
        <v>3.48</v>
      </c>
      <c r="Q60" s="259">
        <v>35.520000000000003</v>
      </c>
      <c r="R60" s="259">
        <v>24.83</v>
      </c>
      <c r="S60" s="259">
        <v>24.71</v>
      </c>
      <c r="T60" s="259">
        <v>19.100000000000001</v>
      </c>
      <c r="U60" s="259">
        <v>22.09</v>
      </c>
      <c r="V60" s="259">
        <v>17.62</v>
      </c>
      <c r="W60" s="259">
        <v>30.32</v>
      </c>
      <c r="X60" s="259">
        <v>19.97</v>
      </c>
      <c r="Y60" s="259">
        <v>29.87</v>
      </c>
      <c r="Z60" s="259">
        <v>9.98</v>
      </c>
      <c r="AA60" s="259">
        <v>6.41</v>
      </c>
      <c r="AB60" s="259">
        <v>24.12</v>
      </c>
      <c r="AC60" s="259">
        <v>26.52</v>
      </c>
      <c r="AD60" s="259">
        <v>23.66</v>
      </c>
      <c r="AE60" s="259">
        <v>21.58</v>
      </c>
      <c r="AF60" s="259">
        <v>16.27</v>
      </c>
      <c r="AG60" s="259">
        <v>14.88</v>
      </c>
      <c r="AH60" s="259">
        <v>22.28</v>
      </c>
      <c r="AI60" s="259">
        <v>13.79</v>
      </c>
      <c r="AJ60" s="259">
        <v>28.05</v>
      </c>
      <c r="AK60" s="259">
        <v>27.07</v>
      </c>
      <c r="AL60" s="259">
        <v>18.75</v>
      </c>
      <c r="AM60" s="259">
        <v>8.1300000000000008</v>
      </c>
      <c r="AN60" s="259">
        <v>26.52</v>
      </c>
      <c r="AO60" s="259">
        <v>34.6</v>
      </c>
      <c r="AP60" s="259">
        <v>36.33</v>
      </c>
      <c r="AQ60" s="259">
        <v>33.35</v>
      </c>
      <c r="AR60" s="259">
        <v>27.13</v>
      </c>
      <c r="AS60" s="259">
        <v>20.81</v>
      </c>
      <c r="AT60" s="259">
        <v>15.11</v>
      </c>
      <c r="AU60" s="259">
        <v>42.34</v>
      </c>
      <c r="AV60" s="259">
        <v>30.25</v>
      </c>
      <c r="AW60" s="259">
        <v>35.659999999999997</v>
      </c>
      <c r="AX60" s="259">
        <v>20.059999999999999</v>
      </c>
      <c r="AY60" s="259">
        <v>25.49</v>
      </c>
      <c r="AZ60" s="259">
        <v>33.65</v>
      </c>
      <c r="BA60" s="259">
        <v>14.91</v>
      </c>
      <c r="BB60" s="259">
        <v>12.08</v>
      </c>
      <c r="BC60" s="259">
        <v>15.71</v>
      </c>
      <c r="BD60" s="259">
        <v>21.28</v>
      </c>
      <c r="BE60" s="259">
        <v>21.47</v>
      </c>
      <c r="BF60" s="259">
        <v>25.09</v>
      </c>
      <c r="BG60" s="259">
        <v>38.04</v>
      </c>
      <c r="BH60" s="259">
        <v>25.18</v>
      </c>
      <c r="BI60" s="259">
        <v>24.15</v>
      </c>
      <c r="BJ60" s="259">
        <v>18.350000000000001</v>
      </c>
      <c r="BK60" s="259">
        <v>26</v>
      </c>
      <c r="BL60" s="259">
        <v>9.92</v>
      </c>
      <c r="BM60" s="259">
        <v>52.49</v>
      </c>
      <c r="BN60" s="259">
        <v>30.64</v>
      </c>
      <c r="BO60" s="259">
        <v>12.77</v>
      </c>
      <c r="BP60" s="259">
        <v>20.010000000000002</v>
      </c>
      <c r="BQ60" s="259">
        <v>37.93</v>
      </c>
      <c r="BR60" s="259">
        <v>25.6</v>
      </c>
      <c r="BS60" s="259">
        <v>22.56</v>
      </c>
      <c r="BT60" s="259">
        <v>31.2</v>
      </c>
      <c r="BU60" s="259">
        <v>19.14</v>
      </c>
      <c r="BV60" s="259">
        <v>27.16</v>
      </c>
      <c r="BW60" s="259">
        <v>28.91</v>
      </c>
      <c r="BX60" s="259">
        <v>20.03</v>
      </c>
    </row>
    <row r="61" spans="1:76">
      <c r="A61" s="307">
        <v>44620</v>
      </c>
      <c r="B61" s="212" t="s">
        <v>122</v>
      </c>
      <c r="C61" s="213" t="s">
        <v>123</v>
      </c>
      <c r="D61" s="259">
        <v>21.56</v>
      </c>
      <c r="E61" s="259">
        <v>10.68</v>
      </c>
      <c r="F61" s="259">
        <v>16.03</v>
      </c>
      <c r="G61" s="259">
        <v>19.27</v>
      </c>
      <c r="H61" s="259">
        <v>11.29</v>
      </c>
      <c r="I61" s="259">
        <v>26.12</v>
      </c>
      <c r="J61" s="259">
        <v>11.17</v>
      </c>
      <c r="K61" s="259">
        <v>10.3</v>
      </c>
      <c r="L61" s="259">
        <v>15.76</v>
      </c>
      <c r="M61" s="259">
        <v>17.09</v>
      </c>
      <c r="N61" s="259">
        <v>24.83</v>
      </c>
      <c r="O61" s="259">
        <v>11.56</v>
      </c>
      <c r="P61" s="259">
        <v>0.84</v>
      </c>
      <c r="Q61" s="259">
        <v>32.340000000000003</v>
      </c>
      <c r="R61" s="259">
        <v>23.67</v>
      </c>
      <c r="S61" s="259">
        <v>22.56</v>
      </c>
      <c r="T61" s="259">
        <v>18.07</v>
      </c>
      <c r="U61" s="259">
        <v>21.93</v>
      </c>
      <c r="V61" s="259">
        <v>15.63</v>
      </c>
      <c r="W61" s="259">
        <v>27.91</v>
      </c>
      <c r="X61" s="259">
        <v>18.829999999999998</v>
      </c>
      <c r="Y61" s="259">
        <v>27.03</v>
      </c>
      <c r="Z61" s="259">
        <v>8.31</v>
      </c>
      <c r="AA61" s="259">
        <v>4.41</v>
      </c>
      <c r="AB61" s="259">
        <v>22.51</v>
      </c>
      <c r="AC61" s="259">
        <v>23.9</v>
      </c>
      <c r="AD61" s="259">
        <v>21.56</v>
      </c>
      <c r="AE61" s="259">
        <v>20.22</v>
      </c>
      <c r="AF61" s="259">
        <v>14.06</v>
      </c>
      <c r="AG61" s="259">
        <v>12.59</v>
      </c>
      <c r="AH61" s="259">
        <v>20.21</v>
      </c>
      <c r="AI61" s="259">
        <v>12.11</v>
      </c>
      <c r="AJ61" s="259">
        <v>27.17</v>
      </c>
      <c r="AK61" s="259">
        <v>25.18</v>
      </c>
      <c r="AL61" s="259">
        <v>16.809999999999999</v>
      </c>
      <c r="AM61" s="259">
        <v>5.27</v>
      </c>
      <c r="AN61" s="259">
        <v>24.54</v>
      </c>
      <c r="AO61" s="259">
        <v>32.35</v>
      </c>
      <c r="AP61" s="259">
        <v>34.65</v>
      </c>
      <c r="AQ61" s="259">
        <v>31.77</v>
      </c>
      <c r="AR61" s="259">
        <v>25.42</v>
      </c>
      <c r="AS61" s="259">
        <v>18.47</v>
      </c>
      <c r="AT61" s="259">
        <v>12.71</v>
      </c>
      <c r="AU61" s="259">
        <v>39.86</v>
      </c>
      <c r="AV61" s="259">
        <v>28.41</v>
      </c>
      <c r="AW61" s="259">
        <v>33.76</v>
      </c>
      <c r="AX61" s="259">
        <v>18.59</v>
      </c>
      <c r="AY61" s="259">
        <v>23.6</v>
      </c>
      <c r="AZ61" s="259">
        <v>31.02</v>
      </c>
      <c r="BA61" s="259">
        <v>13.48</v>
      </c>
      <c r="BB61" s="259">
        <v>8.98</v>
      </c>
      <c r="BC61" s="259">
        <v>13.19</v>
      </c>
      <c r="BD61" s="259">
        <v>18.28</v>
      </c>
      <c r="BE61" s="259">
        <v>18.809999999999999</v>
      </c>
      <c r="BF61" s="259">
        <v>24.2</v>
      </c>
      <c r="BG61" s="259">
        <v>37.299999999999997</v>
      </c>
      <c r="BH61" s="259">
        <v>24.66</v>
      </c>
      <c r="BI61" s="259">
        <v>23.93</v>
      </c>
      <c r="BJ61" s="259">
        <v>16.28</v>
      </c>
      <c r="BK61" s="259">
        <v>24.24</v>
      </c>
      <c r="BL61" s="259">
        <v>8.7899999999999991</v>
      </c>
      <c r="BM61" s="259">
        <v>51.06</v>
      </c>
      <c r="BN61" s="259">
        <v>28.39</v>
      </c>
      <c r="BO61" s="259">
        <v>11.5</v>
      </c>
      <c r="BP61" s="259">
        <v>17.989999999999998</v>
      </c>
      <c r="BQ61" s="259">
        <v>36.65</v>
      </c>
      <c r="BR61" s="259">
        <v>23.95</v>
      </c>
      <c r="BS61" s="259">
        <v>20.53</v>
      </c>
      <c r="BT61" s="259">
        <v>29</v>
      </c>
      <c r="BU61" s="259">
        <v>17.600000000000001</v>
      </c>
      <c r="BV61" s="259">
        <v>24.08</v>
      </c>
      <c r="BW61" s="259">
        <v>25.69</v>
      </c>
      <c r="BX61" s="259">
        <v>18.02</v>
      </c>
    </row>
    <row r="62" spans="1:76">
      <c r="A62" s="307">
        <v>44620</v>
      </c>
      <c r="B62" s="212" t="s">
        <v>124</v>
      </c>
      <c r="C62" s="213" t="s">
        <v>125</v>
      </c>
      <c r="D62" s="259">
        <v>1.46</v>
      </c>
      <c r="E62" s="259">
        <v>1.19</v>
      </c>
      <c r="F62" s="259">
        <v>1.38</v>
      </c>
      <c r="G62" s="259">
        <v>1.52</v>
      </c>
      <c r="H62" s="259">
        <v>1.27</v>
      </c>
      <c r="I62" s="259">
        <v>1.57</v>
      </c>
      <c r="J62" s="259">
        <v>1.22</v>
      </c>
      <c r="K62" s="259">
        <v>1.2</v>
      </c>
      <c r="L62" s="259">
        <v>1.4</v>
      </c>
      <c r="M62" s="259">
        <v>1.41</v>
      </c>
      <c r="N62" s="259">
        <v>1.45</v>
      </c>
      <c r="O62" s="259">
        <v>1.28</v>
      </c>
      <c r="P62" s="259">
        <v>1.01</v>
      </c>
      <c r="Q62" s="259">
        <v>1.7</v>
      </c>
      <c r="R62" s="259">
        <v>1.93</v>
      </c>
      <c r="S62" s="259">
        <v>1.53</v>
      </c>
      <c r="T62" s="259">
        <v>1.51</v>
      </c>
      <c r="U62" s="259">
        <v>1.73</v>
      </c>
      <c r="V62" s="259">
        <v>1.92</v>
      </c>
      <c r="W62" s="259">
        <v>2.04</v>
      </c>
      <c r="X62" s="259">
        <v>2.58</v>
      </c>
      <c r="Y62" s="259">
        <v>1.5</v>
      </c>
      <c r="Z62" s="259">
        <v>1.35</v>
      </c>
      <c r="AA62" s="259">
        <v>1.1000000000000001</v>
      </c>
      <c r="AB62" s="259">
        <v>2.25</v>
      </c>
      <c r="AC62" s="259">
        <v>1.66</v>
      </c>
      <c r="AD62" s="259">
        <v>1.77</v>
      </c>
      <c r="AE62" s="259">
        <v>1.51</v>
      </c>
      <c r="AF62" s="259">
        <v>1.43</v>
      </c>
      <c r="AG62" s="259">
        <v>1.48</v>
      </c>
      <c r="AH62" s="259">
        <v>1.83</v>
      </c>
      <c r="AI62" s="259">
        <v>1.53</v>
      </c>
      <c r="AJ62" s="259">
        <v>2.4500000000000002</v>
      </c>
      <c r="AK62" s="259">
        <v>2.0699999999999998</v>
      </c>
      <c r="AL62" s="259">
        <v>1.79</v>
      </c>
      <c r="AM62" s="259">
        <v>1.1299999999999999</v>
      </c>
      <c r="AN62" s="259">
        <v>1.37</v>
      </c>
      <c r="AO62" s="259">
        <v>1.53</v>
      </c>
      <c r="AP62" s="259">
        <v>1.75</v>
      </c>
      <c r="AQ62" s="259">
        <v>1.7</v>
      </c>
      <c r="AR62" s="259">
        <v>1.63</v>
      </c>
      <c r="AS62" s="259">
        <v>1.4</v>
      </c>
      <c r="AT62" s="259">
        <v>1.26</v>
      </c>
      <c r="AU62" s="259">
        <v>2.36</v>
      </c>
      <c r="AV62" s="259">
        <v>1.69</v>
      </c>
      <c r="AW62" s="259">
        <v>1.71</v>
      </c>
      <c r="AX62" s="259">
        <v>1.37</v>
      </c>
      <c r="AY62" s="259">
        <v>1.76</v>
      </c>
      <c r="AZ62" s="259">
        <v>1.57</v>
      </c>
      <c r="BA62" s="259">
        <v>1.49</v>
      </c>
      <c r="BB62" s="259">
        <v>1.32</v>
      </c>
      <c r="BC62" s="259">
        <v>1.61</v>
      </c>
      <c r="BD62" s="259">
        <v>1.57</v>
      </c>
      <c r="BE62" s="259">
        <v>1.38</v>
      </c>
      <c r="BF62" s="259">
        <v>1.86</v>
      </c>
      <c r="BG62" s="259">
        <v>3.61</v>
      </c>
      <c r="BH62" s="259">
        <v>2.0699999999999998</v>
      </c>
      <c r="BI62" s="259">
        <v>2.5499999999999998</v>
      </c>
      <c r="BJ62" s="259">
        <v>1.47</v>
      </c>
      <c r="BK62" s="259">
        <v>1.81</v>
      </c>
      <c r="BL62" s="259">
        <v>1.43</v>
      </c>
      <c r="BM62" s="259">
        <v>2.5</v>
      </c>
      <c r="BN62" s="259">
        <v>1.65</v>
      </c>
      <c r="BO62" s="259">
        <v>1.62</v>
      </c>
      <c r="BP62" s="259">
        <v>1.68</v>
      </c>
      <c r="BQ62" s="259">
        <v>2.11</v>
      </c>
      <c r="BR62" s="259">
        <v>2.0499999999999998</v>
      </c>
      <c r="BS62" s="259">
        <v>1.72</v>
      </c>
      <c r="BT62" s="259">
        <v>1.67</v>
      </c>
      <c r="BU62" s="259">
        <v>1.7</v>
      </c>
      <c r="BV62" s="259">
        <v>1.58</v>
      </c>
      <c r="BW62" s="259">
        <v>2.21</v>
      </c>
      <c r="BX62" s="259">
        <v>1.8</v>
      </c>
    </row>
    <row r="63" spans="1:76">
      <c r="A63" s="307">
        <v>44620</v>
      </c>
      <c r="B63" s="212" t="s">
        <v>126</v>
      </c>
      <c r="C63" s="213" t="s">
        <v>127</v>
      </c>
      <c r="D63" s="259">
        <v>44.55</v>
      </c>
      <c r="E63" s="259">
        <v>20.239999999999998</v>
      </c>
      <c r="F63" s="259">
        <v>33.83</v>
      </c>
      <c r="G63" s="259">
        <v>33.54</v>
      </c>
      <c r="H63" s="259">
        <v>24.24</v>
      </c>
      <c r="I63" s="259">
        <v>38.380000000000003</v>
      </c>
      <c r="J63" s="259">
        <v>25.29</v>
      </c>
      <c r="K63" s="259">
        <v>19.399999999999999</v>
      </c>
      <c r="L63" s="259">
        <v>32.880000000000003</v>
      </c>
      <c r="M63" s="259">
        <v>34.21</v>
      </c>
      <c r="N63" s="259">
        <v>35.93</v>
      </c>
      <c r="O63" s="259">
        <v>26.92</v>
      </c>
      <c r="P63" s="259">
        <v>8.02</v>
      </c>
      <c r="Q63" s="259">
        <v>45.46</v>
      </c>
      <c r="R63" s="259">
        <v>56.12</v>
      </c>
      <c r="S63" s="259">
        <v>39.79</v>
      </c>
      <c r="T63" s="259">
        <v>35.07</v>
      </c>
      <c r="U63" s="259">
        <v>46.99</v>
      </c>
      <c r="V63" s="259">
        <v>57.76</v>
      </c>
      <c r="W63" s="259">
        <v>56.38</v>
      </c>
      <c r="X63" s="259">
        <v>78</v>
      </c>
      <c r="Y63" s="259">
        <v>40.61</v>
      </c>
      <c r="Z63" s="259">
        <v>32.06</v>
      </c>
      <c r="AA63" s="259">
        <v>15.57</v>
      </c>
      <c r="AB63" s="259">
        <v>68.8</v>
      </c>
      <c r="AC63" s="259">
        <v>46.21</v>
      </c>
      <c r="AD63" s="259">
        <v>47.93</v>
      </c>
      <c r="AE63" s="259">
        <v>37.28</v>
      </c>
      <c r="AF63" s="259">
        <v>37.25</v>
      </c>
      <c r="AG63" s="259">
        <v>41.78</v>
      </c>
      <c r="AH63" s="259">
        <v>53.62</v>
      </c>
      <c r="AI63" s="259">
        <v>41.3</v>
      </c>
      <c r="AJ63" s="259">
        <v>64.489999999999995</v>
      </c>
      <c r="AK63" s="259">
        <v>57.34</v>
      </c>
      <c r="AL63" s="259">
        <v>52.33</v>
      </c>
      <c r="AM63" s="259">
        <v>20.65</v>
      </c>
      <c r="AN63" s="259">
        <v>30.83</v>
      </c>
      <c r="AO63" s="259">
        <v>36.74</v>
      </c>
      <c r="AP63" s="259">
        <v>45.75</v>
      </c>
      <c r="AQ63" s="259">
        <v>44.28</v>
      </c>
      <c r="AR63" s="259">
        <v>39.950000000000003</v>
      </c>
      <c r="AS63" s="259">
        <v>32.94</v>
      </c>
      <c r="AT63" s="259">
        <v>39.770000000000003</v>
      </c>
      <c r="AU63" s="259">
        <v>71</v>
      </c>
      <c r="AV63" s="259">
        <v>46.42</v>
      </c>
      <c r="AW63" s="259">
        <v>45.76</v>
      </c>
      <c r="AX63" s="259">
        <v>29.13</v>
      </c>
      <c r="AY63" s="259">
        <v>48.01</v>
      </c>
      <c r="AZ63" s="259">
        <v>40.58</v>
      </c>
      <c r="BA63" s="259">
        <v>38.450000000000003</v>
      </c>
      <c r="BB63" s="259">
        <v>28.39</v>
      </c>
      <c r="BC63" s="259">
        <v>46.48</v>
      </c>
      <c r="BD63" s="259">
        <v>39.22</v>
      </c>
      <c r="BE63" s="259">
        <v>25.98</v>
      </c>
      <c r="BF63" s="259">
        <v>47.94</v>
      </c>
      <c r="BG63" s="259">
        <v>76.290000000000006</v>
      </c>
      <c r="BH63" s="259">
        <v>51.09</v>
      </c>
      <c r="BI63" s="259">
        <v>70.099999999999994</v>
      </c>
      <c r="BJ63" s="259">
        <v>38.229999999999997</v>
      </c>
      <c r="BK63" s="259">
        <v>50.87</v>
      </c>
      <c r="BL63" s="259">
        <v>37.33</v>
      </c>
      <c r="BM63" s="259">
        <v>67.48</v>
      </c>
      <c r="BN63" s="259">
        <v>45.98</v>
      </c>
      <c r="BO63" s="259">
        <v>45.83</v>
      </c>
      <c r="BP63" s="259">
        <v>41.09</v>
      </c>
      <c r="BQ63" s="259">
        <v>56.43</v>
      </c>
      <c r="BR63" s="259">
        <v>56.88</v>
      </c>
      <c r="BS63" s="259">
        <v>46.62</v>
      </c>
      <c r="BT63" s="259">
        <v>43.7</v>
      </c>
      <c r="BU63" s="259">
        <v>49.21</v>
      </c>
      <c r="BV63" s="259">
        <v>45.85</v>
      </c>
      <c r="BW63" s="259">
        <v>65.45</v>
      </c>
      <c r="BX63" s="259">
        <v>54.13</v>
      </c>
    </row>
    <row r="64" spans="1:76">
      <c r="A64" s="307">
        <v>44620</v>
      </c>
      <c r="B64" s="212" t="s">
        <v>128</v>
      </c>
      <c r="C64" s="213" t="s">
        <v>129</v>
      </c>
      <c r="D64" s="259">
        <v>21.56</v>
      </c>
      <c r="E64" s="259">
        <v>10.68</v>
      </c>
      <c r="F64" s="259">
        <v>16.03</v>
      </c>
      <c r="G64" s="259">
        <v>19.27</v>
      </c>
      <c r="H64" s="259">
        <v>11.29</v>
      </c>
      <c r="I64" s="259">
        <v>26.12</v>
      </c>
      <c r="J64" s="259">
        <v>11.17</v>
      </c>
      <c r="K64" s="259">
        <v>10.3</v>
      </c>
      <c r="L64" s="259">
        <v>15.76</v>
      </c>
      <c r="M64" s="259">
        <v>17.09</v>
      </c>
      <c r="N64" s="259">
        <v>24.83</v>
      </c>
      <c r="O64" s="259">
        <v>11.56</v>
      </c>
      <c r="P64" s="259">
        <v>0.84</v>
      </c>
      <c r="Q64" s="259">
        <v>32.340000000000003</v>
      </c>
      <c r="R64" s="259">
        <v>23.67</v>
      </c>
      <c r="S64" s="259">
        <v>22.56</v>
      </c>
      <c r="T64" s="259">
        <v>18.07</v>
      </c>
      <c r="U64" s="259">
        <v>21.93</v>
      </c>
      <c r="V64" s="259">
        <v>15.63</v>
      </c>
      <c r="W64" s="259">
        <v>27.91</v>
      </c>
      <c r="X64" s="259">
        <v>18.829999999999998</v>
      </c>
      <c r="Y64" s="259">
        <v>27.03</v>
      </c>
      <c r="Z64" s="259">
        <v>8.31</v>
      </c>
      <c r="AA64" s="259">
        <v>4.41</v>
      </c>
      <c r="AB64" s="259">
        <v>22.51</v>
      </c>
      <c r="AC64" s="259">
        <v>23.9</v>
      </c>
      <c r="AD64" s="259">
        <v>21.56</v>
      </c>
      <c r="AE64" s="259">
        <v>20.22</v>
      </c>
      <c r="AF64" s="259">
        <v>14.06</v>
      </c>
      <c r="AG64" s="259">
        <v>12.59</v>
      </c>
      <c r="AH64" s="259">
        <v>20.21</v>
      </c>
      <c r="AI64" s="259">
        <v>12.11</v>
      </c>
      <c r="AJ64" s="259">
        <v>27.17</v>
      </c>
      <c r="AK64" s="259">
        <v>25.18</v>
      </c>
      <c r="AL64" s="259">
        <v>16.809999999999999</v>
      </c>
      <c r="AM64" s="259">
        <v>5.27</v>
      </c>
      <c r="AN64" s="259">
        <v>24.54</v>
      </c>
      <c r="AO64" s="259">
        <v>32.35</v>
      </c>
      <c r="AP64" s="259">
        <v>34.65</v>
      </c>
      <c r="AQ64" s="259">
        <v>31.77</v>
      </c>
      <c r="AR64" s="259">
        <v>25.42</v>
      </c>
      <c r="AS64" s="259">
        <v>18.47</v>
      </c>
      <c r="AT64" s="259">
        <v>12.71</v>
      </c>
      <c r="AU64" s="259">
        <v>39.86</v>
      </c>
      <c r="AV64" s="259">
        <v>28.41</v>
      </c>
      <c r="AW64" s="259">
        <v>33.76</v>
      </c>
      <c r="AX64" s="259">
        <v>18.59</v>
      </c>
      <c r="AY64" s="259">
        <v>23.6</v>
      </c>
      <c r="AZ64" s="259">
        <v>31.02</v>
      </c>
      <c r="BA64" s="259">
        <v>13.48</v>
      </c>
      <c r="BB64" s="259">
        <v>8.98</v>
      </c>
      <c r="BC64" s="259">
        <v>13.19</v>
      </c>
      <c r="BD64" s="259">
        <v>18.28</v>
      </c>
      <c r="BE64" s="259">
        <v>18.809999999999999</v>
      </c>
      <c r="BF64" s="259">
        <v>24.2</v>
      </c>
      <c r="BG64" s="259">
        <v>37.299999999999997</v>
      </c>
      <c r="BH64" s="259">
        <v>24.66</v>
      </c>
      <c r="BI64" s="259">
        <v>23.93</v>
      </c>
      <c r="BJ64" s="259">
        <v>16.28</v>
      </c>
      <c r="BK64" s="259">
        <v>24.24</v>
      </c>
      <c r="BL64" s="259">
        <v>8.7899999999999991</v>
      </c>
      <c r="BM64" s="259">
        <v>51.06</v>
      </c>
      <c r="BN64" s="259">
        <v>28.39</v>
      </c>
      <c r="BO64" s="259">
        <v>11.5</v>
      </c>
      <c r="BP64" s="259">
        <v>17.989999999999998</v>
      </c>
      <c r="BQ64" s="259">
        <v>36.65</v>
      </c>
      <c r="BR64" s="259">
        <v>23.95</v>
      </c>
      <c r="BS64" s="259">
        <v>20.53</v>
      </c>
      <c r="BT64" s="259">
        <v>29</v>
      </c>
      <c r="BU64" s="259">
        <v>17.600000000000001</v>
      </c>
      <c r="BV64" s="259">
        <v>24.08</v>
      </c>
      <c r="BW64" s="259">
        <v>25.69</v>
      </c>
      <c r="BX64" s="259">
        <v>18.02</v>
      </c>
    </row>
    <row r="65" spans="1:76">
      <c r="A65" s="307">
        <v>44620</v>
      </c>
      <c r="B65" s="212" t="s">
        <v>130</v>
      </c>
      <c r="C65" s="213" t="s">
        <v>131</v>
      </c>
      <c r="D65" s="259">
        <v>736528493.82000005</v>
      </c>
      <c r="E65" s="259">
        <v>18952191.07</v>
      </c>
      <c r="F65" s="259">
        <v>16756241.859999999</v>
      </c>
      <c r="G65" s="259">
        <v>15721275.710000001</v>
      </c>
      <c r="H65" s="259">
        <v>10516816.6</v>
      </c>
      <c r="I65" s="259">
        <v>39373669.619999997</v>
      </c>
      <c r="J65" s="259">
        <v>12899729.220000001</v>
      </c>
      <c r="K65" s="259">
        <v>9479253.1300000008</v>
      </c>
      <c r="L65" s="259">
        <v>35492594.960000001</v>
      </c>
      <c r="M65" s="259">
        <v>20368062.010000002</v>
      </c>
      <c r="N65" s="259">
        <v>21058895.98</v>
      </c>
      <c r="O65" s="259">
        <v>13131120.560000001</v>
      </c>
      <c r="P65" s="259">
        <v>54857065.229999997</v>
      </c>
      <c r="Q65" s="259">
        <v>36276648.880000003</v>
      </c>
      <c r="R65" s="259">
        <v>75714612.730000004</v>
      </c>
      <c r="S65" s="259">
        <v>56067705.259999998</v>
      </c>
      <c r="T65" s="259">
        <v>45723637.969999999</v>
      </c>
      <c r="U65" s="259">
        <v>44432283.899999999</v>
      </c>
      <c r="V65" s="259">
        <v>140590505.81999999</v>
      </c>
      <c r="W65" s="259">
        <v>122342720.40000001</v>
      </c>
      <c r="X65" s="259">
        <v>39664262.07</v>
      </c>
      <c r="Y65" s="259">
        <v>12443633.310000001</v>
      </c>
      <c r="Z65" s="259">
        <v>7330309.4900000002</v>
      </c>
      <c r="AA65" s="259">
        <v>249717300.13</v>
      </c>
      <c r="AB65" s="259">
        <v>233060328.03</v>
      </c>
      <c r="AC65" s="259">
        <v>28279984</v>
      </c>
      <c r="AD65" s="259">
        <v>415738944.19999999</v>
      </c>
      <c r="AE65" s="259">
        <v>21492427.010000002</v>
      </c>
      <c r="AF65" s="259">
        <v>52003115.359999999</v>
      </c>
      <c r="AG65" s="259">
        <v>136724889.52000001</v>
      </c>
      <c r="AH65" s="259">
        <v>185265258.65000001</v>
      </c>
      <c r="AI65" s="259">
        <v>10517513.5</v>
      </c>
      <c r="AJ65" s="259">
        <v>140810951.50999999</v>
      </c>
      <c r="AK65" s="259">
        <v>66233225.950000003</v>
      </c>
      <c r="AL65" s="259">
        <v>35961341.710000001</v>
      </c>
      <c r="AM65" s="259">
        <v>82003358.420000002</v>
      </c>
      <c r="AN65" s="259">
        <v>20074862.329999998</v>
      </c>
      <c r="AO65" s="259">
        <v>23511169.760000002</v>
      </c>
      <c r="AP65" s="259">
        <v>32055241.100000001</v>
      </c>
      <c r="AQ65" s="259">
        <v>23550232.059999999</v>
      </c>
      <c r="AR65" s="259">
        <v>7552431.25</v>
      </c>
      <c r="AS65" s="259">
        <v>10977475.359999999</v>
      </c>
      <c r="AT65" s="259">
        <v>388236298.01999998</v>
      </c>
      <c r="AU65" s="259">
        <v>383563398.66000003</v>
      </c>
      <c r="AV65" s="259">
        <v>36883493.719999999</v>
      </c>
      <c r="AW65" s="259">
        <v>23005150.859999999</v>
      </c>
      <c r="AX65" s="259">
        <v>17953291.780000001</v>
      </c>
      <c r="AY65" s="259">
        <v>58724590.350000001</v>
      </c>
      <c r="AZ65" s="259">
        <v>19791076.469999999</v>
      </c>
      <c r="BA65" s="259">
        <v>473523399.37</v>
      </c>
      <c r="BB65" s="259">
        <v>66101266.490000002</v>
      </c>
      <c r="BC65" s="259">
        <v>48176433.659999996</v>
      </c>
      <c r="BD65" s="259">
        <v>105692398.48999999</v>
      </c>
      <c r="BE65" s="259">
        <v>21027368.82</v>
      </c>
      <c r="BF65" s="259">
        <v>73783670.219999999</v>
      </c>
      <c r="BG65" s="259">
        <v>188256734.24000001</v>
      </c>
      <c r="BH65" s="259">
        <v>32753233.719999999</v>
      </c>
      <c r="BI65" s="259">
        <v>77137136.879999995</v>
      </c>
      <c r="BJ65" s="259">
        <v>471851502.38999999</v>
      </c>
      <c r="BK65" s="259">
        <v>156636751.81</v>
      </c>
      <c r="BL65" s="259">
        <v>132117947.95</v>
      </c>
      <c r="BM65" s="259">
        <v>174262126.28</v>
      </c>
      <c r="BN65" s="259">
        <v>62742708.450000003</v>
      </c>
      <c r="BO65" s="259">
        <v>29458676.84</v>
      </c>
      <c r="BP65" s="259">
        <v>264369709.27000001</v>
      </c>
      <c r="BQ65" s="259">
        <v>44695765.57</v>
      </c>
      <c r="BR65" s="259">
        <v>50211739.049999997</v>
      </c>
      <c r="BS65" s="259">
        <v>53115369.990000002</v>
      </c>
      <c r="BT65" s="259">
        <v>52009547.039999999</v>
      </c>
      <c r="BU65" s="259">
        <v>178732554.97999999</v>
      </c>
      <c r="BV65" s="259">
        <v>34493072.479999997</v>
      </c>
      <c r="BW65" s="259">
        <v>41441014.710000001</v>
      </c>
      <c r="BX65" s="259">
        <v>28874828.469999999</v>
      </c>
    </row>
    <row r="66" spans="1:76">
      <c r="A66" s="307">
        <v>44620</v>
      </c>
      <c r="B66" s="212" t="s">
        <v>132</v>
      </c>
      <c r="C66" s="213" t="s">
        <v>133</v>
      </c>
      <c r="D66" s="259">
        <v>662038885.38</v>
      </c>
      <c r="E66" s="259">
        <v>16764066.529999999</v>
      </c>
      <c r="F66" s="259">
        <v>14918394.449999999</v>
      </c>
      <c r="G66" s="259">
        <v>18009139.949999999</v>
      </c>
      <c r="H66" s="259">
        <v>10325300.359999999</v>
      </c>
      <c r="I66" s="259">
        <v>39186376.149999999</v>
      </c>
      <c r="J66" s="259">
        <v>10657368.85</v>
      </c>
      <c r="K66" s="259">
        <v>9154253.75</v>
      </c>
      <c r="L66" s="259">
        <v>34484311.460000001</v>
      </c>
      <c r="M66" s="259">
        <v>19573924.050000001</v>
      </c>
      <c r="N66" s="259">
        <v>22864405.879999999</v>
      </c>
      <c r="O66" s="259">
        <v>11526591.74</v>
      </c>
      <c r="P66" s="259">
        <v>17236211.57</v>
      </c>
      <c r="Q66" s="259">
        <v>36482302.520000003</v>
      </c>
      <c r="R66" s="259">
        <v>75870756.640000001</v>
      </c>
      <c r="S66" s="259">
        <v>55593152.159999996</v>
      </c>
      <c r="T66" s="259">
        <v>47504181.100000001</v>
      </c>
      <c r="U66" s="259">
        <v>46956910.710000001</v>
      </c>
      <c r="V66" s="259">
        <v>128867960.15000001</v>
      </c>
      <c r="W66" s="259">
        <v>116747099.34</v>
      </c>
      <c r="X66" s="259">
        <v>37397001.200000003</v>
      </c>
      <c r="Y66" s="259">
        <v>13050434.220000001</v>
      </c>
      <c r="Z66" s="259">
        <v>6864293.9699999997</v>
      </c>
      <c r="AA66" s="259">
        <v>199616380.19</v>
      </c>
      <c r="AB66" s="259">
        <v>233945028.97999999</v>
      </c>
      <c r="AC66" s="259">
        <v>29739394.420000002</v>
      </c>
      <c r="AD66" s="259">
        <v>448884259.30000001</v>
      </c>
      <c r="AE66" s="259">
        <v>22123905.48</v>
      </c>
      <c r="AF66" s="259">
        <v>48756357.960000001</v>
      </c>
      <c r="AG66" s="259">
        <v>121141101.5</v>
      </c>
      <c r="AH66" s="259">
        <v>180020698.78</v>
      </c>
      <c r="AI66" s="259">
        <v>9727335.8900000006</v>
      </c>
      <c r="AJ66" s="259">
        <v>140147575.91999999</v>
      </c>
      <c r="AK66" s="259">
        <v>65997708.350000001</v>
      </c>
      <c r="AL66" s="259">
        <v>34555806.07</v>
      </c>
      <c r="AM66" s="259">
        <v>61332712.659999996</v>
      </c>
      <c r="AN66" s="259">
        <v>20127731.309999999</v>
      </c>
      <c r="AO66" s="259">
        <v>24355281.149999999</v>
      </c>
      <c r="AP66" s="259">
        <v>32109241.309999999</v>
      </c>
      <c r="AQ66" s="259">
        <v>24053516.07</v>
      </c>
      <c r="AR66" s="259">
        <v>8773562.3100000005</v>
      </c>
      <c r="AS66" s="259">
        <v>10587531.77</v>
      </c>
      <c r="AT66" s="259">
        <v>343152900.97000003</v>
      </c>
      <c r="AU66" s="259">
        <v>375509968.07999998</v>
      </c>
      <c r="AV66" s="259">
        <v>36114389.07</v>
      </c>
      <c r="AW66" s="259">
        <v>23310226.5</v>
      </c>
      <c r="AX66" s="259">
        <v>18050041.100000001</v>
      </c>
      <c r="AY66" s="259">
        <v>56253398.869999997</v>
      </c>
      <c r="AZ66" s="259">
        <v>18868685.899999999</v>
      </c>
      <c r="BA66" s="259">
        <v>446011895.75999999</v>
      </c>
      <c r="BB66" s="259">
        <v>70017759.519999996</v>
      </c>
      <c r="BC66" s="259">
        <v>44113351.340000004</v>
      </c>
      <c r="BD66" s="259">
        <v>118491344.62</v>
      </c>
      <c r="BE66" s="259">
        <v>25101692.800000001</v>
      </c>
      <c r="BF66" s="259">
        <v>76437812.480000004</v>
      </c>
      <c r="BG66" s="259">
        <v>188182059</v>
      </c>
      <c r="BH66" s="259">
        <v>35138434.219999999</v>
      </c>
      <c r="BI66" s="259">
        <v>76415921.219999999</v>
      </c>
      <c r="BJ66" s="259">
        <v>439694220.73000002</v>
      </c>
      <c r="BK66" s="259">
        <v>151139069.34999999</v>
      </c>
      <c r="BL66" s="259">
        <v>123972830.03</v>
      </c>
      <c r="BM66" s="259">
        <v>173261012.94</v>
      </c>
      <c r="BN66" s="259">
        <v>60281906.479999997</v>
      </c>
      <c r="BO66" s="259">
        <v>29617106.460000001</v>
      </c>
      <c r="BP66" s="259">
        <v>294686388.17000002</v>
      </c>
      <c r="BQ66" s="259">
        <v>46022262.82</v>
      </c>
      <c r="BR66" s="259">
        <v>49456918.520000003</v>
      </c>
      <c r="BS66" s="259">
        <v>51542996</v>
      </c>
      <c r="BT66" s="259">
        <v>51309756.890000001</v>
      </c>
      <c r="BU66" s="259">
        <v>164344374.66</v>
      </c>
      <c r="BV66" s="259">
        <v>31887175.670000002</v>
      </c>
      <c r="BW66" s="259">
        <v>40471967.780000001</v>
      </c>
      <c r="BX66" s="259">
        <v>28193559.469999999</v>
      </c>
    </row>
  </sheetData>
  <mergeCells count="11">
    <mergeCell ref="BP2:BX2"/>
    <mergeCell ref="A2:A4"/>
    <mergeCell ref="B2:B4"/>
    <mergeCell ref="C2:C4"/>
    <mergeCell ref="BJ2:BO2"/>
    <mergeCell ref="AA2:AL2"/>
    <mergeCell ref="BA2:BI2"/>
    <mergeCell ref="D2:O2"/>
    <mergeCell ref="AM2:AS2"/>
    <mergeCell ref="P2:Z2"/>
    <mergeCell ref="AT2:AZ2"/>
  </mergeCells>
  <pageMargins left="0.15748031496062992" right="0.15748031496062992" top="0.74803149606299213" bottom="0.35433070866141736" header="0.31496062992125984" footer="0.15748031496062992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90" zoomScaleNormal="90" workbookViewId="0">
      <pane xSplit="5" ySplit="3" topLeftCell="AJ58" activePane="bottomRight" state="frozen"/>
      <selection pane="topRight" activeCell="F1" sqref="F1"/>
      <selection pane="bottomLeft" activeCell="A4" sqref="A4"/>
      <selection pane="bottomRight" activeCell="AX68" sqref="AX68:AX76"/>
    </sheetView>
  </sheetViews>
  <sheetFormatPr defaultColWidth="9" defaultRowHeight="24"/>
  <cols>
    <col min="1" max="2" width="9" style="118"/>
    <col min="3" max="3" width="25.83203125" style="157" customWidth="1"/>
    <col min="4" max="4" width="6.5" style="118" bestFit="1" customWidth="1"/>
    <col min="5" max="5" width="22" style="118" bestFit="1" customWidth="1"/>
    <col min="6" max="6" width="9" style="118"/>
    <col min="7" max="7" width="9" style="118" customWidth="1"/>
    <col min="8" max="9" width="9" style="118"/>
    <col min="10" max="10" width="18.08203125" style="118" bestFit="1" customWidth="1"/>
    <col min="11" max="11" width="17.33203125" style="118" customWidth="1"/>
    <col min="12" max="12" width="16.33203125" style="118" bestFit="1" customWidth="1"/>
    <col min="13" max="17" width="12.5" style="158" customWidth="1"/>
    <col min="18" max="18" width="12" style="118" bestFit="1" customWidth="1"/>
    <col min="19" max="19" width="11.75" style="118" bestFit="1" customWidth="1"/>
    <col min="20" max="21" width="13.83203125" style="118" bestFit="1" customWidth="1"/>
    <col min="22" max="22" width="12" style="118" bestFit="1" customWidth="1"/>
    <col min="23" max="23" width="11.75" style="118" bestFit="1" customWidth="1"/>
    <col min="24" max="25" width="13.33203125" style="118" bestFit="1" customWidth="1"/>
    <col min="26" max="27" width="12.5" style="118" bestFit="1" customWidth="1"/>
    <col min="28" max="29" width="13.83203125" style="118" bestFit="1" customWidth="1"/>
    <col min="30" max="30" width="7.75" style="118" bestFit="1" customWidth="1"/>
    <col min="31" max="31" width="10.08203125" style="118" bestFit="1" customWidth="1"/>
    <col min="32" max="32" width="10.25" style="118" bestFit="1" customWidth="1"/>
    <col min="33" max="33" width="15.25" style="118" bestFit="1" customWidth="1"/>
    <col min="34" max="34" width="16.33203125" style="118" bestFit="1" customWidth="1"/>
    <col min="35" max="35" width="15.75" style="118" bestFit="1" customWidth="1"/>
    <col min="36" max="37" width="9" style="118"/>
    <col min="38" max="38" width="11.5" style="118" customWidth="1"/>
    <col min="39" max="43" width="9" style="118"/>
    <col min="44" max="44" width="11.75" style="118" customWidth="1"/>
    <col min="45" max="46" width="9" style="118"/>
    <col min="47" max="47" width="10.33203125" style="118" bestFit="1" customWidth="1"/>
    <col min="48" max="49" width="9" style="118"/>
    <col min="50" max="50" width="12.33203125" style="118" bestFit="1" customWidth="1"/>
    <col min="51" max="16384" width="9" style="118"/>
  </cols>
  <sheetData>
    <row r="1" spans="2:54" s="71" customFormat="1" ht="24" customHeight="1">
      <c r="B1" s="71" t="str">
        <f>ข้อมูล!A1</f>
        <v>ประจำเดือน  กุมภาพันธ์ 2565 ใช้ข้อมูลจาก http://hfo65.cfo.in.th/  ณ วันที่  24 มีนาคม 2565</v>
      </c>
      <c r="C1" s="72"/>
      <c r="M1" s="73"/>
      <c r="N1" s="73"/>
      <c r="O1" s="73"/>
      <c r="P1" s="73"/>
      <c r="Q1" s="73"/>
    </row>
    <row r="2" spans="2:54" s="89" customFormat="1">
      <c r="B2" s="328" t="s">
        <v>1</v>
      </c>
      <c r="C2" s="328"/>
      <c r="D2" s="328"/>
      <c r="E2" s="330" t="s">
        <v>141</v>
      </c>
      <c r="F2" s="74" t="s">
        <v>76</v>
      </c>
      <c r="G2" s="75" t="s">
        <v>78</v>
      </c>
      <c r="H2" s="76" t="s">
        <v>80</v>
      </c>
      <c r="I2" s="77" t="s">
        <v>82</v>
      </c>
      <c r="J2" s="78" t="s">
        <v>84</v>
      </c>
      <c r="K2" s="79" t="s">
        <v>86</v>
      </c>
      <c r="L2" s="77" t="s">
        <v>88</v>
      </c>
      <c r="M2" s="80" t="s">
        <v>90</v>
      </c>
      <c r="N2" s="81" t="s">
        <v>92</v>
      </c>
      <c r="O2" s="82" t="s">
        <v>94</v>
      </c>
      <c r="P2" s="83" t="s">
        <v>96</v>
      </c>
      <c r="Q2" s="84" t="s">
        <v>98</v>
      </c>
      <c r="R2" s="77" t="s">
        <v>100</v>
      </c>
      <c r="S2" s="77" t="s">
        <v>102</v>
      </c>
      <c r="T2" s="77" t="s">
        <v>104</v>
      </c>
      <c r="U2" s="77" t="s">
        <v>106</v>
      </c>
      <c r="V2" s="77" t="s">
        <v>108</v>
      </c>
      <c r="W2" s="77" t="s">
        <v>110</v>
      </c>
      <c r="X2" s="77" t="s">
        <v>112</v>
      </c>
      <c r="Y2" s="77" t="s">
        <v>114</v>
      </c>
      <c r="Z2" s="77" t="s">
        <v>116</v>
      </c>
      <c r="AA2" s="77" t="s">
        <v>118</v>
      </c>
      <c r="AB2" s="77" t="s">
        <v>120</v>
      </c>
      <c r="AC2" s="77" t="s">
        <v>122</v>
      </c>
      <c r="AD2" s="77" t="s">
        <v>124</v>
      </c>
      <c r="AE2" s="85" t="s">
        <v>126</v>
      </c>
      <c r="AF2" s="86" t="s">
        <v>128</v>
      </c>
      <c r="AG2" s="87" t="s">
        <v>130</v>
      </c>
      <c r="AH2" s="88" t="s">
        <v>132</v>
      </c>
      <c r="AK2" s="326" t="s">
        <v>126</v>
      </c>
      <c r="AL2" s="326"/>
      <c r="AM2" s="326"/>
      <c r="AN2" s="327" t="s">
        <v>128</v>
      </c>
      <c r="AO2" s="327"/>
      <c r="AP2" s="327"/>
      <c r="AQ2" s="333" t="s">
        <v>90</v>
      </c>
      <c r="AR2" s="334"/>
      <c r="AS2" s="335"/>
      <c r="AT2" s="336" t="s">
        <v>92</v>
      </c>
      <c r="AU2" s="337"/>
      <c r="AV2" s="338" t="s">
        <v>94</v>
      </c>
      <c r="AW2" s="338"/>
      <c r="AX2" s="339" t="s">
        <v>96</v>
      </c>
      <c r="AY2" s="339"/>
      <c r="AZ2" s="340" t="s">
        <v>98</v>
      </c>
      <c r="BA2" s="340"/>
      <c r="BB2" s="332" t="s">
        <v>353</v>
      </c>
    </row>
    <row r="3" spans="2:54" s="105" customFormat="1" ht="96">
      <c r="B3" s="329" t="s">
        <v>2</v>
      </c>
      <c r="C3" s="329"/>
      <c r="D3" s="329"/>
      <c r="E3" s="331"/>
      <c r="F3" s="90" t="s">
        <v>77</v>
      </c>
      <c r="G3" s="91" t="s">
        <v>79</v>
      </c>
      <c r="H3" s="92" t="s">
        <v>81</v>
      </c>
      <c r="I3" s="93" t="s">
        <v>83</v>
      </c>
      <c r="J3" s="94" t="s">
        <v>85</v>
      </c>
      <c r="K3" s="95" t="s">
        <v>87</v>
      </c>
      <c r="L3" s="93" t="s">
        <v>89</v>
      </c>
      <c r="M3" s="96" t="s">
        <v>91</v>
      </c>
      <c r="N3" s="97" t="s">
        <v>93</v>
      </c>
      <c r="O3" s="98" t="s">
        <v>95</v>
      </c>
      <c r="P3" s="99" t="s">
        <v>97</v>
      </c>
      <c r="Q3" s="100" t="s">
        <v>99</v>
      </c>
      <c r="R3" s="93" t="s">
        <v>101</v>
      </c>
      <c r="S3" s="93" t="s">
        <v>103</v>
      </c>
      <c r="T3" s="93" t="s">
        <v>105</v>
      </c>
      <c r="U3" s="93" t="s">
        <v>107</v>
      </c>
      <c r="V3" s="93" t="s">
        <v>109</v>
      </c>
      <c r="W3" s="93" t="s">
        <v>111</v>
      </c>
      <c r="X3" s="93" t="s">
        <v>113</v>
      </c>
      <c r="Y3" s="93" t="s">
        <v>115</v>
      </c>
      <c r="Z3" s="93" t="s">
        <v>117</v>
      </c>
      <c r="AA3" s="93" t="s">
        <v>119</v>
      </c>
      <c r="AB3" s="93" t="s">
        <v>121</v>
      </c>
      <c r="AC3" s="93" t="s">
        <v>123</v>
      </c>
      <c r="AD3" s="93" t="s">
        <v>125</v>
      </c>
      <c r="AE3" s="101" t="s">
        <v>127</v>
      </c>
      <c r="AF3" s="102" t="s">
        <v>129</v>
      </c>
      <c r="AG3" s="103" t="s">
        <v>131</v>
      </c>
      <c r="AH3" s="104" t="s">
        <v>133</v>
      </c>
      <c r="AK3" s="106" t="s">
        <v>258</v>
      </c>
      <c r="AL3" s="107" t="s">
        <v>259</v>
      </c>
      <c r="AM3" s="108" t="s">
        <v>260</v>
      </c>
      <c r="AN3" s="106" t="s">
        <v>258</v>
      </c>
      <c r="AO3" s="107" t="s">
        <v>259</v>
      </c>
      <c r="AP3" s="108" t="s">
        <v>260</v>
      </c>
      <c r="AQ3" s="109" t="s">
        <v>144</v>
      </c>
      <c r="AR3" s="110" t="s">
        <v>261</v>
      </c>
      <c r="AS3" s="108" t="s">
        <v>260</v>
      </c>
      <c r="AT3" s="111" t="s">
        <v>417</v>
      </c>
      <c r="AU3" s="108" t="s">
        <v>260</v>
      </c>
      <c r="AV3" s="112" t="s">
        <v>262</v>
      </c>
      <c r="AW3" s="108" t="s">
        <v>260</v>
      </c>
      <c r="AX3" s="112" t="s">
        <v>416</v>
      </c>
      <c r="AY3" s="108" t="s">
        <v>260</v>
      </c>
      <c r="AZ3" s="112" t="s">
        <v>262</v>
      </c>
      <c r="BA3" s="108" t="s">
        <v>260</v>
      </c>
      <c r="BB3" s="332"/>
    </row>
    <row r="4" spans="2:54">
      <c r="B4" s="322" t="s">
        <v>161</v>
      </c>
      <c r="C4" s="113" t="s">
        <v>162</v>
      </c>
      <c r="D4" s="114" t="s">
        <v>5</v>
      </c>
      <c r="E4" s="115" t="s">
        <v>395</v>
      </c>
      <c r="F4" s="116">
        <v>3.15</v>
      </c>
      <c r="G4" s="116">
        <v>2.84</v>
      </c>
      <c r="H4" s="116">
        <v>1.28</v>
      </c>
      <c r="I4" s="116">
        <v>0.49</v>
      </c>
      <c r="J4" s="116">
        <v>1001772239.26</v>
      </c>
      <c r="K4" s="116">
        <v>135315138.36000001</v>
      </c>
      <c r="L4" s="116">
        <v>1.28</v>
      </c>
      <c r="M4" s="116">
        <v>102.82</v>
      </c>
      <c r="N4" s="116">
        <v>105.29</v>
      </c>
      <c r="O4" s="116">
        <v>44.12</v>
      </c>
      <c r="P4" s="116">
        <v>118.25</v>
      </c>
      <c r="Q4" s="116">
        <v>46.17</v>
      </c>
      <c r="R4" s="116">
        <v>41.22</v>
      </c>
      <c r="S4" s="116">
        <v>35.78</v>
      </c>
      <c r="T4" s="116">
        <v>20.78</v>
      </c>
      <c r="U4" s="116">
        <v>15.15</v>
      </c>
      <c r="V4" s="116">
        <v>36.020000000000003</v>
      </c>
      <c r="W4" s="116">
        <v>31.58</v>
      </c>
      <c r="X4" s="116">
        <v>86.76</v>
      </c>
      <c r="Y4" s="116">
        <v>71.22</v>
      </c>
      <c r="Z4" s="116">
        <v>26.58</v>
      </c>
      <c r="AA4" s="116">
        <v>32.450000000000003</v>
      </c>
      <c r="AB4" s="116">
        <v>24.59</v>
      </c>
      <c r="AC4" s="116">
        <v>21.56</v>
      </c>
      <c r="AD4" s="116">
        <v>1.46</v>
      </c>
      <c r="AE4" s="116">
        <v>44.55</v>
      </c>
      <c r="AF4" s="116">
        <v>21.56</v>
      </c>
      <c r="AG4" s="116">
        <v>736528493.82000005</v>
      </c>
      <c r="AH4" s="116">
        <v>662038885.38</v>
      </c>
      <c r="AI4" s="117"/>
      <c r="AK4" s="119">
        <f>AE4</f>
        <v>44.55</v>
      </c>
      <c r="AL4" s="120">
        <f>IFERROR(INDEX('ค่าเฉลี่ย Q1_2565'!$D:$D,MATCH(E:E,'ค่าเฉลี่ย Q1_2565'!C:C,0)),)</f>
        <v>32.22</v>
      </c>
      <c r="AM4" s="121">
        <f>IF(AK4&gt;=AL4,1,0)</f>
        <v>1</v>
      </c>
      <c r="AN4" s="119">
        <f>AF4</f>
        <v>21.56</v>
      </c>
      <c r="AO4" s="120">
        <f>IFERROR(INDEX('ค่าเฉลี่ย Q1_2565'!$E:$E,MATCH(E:E,'ค่าเฉลี่ย Q1_2565'!C:C,0)),)</f>
        <v>8.68</v>
      </c>
      <c r="AP4" s="121">
        <f>IF(AN4&gt;=AO4,1,0)</f>
        <v>1</v>
      </c>
      <c r="AQ4" s="122">
        <f>H4</f>
        <v>1.28</v>
      </c>
      <c r="AR4" s="123">
        <f>M4</f>
        <v>102.82</v>
      </c>
      <c r="AS4" s="121">
        <f t="shared" ref="AS4:AS67" si="0">IF(OR(AND((AQ4&lt;0.8),(AR4&gt;180)),AND((AQ4&gt;=0.8),(AR4&gt;90))),0,1)</f>
        <v>0</v>
      </c>
      <c r="AT4" s="308">
        <f>N4</f>
        <v>105.29</v>
      </c>
      <c r="AU4" s="124">
        <f t="shared" ref="AU4:AU67" si="1">IF(AT4&lt;=60,1,0)</f>
        <v>0</v>
      </c>
      <c r="AV4" s="310">
        <f>O4</f>
        <v>44.12</v>
      </c>
      <c r="AW4" s="124">
        <f>IF(AV4&lt;=60,1,0)</f>
        <v>1</v>
      </c>
      <c r="AX4" s="310">
        <f>สูตรข้อมูล!P4</f>
        <v>118.25</v>
      </c>
      <c r="AY4" s="124">
        <f>IF(AX4&lt;=120,1,0)</f>
        <v>1</v>
      </c>
      <c r="AZ4" s="310">
        <f>Q4</f>
        <v>46.17</v>
      </c>
      <c r="BA4" s="124">
        <f>IF(AZ4&lt;=60,1,0)</f>
        <v>1</v>
      </c>
      <c r="BB4" s="118">
        <f>AM4+AP4+AS4+AU4+AW4+AY4+BA4</f>
        <v>5</v>
      </c>
    </row>
    <row r="5" spans="2:54">
      <c r="B5" s="322"/>
      <c r="C5" s="113" t="s">
        <v>165</v>
      </c>
      <c r="D5" s="114" t="s">
        <v>32</v>
      </c>
      <c r="E5" s="115" t="s">
        <v>396</v>
      </c>
      <c r="F5" s="116">
        <v>3.46</v>
      </c>
      <c r="G5" s="116">
        <v>3.12</v>
      </c>
      <c r="H5" s="116">
        <v>2.2999999999999998</v>
      </c>
      <c r="I5" s="116">
        <v>0.23</v>
      </c>
      <c r="J5" s="116">
        <v>58850867.530000001</v>
      </c>
      <c r="K5" s="116">
        <v>31075596.780000001</v>
      </c>
      <c r="L5" s="116">
        <v>2.2999999999999998</v>
      </c>
      <c r="M5" s="116">
        <v>100.35</v>
      </c>
      <c r="N5" s="116">
        <v>58.83</v>
      </c>
      <c r="O5" s="116">
        <v>100.96</v>
      </c>
      <c r="P5" s="116">
        <v>173.36</v>
      </c>
      <c r="Q5" s="116">
        <v>38.15</v>
      </c>
      <c r="R5" s="116">
        <v>20.07</v>
      </c>
      <c r="S5" s="116">
        <v>16.75</v>
      </c>
      <c r="T5" s="116">
        <v>12.66</v>
      </c>
      <c r="U5" s="116">
        <v>8.9600000000000009</v>
      </c>
      <c r="V5" s="116">
        <v>19.41</v>
      </c>
      <c r="W5" s="116">
        <v>16.09</v>
      </c>
      <c r="X5" s="116">
        <v>93.36</v>
      </c>
      <c r="Y5" s="116">
        <v>86.83</v>
      </c>
      <c r="Z5" s="116">
        <v>10.68</v>
      </c>
      <c r="AA5" s="116">
        <v>34.19</v>
      </c>
      <c r="AB5" s="116">
        <v>12.88</v>
      </c>
      <c r="AC5" s="116">
        <v>10.68</v>
      </c>
      <c r="AD5" s="116">
        <v>1.19</v>
      </c>
      <c r="AE5" s="116">
        <v>20.239999999999998</v>
      </c>
      <c r="AF5" s="116">
        <v>10.68</v>
      </c>
      <c r="AG5" s="116">
        <v>18952191.07</v>
      </c>
      <c r="AH5" s="116">
        <v>16764066.529999999</v>
      </c>
      <c r="AI5" s="117"/>
      <c r="AK5" s="119">
        <f t="shared" ref="AK5:AK68" si="2">AE5</f>
        <v>20.239999999999998</v>
      </c>
      <c r="AL5" s="120">
        <f>IFERROR(INDEX('ค่าเฉลี่ย Q1_2565'!$D:$D,MATCH(E:E,'ค่าเฉลี่ย Q1_2565'!C:C,0)),)</f>
        <v>39.76</v>
      </c>
      <c r="AM5" s="121">
        <f t="shared" ref="AM5:AM68" si="3">IF(AK5&gt;=AL5,1,0)</f>
        <v>0</v>
      </c>
      <c r="AN5" s="119">
        <f t="shared" ref="AN5:AN68" si="4">AF5</f>
        <v>10.68</v>
      </c>
      <c r="AO5" s="120">
        <f>IFERROR(INDEX('ค่าเฉลี่ย Q1_2565'!$E:$E,MATCH(E:E,'ค่าเฉลี่ย Q1_2565'!C:C,0)),)</f>
        <v>15.62</v>
      </c>
      <c r="AP5" s="121">
        <f t="shared" ref="AP5:AP68" si="5">IF(AN5&gt;=AO5,1,0)</f>
        <v>0</v>
      </c>
      <c r="AQ5" s="122">
        <f t="shared" ref="AQ5:AQ68" si="6">H5</f>
        <v>2.2999999999999998</v>
      </c>
      <c r="AR5" s="123">
        <f t="shared" ref="AR5:AR68" si="7">M5</f>
        <v>100.35</v>
      </c>
      <c r="AS5" s="121">
        <f t="shared" si="0"/>
        <v>0</v>
      </c>
      <c r="AT5" s="308">
        <f t="shared" ref="AT5:AT68" si="8">N5</f>
        <v>58.83</v>
      </c>
      <c r="AU5" s="124">
        <f t="shared" si="1"/>
        <v>1</v>
      </c>
      <c r="AV5" s="310">
        <f t="shared" ref="AV5:AV68" si="9">O5</f>
        <v>100.96</v>
      </c>
      <c r="AW5" s="124">
        <f t="shared" ref="AW5:AW68" si="10">IF(AV5&lt;=60,1,0)</f>
        <v>0</v>
      </c>
      <c r="AX5" s="310">
        <f>สูตรข้อมูล!P5</f>
        <v>173.36</v>
      </c>
      <c r="AY5" s="124">
        <f t="shared" ref="AY5:AY68" si="11">IF(AX5&lt;=120,1,0)</f>
        <v>0</v>
      </c>
      <c r="AZ5" s="310">
        <f t="shared" ref="AZ5:AZ68" si="12">Q5</f>
        <v>38.15</v>
      </c>
      <c r="BA5" s="124">
        <f t="shared" ref="BA5:BA68" si="13">IF(AZ5&lt;=60,1,0)</f>
        <v>1</v>
      </c>
      <c r="BB5" s="118">
        <f t="shared" ref="BB5:BB68" si="14">AM5+AP5+AS5+AU5+AW5+AY5+BA5</f>
        <v>2</v>
      </c>
    </row>
    <row r="6" spans="2:54">
      <c r="B6" s="322"/>
      <c r="C6" s="113" t="s">
        <v>168</v>
      </c>
      <c r="D6" s="114" t="s">
        <v>33</v>
      </c>
      <c r="E6" s="115" t="s">
        <v>397</v>
      </c>
      <c r="F6" s="116">
        <v>6.24</v>
      </c>
      <c r="G6" s="116">
        <v>6.07</v>
      </c>
      <c r="H6" s="116">
        <v>5.4</v>
      </c>
      <c r="I6" s="116">
        <v>0.11</v>
      </c>
      <c r="J6" s="116">
        <v>56941709.789999999</v>
      </c>
      <c r="K6" s="116">
        <v>47765433.780000001</v>
      </c>
      <c r="L6" s="116">
        <v>5.4</v>
      </c>
      <c r="M6" s="116">
        <v>235.74</v>
      </c>
      <c r="N6" s="116">
        <v>38.409999999999997</v>
      </c>
      <c r="O6" s="116">
        <v>59.81</v>
      </c>
      <c r="P6" s="116">
        <v>172.31</v>
      </c>
      <c r="Q6" s="116">
        <v>73.290000000000006</v>
      </c>
      <c r="R6" s="116">
        <v>31.55</v>
      </c>
      <c r="S6" s="116">
        <v>28.03</v>
      </c>
      <c r="T6" s="116">
        <v>27.74</v>
      </c>
      <c r="U6" s="116">
        <v>24.03</v>
      </c>
      <c r="V6" s="116">
        <v>31.15</v>
      </c>
      <c r="W6" s="116">
        <v>27.74</v>
      </c>
      <c r="X6" s="116">
        <v>78.459999999999994</v>
      </c>
      <c r="Y6" s="116">
        <v>89.79</v>
      </c>
      <c r="Z6" s="116">
        <v>7.04</v>
      </c>
      <c r="AA6" s="116">
        <v>53.35</v>
      </c>
      <c r="AB6" s="116">
        <v>18.010000000000002</v>
      </c>
      <c r="AC6" s="116">
        <v>16.03</v>
      </c>
      <c r="AD6" s="116">
        <v>1.38</v>
      </c>
      <c r="AE6" s="116">
        <v>33.83</v>
      </c>
      <c r="AF6" s="116">
        <v>16.03</v>
      </c>
      <c r="AG6" s="116">
        <v>16756241.859999999</v>
      </c>
      <c r="AH6" s="116">
        <v>14918394.449999999</v>
      </c>
      <c r="AI6" s="117"/>
      <c r="AK6" s="119">
        <f t="shared" si="2"/>
        <v>33.83</v>
      </c>
      <c r="AL6" s="120">
        <f>IFERROR(INDEX('ค่าเฉลี่ย Q1_2565'!$D:$D,MATCH(E:E,'ค่าเฉลี่ย Q1_2565'!C:C,0)),)</f>
        <v>41.25</v>
      </c>
      <c r="AM6" s="121">
        <f t="shared" si="3"/>
        <v>0</v>
      </c>
      <c r="AN6" s="119">
        <f t="shared" si="4"/>
        <v>16.03</v>
      </c>
      <c r="AO6" s="120">
        <f>IFERROR(INDEX('ค่าเฉลี่ย Q1_2565'!$E:$E,MATCH(E:E,'ค่าเฉลี่ย Q1_2565'!C:C,0)),)</f>
        <v>17.46</v>
      </c>
      <c r="AP6" s="121">
        <f t="shared" si="5"/>
        <v>0</v>
      </c>
      <c r="AQ6" s="122">
        <f t="shared" si="6"/>
        <v>5.4</v>
      </c>
      <c r="AR6" s="123">
        <f t="shared" si="7"/>
        <v>235.74</v>
      </c>
      <c r="AS6" s="121">
        <f t="shared" si="0"/>
        <v>0</v>
      </c>
      <c r="AT6" s="308">
        <f t="shared" si="8"/>
        <v>38.409999999999997</v>
      </c>
      <c r="AU6" s="124">
        <f t="shared" si="1"/>
        <v>1</v>
      </c>
      <c r="AV6" s="310">
        <f t="shared" si="9"/>
        <v>59.81</v>
      </c>
      <c r="AW6" s="124">
        <f t="shared" si="10"/>
        <v>1</v>
      </c>
      <c r="AX6" s="310">
        <f>สูตรข้อมูล!P6</f>
        <v>172.31</v>
      </c>
      <c r="AY6" s="124">
        <f t="shared" si="11"/>
        <v>0</v>
      </c>
      <c r="AZ6" s="310">
        <f t="shared" si="12"/>
        <v>73.290000000000006</v>
      </c>
      <c r="BA6" s="124">
        <f t="shared" si="13"/>
        <v>0</v>
      </c>
      <c r="BB6" s="118">
        <f t="shared" si="14"/>
        <v>2</v>
      </c>
    </row>
    <row r="7" spans="2:54">
      <c r="B7" s="322"/>
      <c r="C7" s="113" t="s">
        <v>170</v>
      </c>
      <c r="D7" s="114" t="s">
        <v>34</v>
      </c>
      <c r="E7" s="115" t="s">
        <v>397</v>
      </c>
      <c r="F7" s="116">
        <v>5.6</v>
      </c>
      <c r="G7" s="116">
        <v>5.35</v>
      </c>
      <c r="H7" s="116">
        <v>4.55</v>
      </c>
      <c r="I7" s="116">
        <v>0.14000000000000001</v>
      </c>
      <c r="J7" s="116">
        <v>44354685.420000002</v>
      </c>
      <c r="K7" s="116">
        <v>34183446.119999997</v>
      </c>
      <c r="L7" s="116">
        <v>4.55</v>
      </c>
      <c r="M7" s="116">
        <v>93.99</v>
      </c>
      <c r="N7" s="116">
        <v>207.56</v>
      </c>
      <c r="O7" s="116">
        <v>85.51</v>
      </c>
      <c r="P7" s="116">
        <v>109.85</v>
      </c>
      <c r="Q7" s="116">
        <v>65.040000000000006</v>
      </c>
      <c r="R7" s="116">
        <v>37.35</v>
      </c>
      <c r="S7" s="116">
        <v>33.85</v>
      </c>
      <c r="T7" s="116">
        <v>30.59</v>
      </c>
      <c r="U7" s="116">
        <v>26.91</v>
      </c>
      <c r="V7" s="116">
        <v>37.479999999999997</v>
      </c>
      <c r="W7" s="116">
        <v>34.200000000000003</v>
      </c>
      <c r="X7" s="116">
        <v>73.900000000000006</v>
      </c>
      <c r="Y7" s="116">
        <v>86.48</v>
      </c>
      <c r="Z7" s="116">
        <v>12.42</v>
      </c>
      <c r="AA7" s="116">
        <v>57.14</v>
      </c>
      <c r="AB7" s="116">
        <v>21.12</v>
      </c>
      <c r="AC7" s="116">
        <v>19.27</v>
      </c>
      <c r="AD7" s="116">
        <v>1.52</v>
      </c>
      <c r="AE7" s="116">
        <v>33.54</v>
      </c>
      <c r="AF7" s="116">
        <v>19.27</v>
      </c>
      <c r="AG7" s="116">
        <v>15721275.710000001</v>
      </c>
      <c r="AH7" s="116">
        <v>18009139.949999999</v>
      </c>
      <c r="AI7" s="117"/>
      <c r="AK7" s="119">
        <f t="shared" si="2"/>
        <v>33.54</v>
      </c>
      <c r="AL7" s="120">
        <f>IFERROR(INDEX('ค่าเฉลี่ย Q1_2565'!$D:$D,MATCH(E:E,'ค่าเฉลี่ย Q1_2565'!C:C,0)),)</f>
        <v>41.25</v>
      </c>
      <c r="AM7" s="121">
        <f t="shared" si="3"/>
        <v>0</v>
      </c>
      <c r="AN7" s="119">
        <f t="shared" si="4"/>
        <v>19.27</v>
      </c>
      <c r="AO7" s="120">
        <f>IFERROR(INDEX('ค่าเฉลี่ย Q1_2565'!$E:$E,MATCH(E:E,'ค่าเฉลี่ย Q1_2565'!C:C,0)),)</f>
        <v>17.46</v>
      </c>
      <c r="AP7" s="121">
        <f t="shared" si="5"/>
        <v>1</v>
      </c>
      <c r="AQ7" s="122">
        <f t="shared" si="6"/>
        <v>4.55</v>
      </c>
      <c r="AR7" s="123">
        <f t="shared" si="7"/>
        <v>93.99</v>
      </c>
      <c r="AS7" s="121">
        <f t="shared" si="0"/>
        <v>0</v>
      </c>
      <c r="AT7" s="308">
        <f t="shared" si="8"/>
        <v>207.56</v>
      </c>
      <c r="AU7" s="124">
        <f t="shared" si="1"/>
        <v>0</v>
      </c>
      <c r="AV7" s="310">
        <f t="shared" si="9"/>
        <v>85.51</v>
      </c>
      <c r="AW7" s="124">
        <f t="shared" si="10"/>
        <v>0</v>
      </c>
      <c r="AX7" s="310">
        <f>สูตรข้อมูล!P7</f>
        <v>109.85</v>
      </c>
      <c r="AY7" s="124">
        <f t="shared" si="11"/>
        <v>1</v>
      </c>
      <c r="AZ7" s="310">
        <f t="shared" si="12"/>
        <v>65.040000000000006</v>
      </c>
      <c r="BA7" s="124">
        <f t="shared" si="13"/>
        <v>0</v>
      </c>
      <c r="BB7" s="118">
        <f t="shared" si="14"/>
        <v>2</v>
      </c>
    </row>
    <row r="8" spans="2:54">
      <c r="B8" s="322"/>
      <c r="C8" s="113" t="s">
        <v>171</v>
      </c>
      <c r="D8" s="114" t="s">
        <v>35</v>
      </c>
      <c r="E8" s="115" t="s">
        <v>397</v>
      </c>
      <c r="F8" s="116">
        <v>6.32</v>
      </c>
      <c r="G8" s="116">
        <v>6.02</v>
      </c>
      <c r="H8" s="116">
        <v>4.99</v>
      </c>
      <c r="I8" s="116">
        <v>0.16</v>
      </c>
      <c r="J8" s="116">
        <v>49051077.57</v>
      </c>
      <c r="K8" s="116">
        <v>36833490.390000001</v>
      </c>
      <c r="L8" s="116">
        <v>4.99</v>
      </c>
      <c r="M8" s="116">
        <v>137.54</v>
      </c>
      <c r="N8" s="116">
        <v>80.13</v>
      </c>
      <c r="O8" s="116">
        <v>89.59</v>
      </c>
      <c r="P8" s="116">
        <v>118.47</v>
      </c>
      <c r="Q8" s="116">
        <v>118.57</v>
      </c>
      <c r="R8" s="116">
        <v>24.33</v>
      </c>
      <c r="S8" s="116">
        <v>19.47</v>
      </c>
      <c r="T8" s="116">
        <v>21.01</v>
      </c>
      <c r="U8" s="116">
        <v>15.78</v>
      </c>
      <c r="V8" s="116">
        <v>26.04</v>
      </c>
      <c r="W8" s="116">
        <v>21.35</v>
      </c>
      <c r="X8" s="116">
        <v>87.69</v>
      </c>
      <c r="Y8" s="116">
        <v>89.45</v>
      </c>
      <c r="Z8" s="116">
        <v>6.59</v>
      </c>
      <c r="AA8" s="116">
        <v>53.33</v>
      </c>
      <c r="AB8" s="116">
        <v>13.76</v>
      </c>
      <c r="AC8" s="116">
        <v>11.29</v>
      </c>
      <c r="AD8" s="116">
        <v>1.27</v>
      </c>
      <c r="AE8" s="116">
        <v>24.24</v>
      </c>
      <c r="AF8" s="116">
        <v>11.29</v>
      </c>
      <c r="AG8" s="116">
        <v>10516816.6</v>
      </c>
      <c r="AH8" s="116">
        <v>10325300.359999999</v>
      </c>
      <c r="AI8" s="117"/>
      <c r="AK8" s="119">
        <f t="shared" si="2"/>
        <v>24.24</v>
      </c>
      <c r="AL8" s="120">
        <f>IFERROR(INDEX('ค่าเฉลี่ย Q1_2565'!$D:$D,MATCH(E:E,'ค่าเฉลี่ย Q1_2565'!C:C,0)),)</f>
        <v>41.25</v>
      </c>
      <c r="AM8" s="121">
        <f t="shared" si="3"/>
        <v>0</v>
      </c>
      <c r="AN8" s="119">
        <f t="shared" si="4"/>
        <v>11.29</v>
      </c>
      <c r="AO8" s="120">
        <f>IFERROR(INDEX('ค่าเฉลี่ย Q1_2565'!$E:$E,MATCH(E:E,'ค่าเฉลี่ย Q1_2565'!C:C,0)),)</f>
        <v>17.46</v>
      </c>
      <c r="AP8" s="121">
        <f t="shared" si="5"/>
        <v>0</v>
      </c>
      <c r="AQ8" s="122">
        <f t="shared" si="6"/>
        <v>4.99</v>
      </c>
      <c r="AR8" s="123">
        <f t="shared" si="7"/>
        <v>137.54</v>
      </c>
      <c r="AS8" s="121">
        <f t="shared" si="0"/>
        <v>0</v>
      </c>
      <c r="AT8" s="308">
        <f t="shared" si="8"/>
        <v>80.13</v>
      </c>
      <c r="AU8" s="124">
        <f t="shared" si="1"/>
        <v>0</v>
      </c>
      <c r="AV8" s="310">
        <f t="shared" si="9"/>
        <v>89.59</v>
      </c>
      <c r="AW8" s="124">
        <f t="shared" si="10"/>
        <v>0</v>
      </c>
      <c r="AX8" s="310">
        <f>สูตรข้อมูล!P8</f>
        <v>118.47</v>
      </c>
      <c r="AY8" s="124">
        <f t="shared" si="11"/>
        <v>1</v>
      </c>
      <c r="AZ8" s="310">
        <f t="shared" si="12"/>
        <v>118.57</v>
      </c>
      <c r="BA8" s="124">
        <f t="shared" si="13"/>
        <v>0</v>
      </c>
      <c r="BB8" s="118">
        <f t="shared" si="14"/>
        <v>1</v>
      </c>
    </row>
    <row r="9" spans="2:54">
      <c r="B9" s="322"/>
      <c r="C9" s="113" t="s">
        <v>172</v>
      </c>
      <c r="D9" s="114" t="s">
        <v>36</v>
      </c>
      <c r="E9" s="115" t="s">
        <v>398</v>
      </c>
      <c r="F9" s="116">
        <v>3.14</v>
      </c>
      <c r="G9" s="116">
        <v>2.98</v>
      </c>
      <c r="H9" s="116">
        <v>2.2999999999999998</v>
      </c>
      <c r="I9" s="116">
        <v>0.2</v>
      </c>
      <c r="J9" s="116">
        <v>76078535.980000004</v>
      </c>
      <c r="K9" s="116">
        <v>45972395.490000002</v>
      </c>
      <c r="L9" s="116">
        <v>2.2999999999999998</v>
      </c>
      <c r="M9" s="116">
        <v>135.34</v>
      </c>
      <c r="N9" s="116">
        <v>30.79</v>
      </c>
      <c r="O9" s="116">
        <v>89.16</v>
      </c>
      <c r="P9" s="116">
        <v>117.06</v>
      </c>
      <c r="Q9" s="116">
        <v>69.17</v>
      </c>
      <c r="R9" s="116">
        <v>40.25</v>
      </c>
      <c r="S9" s="116">
        <v>37.979999999999997</v>
      </c>
      <c r="T9" s="116">
        <v>35.15</v>
      </c>
      <c r="U9" s="116">
        <v>32.83</v>
      </c>
      <c r="V9" s="116">
        <v>38.340000000000003</v>
      </c>
      <c r="W9" s="116">
        <v>36.14</v>
      </c>
      <c r="X9" s="116">
        <v>67.5</v>
      </c>
      <c r="Y9" s="116">
        <v>87.31</v>
      </c>
      <c r="Z9" s="116">
        <v>12.2</v>
      </c>
      <c r="AA9" s="116">
        <v>50.49</v>
      </c>
      <c r="AB9" s="116">
        <v>27.71</v>
      </c>
      <c r="AC9" s="116">
        <v>26.12</v>
      </c>
      <c r="AD9" s="116">
        <v>1.57</v>
      </c>
      <c r="AE9" s="116">
        <v>38.380000000000003</v>
      </c>
      <c r="AF9" s="116">
        <v>26.12</v>
      </c>
      <c r="AG9" s="116">
        <v>39373669.619999997</v>
      </c>
      <c r="AH9" s="116">
        <v>39186376.149999999</v>
      </c>
      <c r="AI9" s="117"/>
      <c r="AK9" s="119">
        <f t="shared" si="2"/>
        <v>38.380000000000003</v>
      </c>
      <c r="AL9" s="120">
        <f>IFERROR(INDEX('ค่าเฉลี่ย Q1_2565'!$D:$D,MATCH(E:E,'ค่าเฉลี่ย Q1_2565'!C:C,0)),)</f>
        <v>41.68</v>
      </c>
      <c r="AM9" s="121">
        <f t="shared" si="3"/>
        <v>0</v>
      </c>
      <c r="AN9" s="119">
        <f t="shared" si="4"/>
        <v>26.12</v>
      </c>
      <c r="AO9" s="120">
        <f>IFERROR(INDEX('ค่าเฉลี่ย Q1_2565'!$E:$E,MATCH(E:E,'ค่าเฉลี่ย Q1_2565'!C:C,0)),)</f>
        <v>18.329999999999998</v>
      </c>
      <c r="AP9" s="121">
        <f t="shared" si="5"/>
        <v>1</v>
      </c>
      <c r="AQ9" s="122">
        <f t="shared" si="6"/>
        <v>2.2999999999999998</v>
      </c>
      <c r="AR9" s="123">
        <f t="shared" si="7"/>
        <v>135.34</v>
      </c>
      <c r="AS9" s="121">
        <f t="shared" si="0"/>
        <v>0</v>
      </c>
      <c r="AT9" s="308">
        <f t="shared" si="8"/>
        <v>30.79</v>
      </c>
      <c r="AU9" s="124">
        <f t="shared" si="1"/>
        <v>1</v>
      </c>
      <c r="AV9" s="310">
        <f t="shared" si="9"/>
        <v>89.16</v>
      </c>
      <c r="AW9" s="124">
        <f t="shared" si="10"/>
        <v>0</v>
      </c>
      <c r="AX9" s="310">
        <f>สูตรข้อมูล!P9</f>
        <v>117.06</v>
      </c>
      <c r="AY9" s="124">
        <f t="shared" si="11"/>
        <v>1</v>
      </c>
      <c r="AZ9" s="310">
        <f t="shared" si="12"/>
        <v>69.17</v>
      </c>
      <c r="BA9" s="124">
        <f t="shared" si="13"/>
        <v>0</v>
      </c>
      <c r="BB9" s="118">
        <f t="shared" si="14"/>
        <v>3</v>
      </c>
    </row>
    <row r="10" spans="2:54">
      <c r="B10" s="322"/>
      <c r="C10" s="113" t="s">
        <v>173</v>
      </c>
      <c r="D10" s="114" t="s">
        <v>37</v>
      </c>
      <c r="E10" s="115" t="s">
        <v>396</v>
      </c>
      <c r="F10" s="116">
        <v>1.81</v>
      </c>
      <c r="G10" s="116">
        <v>1.69</v>
      </c>
      <c r="H10" s="116">
        <v>1.1399999999999999</v>
      </c>
      <c r="I10" s="116">
        <v>0.28999999999999998</v>
      </c>
      <c r="J10" s="116">
        <v>16193820.09</v>
      </c>
      <c r="K10" s="116">
        <v>2697934.52</v>
      </c>
      <c r="L10" s="116">
        <v>1.1399999999999999</v>
      </c>
      <c r="M10" s="116">
        <v>196.93</v>
      </c>
      <c r="N10" s="116">
        <v>52.36</v>
      </c>
      <c r="O10" s="116">
        <v>92.96</v>
      </c>
      <c r="P10" s="116">
        <v>566.97</v>
      </c>
      <c r="Q10" s="116">
        <v>70.28</v>
      </c>
      <c r="R10" s="116">
        <v>19.77</v>
      </c>
      <c r="S10" s="116">
        <v>13.62</v>
      </c>
      <c r="T10" s="116">
        <v>12.18</v>
      </c>
      <c r="U10" s="116">
        <v>5.38</v>
      </c>
      <c r="V10" s="116">
        <v>23.94</v>
      </c>
      <c r="W10" s="116">
        <v>18.059999999999999</v>
      </c>
      <c r="X10" s="116">
        <v>94.8</v>
      </c>
      <c r="Y10" s="116">
        <v>88</v>
      </c>
      <c r="Z10" s="116">
        <v>11.82</v>
      </c>
      <c r="AA10" s="116">
        <v>54.02</v>
      </c>
      <c r="AB10" s="116">
        <v>14.82</v>
      </c>
      <c r="AC10" s="116">
        <v>11.17</v>
      </c>
      <c r="AD10" s="116">
        <v>1.22</v>
      </c>
      <c r="AE10" s="116">
        <v>25.29</v>
      </c>
      <c r="AF10" s="116">
        <v>11.17</v>
      </c>
      <c r="AG10" s="116">
        <v>12899729.220000001</v>
      </c>
      <c r="AH10" s="116">
        <v>10657368.85</v>
      </c>
      <c r="AI10" s="117"/>
      <c r="AK10" s="119">
        <f t="shared" si="2"/>
        <v>25.29</v>
      </c>
      <c r="AL10" s="120">
        <f>IFERROR(INDEX('ค่าเฉลี่ย Q1_2565'!$D:$D,MATCH(E:E,'ค่าเฉลี่ย Q1_2565'!C:C,0)),)</f>
        <v>39.76</v>
      </c>
      <c r="AM10" s="121">
        <f t="shared" si="3"/>
        <v>0</v>
      </c>
      <c r="AN10" s="119">
        <f t="shared" si="4"/>
        <v>11.17</v>
      </c>
      <c r="AO10" s="120">
        <f>IFERROR(INDEX('ค่าเฉลี่ย Q1_2565'!$E:$E,MATCH(E:E,'ค่าเฉลี่ย Q1_2565'!C:C,0)),)</f>
        <v>15.62</v>
      </c>
      <c r="AP10" s="121">
        <f t="shared" si="5"/>
        <v>0</v>
      </c>
      <c r="AQ10" s="122">
        <f t="shared" si="6"/>
        <v>1.1399999999999999</v>
      </c>
      <c r="AR10" s="123">
        <f t="shared" si="7"/>
        <v>196.93</v>
      </c>
      <c r="AS10" s="121">
        <f t="shared" si="0"/>
        <v>0</v>
      </c>
      <c r="AT10" s="308">
        <f t="shared" si="8"/>
        <v>52.36</v>
      </c>
      <c r="AU10" s="124">
        <f t="shared" si="1"/>
        <v>1</v>
      </c>
      <c r="AV10" s="310">
        <f t="shared" si="9"/>
        <v>92.96</v>
      </c>
      <c r="AW10" s="124">
        <f t="shared" si="10"/>
        <v>0</v>
      </c>
      <c r="AX10" s="310">
        <f>สูตรข้อมูล!P10</f>
        <v>566.97</v>
      </c>
      <c r="AY10" s="124">
        <f t="shared" si="11"/>
        <v>0</v>
      </c>
      <c r="AZ10" s="310">
        <f t="shared" si="12"/>
        <v>70.28</v>
      </c>
      <c r="BA10" s="124">
        <f t="shared" si="13"/>
        <v>0</v>
      </c>
      <c r="BB10" s="118">
        <f t="shared" si="14"/>
        <v>1</v>
      </c>
    </row>
    <row r="11" spans="2:54">
      <c r="B11" s="322"/>
      <c r="C11" s="113" t="s">
        <v>174</v>
      </c>
      <c r="D11" s="114" t="s">
        <v>38</v>
      </c>
      <c r="E11" s="115" t="s">
        <v>397</v>
      </c>
      <c r="F11" s="116">
        <v>3.89</v>
      </c>
      <c r="G11" s="116">
        <v>3.66</v>
      </c>
      <c r="H11" s="116">
        <v>2.95</v>
      </c>
      <c r="I11" s="116">
        <v>0.18</v>
      </c>
      <c r="J11" s="116">
        <v>33498087.629999999</v>
      </c>
      <c r="K11" s="116">
        <v>22648932.5</v>
      </c>
      <c r="L11" s="116">
        <v>2.95</v>
      </c>
      <c r="M11" s="116">
        <v>87.06</v>
      </c>
      <c r="N11" s="116">
        <v>47.12</v>
      </c>
      <c r="O11" s="116">
        <v>70.83</v>
      </c>
      <c r="P11" s="116">
        <v>117.37</v>
      </c>
      <c r="Q11" s="116">
        <v>55.63</v>
      </c>
      <c r="R11" s="116">
        <v>20.61</v>
      </c>
      <c r="S11" s="116">
        <v>15.47</v>
      </c>
      <c r="T11" s="116">
        <v>12.9</v>
      </c>
      <c r="U11" s="116">
        <v>7.27</v>
      </c>
      <c r="V11" s="116">
        <v>21.44</v>
      </c>
      <c r="W11" s="116">
        <v>16.489999999999998</v>
      </c>
      <c r="X11" s="116">
        <v>94.92</v>
      </c>
      <c r="Y11" s="116">
        <v>86.43</v>
      </c>
      <c r="Z11" s="116">
        <v>11.27</v>
      </c>
      <c r="AA11" s="116">
        <v>52.94</v>
      </c>
      <c r="AB11" s="116">
        <v>13.39</v>
      </c>
      <c r="AC11" s="116">
        <v>10.3</v>
      </c>
      <c r="AD11" s="116">
        <v>1.2</v>
      </c>
      <c r="AE11" s="116">
        <v>19.399999999999999</v>
      </c>
      <c r="AF11" s="116">
        <v>10.3</v>
      </c>
      <c r="AG11" s="116">
        <v>9479253.1300000008</v>
      </c>
      <c r="AH11" s="116">
        <v>9154253.75</v>
      </c>
      <c r="AI11" s="117"/>
      <c r="AK11" s="119">
        <f t="shared" si="2"/>
        <v>19.399999999999999</v>
      </c>
      <c r="AL11" s="120">
        <f>IFERROR(INDEX('ค่าเฉลี่ย Q1_2565'!$D:$D,MATCH(E:E,'ค่าเฉลี่ย Q1_2565'!C:C,0)),)</f>
        <v>41.25</v>
      </c>
      <c r="AM11" s="121">
        <f t="shared" si="3"/>
        <v>0</v>
      </c>
      <c r="AN11" s="119">
        <f t="shared" si="4"/>
        <v>10.3</v>
      </c>
      <c r="AO11" s="120">
        <f>IFERROR(INDEX('ค่าเฉลี่ย Q1_2565'!$E:$E,MATCH(E:E,'ค่าเฉลี่ย Q1_2565'!C:C,0)),)</f>
        <v>17.46</v>
      </c>
      <c r="AP11" s="121">
        <f t="shared" si="5"/>
        <v>0</v>
      </c>
      <c r="AQ11" s="122">
        <f t="shared" si="6"/>
        <v>2.95</v>
      </c>
      <c r="AR11" s="123">
        <f t="shared" si="7"/>
        <v>87.06</v>
      </c>
      <c r="AS11" s="121">
        <f t="shared" si="0"/>
        <v>1</v>
      </c>
      <c r="AT11" s="308">
        <f t="shared" si="8"/>
        <v>47.12</v>
      </c>
      <c r="AU11" s="124">
        <f t="shared" si="1"/>
        <v>1</v>
      </c>
      <c r="AV11" s="310">
        <f t="shared" si="9"/>
        <v>70.83</v>
      </c>
      <c r="AW11" s="124">
        <f t="shared" si="10"/>
        <v>0</v>
      </c>
      <c r="AX11" s="310">
        <f>สูตรข้อมูล!P11</f>
        <v>117.37</v>
      </c>
      <c r="AY11" s="124">
        <f t="shared" si="11"/>
        <v>1</v>
      </c>
      <c r="AZ11" s="310">
        <f t="shared" si="12"/>
        <v>55.63</v>
      </c>
      <c r="BA11" s="124">
        <f t="shared" si="13"/>
        <v>1</v>
      </c>
      <c r="BB11" s="118">
        <f t="shared" si="14"/>
        <v>4</v>
      </c>
    </row>
    <row r="12" spans="2:54">
      <c r="B12" s="322"/>
      <c r="C12" s="113" t="s">
        <v>175</v>
      </c>
      <c r="D12" s="114" t="s">
        <v>39</v>
      </c>
      <c r="E12" s="115" t="s">
        <v>399</v>
      </c>
      <c r="F12" s="116">
        <v>2.62</v>
      </c>
      <c r="G12" s="116">
        <v>2.36</v>
      </c>
      <c r="H12" s="116">
        <v>1.83</v>
      </c>
      <c r="I12" s="116">
        <v>0.2</v>
      </c>
      <c r="J12" s="116">
        <v>62816598.920000002</v>
      </c>
      <c r="K12" s="116">
        <v>32020821.98</v>
      </c>
      <c r="L12" s="116">
        <v>1.83</v>
      </c>
      <c r="M12" s="116">
        <v>153.69999999999999</v>
      </c>
      <c r="N12" s="116">
        <v>38.770000000000003</v>
      </c>
      <c r="O12" s="116">
        <v>57.82</v>
      </c>
      <c r="P12" s="116">
        <v>113.39</v>
      </c>
      <c r="Q12" s="116">
        <v>95.47</v>
      </c>
      <c r="R12" s="116">
        <v>32.200000000000003</v>
      </c>
      <c r="S12" s="116">
        <v>26.56</v>
      </c>
      <c r="T12" s="116">
        <v>28.07</v>
      </c>
      <c r="U12" s="116">
        <v>22.14</v>
      </c>
      <c r="V12" s="116">
        <v>33.590000000000003</v>
      </c>
      <c r="W12" s="116">
        <v>28.33</v>
      </c>
      <c r="X12" s="116">
        <v>80.8</v>
      </c>
      <c r="Y12" s="116">
        <v>87.76</v>
      </c>
      <c r="Z12" s="116">
        <v>8.59</v>
      </c>
      <c r="AA12" s="116">
        <v>47.85</v>
      </c>
      <c r="AB12" s="116">
        <v>18.68</v>
      </c>
      <c r="AC12" s="116">
        <v>15.76</v>
      </c>
      <c r="AD12" s="116">
        <v>1.4</v>
      </c>
      <c r="AE12" s="116">
        <v>32.880000000000003</v>
      </c>
      <c r="AF12" s="116">
        <v>15.76</v>
      </c>
      <c r="AG12" s="116">
        <v>35492594.960000001</v>
      </c>
      <c r="AH12" s="116">
        <v>34484311.460000001</v>
      </c>
      <c r="AI12" s="117"/>
      <c r="AK12" s="119">
        <f t="shared" si="2"/>
        <v>32.880000000000003</v>
      </c>
      <c r="AL12" s="120">
        <f>IFERROR(INDEX('ค่าเฉลี่ย Q1_2565'!$D:$D,MATCH(E:E,'ค่าเฉลี่ย Q1_2565'!C:C,0)),)</f>
        <v>42.88</v>
      </c>
      <c r="AM12" s="121">
        <f t="shared" si="3"/>
        <v>0</v>
      </c>
      <c r="AN12" s="119">
        <f t="shared" si="4"/>
        <v>15.76</v>
      </c>
      <c r="AO12" s="120">
        <f>IFERROR(INDEX('ค่าเฉลี่ย Q1_2565'!$E:$E,MATCH(E:E,'ค่าเฉลี่ย Q1_2565'!C:C,0)),)</f>
        <v>18.68</v>
      </c>
      <c r="AP12" s="121">
        <f t="shared" si="5"/>
        <v>0</v>
      </c>
      <c r="AQ12" s="122">
        <f t="shared" si="6"/>
        <v>1.83</v>
      </c>
      <c r="AR12" s="123">
        <f t="shared" si="7"/>
        <v>153.69999999999999</v>
      </c>
      <c r="AS12" s="121">
        <f t="shared" si="0"/>
        <v>0</v>
      </c>
      <c r="AT12" s="308">
        <f t="shared" si="8"/>
        <v>38.770000000000003</v>
      </c>
      <c r="AU12" s="124">
        <f t="shared" si="1"/>
        <v>1</v>
      </c>
      <c r="AV12" s="310">
        <f t="shared" si="9"/>
        <v>57.82</v>
      </c>
      <c r="AW12" s="124">
        <f t="shared" si="10"/>
        <v>1</v>
      </c>
      <c r="AX12" s="310">
        <f>สูตรข้อมูล!P12</f>
        <v>113.39</v>
      </c>
      <c r="AY12" s="124">
        <f t="shared" si="11"/>
        <v>1</v>
      </c>
      <c r="AZ12" s="310">
        <f t="shared" si="12"/>
        <v>95.47</v>
      </c>
      <c r="BA12" s="124">
        <f t="shared" si="13"/>
        <v>0</v>
      </c>
      <c r="BB12" s="118">
        <f t="shared" si="14"/>
        <v>3</v>
      </c>
    </row>
    <row r="13" spans="2:54">
      <c r="B13" s="322"/>
      <c r="C13" s="113" t="s">
        <v>177</v>
      </c>
      <c r="D13" s="114" t="s">
        <v>40</v>
      </c>
      <c r="E13" s="115" t="s">
        <v>398</v>
      </c>
      <c r="F13" s="116">
        <v>3.45</v>
      </c>
      <c r="G13" s="116">
        <v>3.2</v>
      </c>
      <c r="H13" s="116">
        <v>2.77</v>
      </c>
      <c r="I13" s="116">
        <v>0.12</v>
      </c>
      <c r="J13" s="116">
        <v>46229590.600000001</v>
      </c>
      <c r="K13" s="116">
        <v>33315084.98</v>
      </c>
      <c r="L13" s="116">
        <v>2.77</v>
      </c>
      <c r="M13" s="116">
        <v>133.11000000000001</v>
      </c>
      <c r="N13" s="116">
        <v>30.32</v>
      </c>
      <c r="O13" s="116">
        <v>113.82</v>
      </c>
      <c r="P13" s="116">
        <v>103.83</v>
      </c>
      <c r="Q13" s="116">
        <v>80.61</v>
      </c>
      <c r="R13" s="116">
        <v>32.520000000000003</v>
      </c>
      <c r="S13" s="116">
        <v>28.15</v>
      </c>
      <c r="T13" s="116">
        <v>25.91</v>
      </c>
      <c r="U13" s="116">
        <v>21.36</v>
      </c>
      <c r="V13" s="116">
        <v>33.04</v>
      </c>
      <c r="W13" s="116">
        <v>29.02</v>
      </c>
      <c r="X13" s="116">
        <v>80.400000000000006</v>
      </c>
      <c r="Y13" s="116">
        <v>86.03</v>
      </c>
      <c r="Z13" s="116">
        <v>11.79</v>
      </c>
      <c r="AA13" s="116">
        <v>49.62</v>
      </c>
      <c r="AB13" s="116">
        <v>19.46</v>
      </c>
      <c r="AC13" s="116">
        <v>17.09</v>
      </c>
      <c r="AD13" s="116">
        <v>1.41</v>
      </c>
      <c r="AE13" s="116">
        <v>34.21</v>
      </c>
      <c r="AF13" s="116">
        <v>17.09</v>
      </c>
      <c r="AG13" s="116">
        <v>20368062.010000002</v>
      </c>
      <c r="AH13" s="116">
        <v>19573924.050000001</v>
      </c>
      <c r="AI13" s="117"/>
      <c r="AK13" s="119">
        <f t="shared" si="2"/>
        <v>34.21</v>
      </c>
      <c r="AL13" s="120">
        <f>IFERROR(INDEX('ค่าเฉลี่ย Q1_2565'!$D:$D,MATCH(E:E,'ค่าเฉลี่ย Q1_2565'!C:C,0)),)</f>
        <v>41.68</v>
      </c>
      <c r="AM13" s="121">
        <f t="shared" si="3"/>
        <v>0</v>
      </c>
      <c r="AN13" s="119">
        <f t="shared" si="4"/>
        <v>17.09</v>
      </c>
      <c r="AO13" s="120">
        <f>IFERROR(INDEX('ค่าเฉลี่ย Q1_2565'!$E:$E,MATCH(E:E,'ค่าเฉลี่ย Q1_2565'!C:C,0)),)</f>
        <v>18.329999999999998</v>
      </c>
      <c r="AP13" s="121">
        <f t="shared" si="5"/>
        <v>0</v>
      </c>
      <c r="AQ13" s="122">
        <f t="shared" si="6"/>
        <v>2.77</v>
      </c>
      <c r="AR13" s="123">
        <f t="shared" si="7"/>
        <v>133.11000000000001</v>
      </c>
      <c r="AS13" s="121">
        <f t="shared" si="0"/>
        <v>0</v>
      </c>
      <c r="AT13" s="308">
        <f t="shared" si="8"/>
        <v>30.32</v>
      </c>
      <c r="AU13" s="124">
        <f t="shared" si="1"/>
        <v>1</v>
      </c>
      <c r="AV13" s="310">
        <f t="shared" si="9"/>
        <v>113.82</v>
      </c>
      <c r="AW13" s="124">
        <f t="shared" si="10"/>
        <v>0</v>
      </c>
      <c r="AX13" s="310">
        <f>สูตรข้อมูล!P13</f>
        <v>103.83</v>
      </c>
      <c r="AY13" s="124">
        <f t="shared" si="11"/>
        <v>1</v>
      </c>
      <c r="AZ13" s="310">
        <f t="shared" si="12"/>
        <v>80.61</v>
      </c>
      <c r="BA13" s="124">
        <f t="shared" si="13"/>
        <v>0</v>
      </c>
      <c r="BB13" s="118">
        <f t="shared" si="14"/>
        <v>2</v>
      </c>
    </row>
    <row r="14" spans="2:54">
      <c r="B14" s="322"/>
      <c r="C14" s="113" t="s">
        <v>178</v>
      </c>
      <c r="D14" s="114" t="s">
        <v>41</v>
      </c>
      <c r="E14" s="115" t="s">
        <v>396</v>
      </c>
      <c r="F14" s="116">
        <v>2.89</v>
      </c>
      <c r="G14" s="116">
        <v>2.75</v>
      </c>
      <c r="H14" s="116">
        <v>2.16</v>
      </c>
      <c r="I14" s="116">
        <v>0.2</v>
      </c>
      <c r="J14" s="116">
        <v>32050447.440000001</v>
      </c>
      <c r="K14" s="116">
        <v>19735734.949999999</v>
      </c>
      <c r="L14" s="116">
        <v>2.16</v>
      </c>
      <c r="M14" s="116">
        <v>117.99</v>
      </c>
      <c r="N14" s="116">
        <v>48.36</v>
      </c>
      <c r="O14" s="116">
        <v>89.37</v>
      </c>
      <c r="P14" s="116">
        <v>83.09</v>
      </c>
      <c r="Q14" s="116">
        <v>67</v>
      </c>
      <c r="R14" s="116">
        <v>26.49</v>
      </c>
      <c r="S14" s="116">
        <v>22.23</v>
      </c>
      <c r="T14" s="116">
        <v>18.75</v>
      </c>
      <c r="U14" s="116">
        <v>14.37</v>
      </c>
      <c r="V14" s="116">
        <v>34.659999999999997</v>
      </c>
      <c r="W14" s="116">
        <v>31.16</v>
      </c>
      <c r="X14" s="116">
        <v>86.19</v>
      </c>
      <c r="Y14" s="116">
        <v>87.49</v>
      </c>
      <c r="Z14" s="116">
        <v>11.86</v>
      </c>
      <c r="AA14" s="116">
        <v>54.47</v>
      </c>
      <c r="AB14" s="116">
        <v>27.61</v>
      </c>
      <c r="AC14" s="116">
        <v>24.83</v>
      </c>
      <c r="AD14" s="116">
        <v>1.45</v>
      </c>
      <c r="AE14" s="116">
        <v>35.93</v>
      </c>
      <c r="AF14" s="116">
        <v>24.83</v>
      </c>
      <c r="AG14" s="116">
        <v>21058895.98</v>
      </c>
      <c r="AH14" s="116">
        <v>22864405.879999999</v>
      </c>
      <c r="AI14" s="117"/>
      <c r="AK14" s="119">
        <f t="shared" si="2"/>
        <v>35.93</v>
      </c>
      <c r="AL14" s="120">
        <f>IFERROR(INDEX('ค่าเฉลี่ย Q1_2565'!$D:$D,MATCH(E:E,'ค่าเฉลี่ย Q1_2565'!C:C,0)),)</f>
        <v>39.76</v>
      </c>
      <c r="AM14" s="121">
        <f t="shared" si="3"/>
        <v>0</v>
      </c>
      <c r="AN14" s="119">
        <f t="shared" si="4"/>
        <v>24.83</v>
      </c>
      <c r="AO14" s="120">
        <f>IFERROR(INDEX('ค่าเฉลี่ย Q1_2565'!$E:$E,MATCH(E:E,'ค่าเฉลี่ย Q1_2565'!C:C,0)),)</f>
        <v>15.62</v>
      </c>
      <c r="AP14" s="121">
        <f t="shared" si="5"/>
        <v>1</v>
      </c>
      <c r="AQ14" s="122">
        <f t="shared" si="6"/>
        <v>2.16</v>
      </c>
      <c r="AR14" s="123">
        <f t="shared" si="7"/>
        <v>117.99</v>
      </c>
      <c r="AS14" s="121">
        <f t="shared" si="0"/>
        <v>0</v>
      </c>
      <c r="AT14" s="308">
        <f t="shared" si="8"/>
        <v>48.36</v>
      </c>
      <c r="AU14" s="124">
        <f t="shared" si="1"/>
        <v>1</v>
      </c>
      <c r="AV14" s="310">
        <f t="shared" si="9"/>
        <v>89.37</v>
      </c>
      <c r="AW14" s="124">
        <f t="shared" si="10"/>
        <v>0</v>
      </c>
      <c r="AX14" s="310">
        <f>สูตรข้อมูล!P14</f>
        <v>83.09</v>
      </c>
      <c r="AY14" s="124">
        <f t="shared" si="11"/>
        <v>1</v>
      </c>
      <c r="AZ14" s="310">
        <f t="shared" si="12"/>
        <v>67</v>
      </c>
      <c r="BA14" s="124">
        <f t="shared" si="13"/>
        <v>0</v>
      </c>
      <c r="BB14" s="118">
        <f t="shared" si="14"/>
        <v>3</v>
      </c>
    </row>
    <row r="15" spans="2:54">
      <c r="B15" s="322"/>
      <c r="C15" s="113" t="s">
        <v>179</v>
      </c>
      <c r="D15" s="114" t="s">
        <v>42</v>
      </c>
      <c r="E15" s="115" t="s">
        <v>397</v>
      </c>
      <c r="F15" s="116">
        <v>4.17</v>
      </c>
      <c r="G15" s="116">
        <v>3.8</v>
      </c>
      <c r="H15" s="116">
        <v>3.35</v>
      </c>
      <c r="I15" s="116">
        <v>0.09</v>
      </c>
      <c r="J15" s="116">
        <v>52976639.759999998</v>
      </c>
      <c r="K15" s="116">
        <v>39323847.159999996</v>
      </c>
      <c r="L15" s="116">
        <v>3.35</v>
      </c>
      <c r="M15" s="116">
        <v>129.13</v>
      </c>
      <c r="N15" s="116">
        <v>34.18</v>
      </c>
      <c r="O15" s="116">
        <v>90.19</v>
      </c>
      <c r="P15" s="116">
        <v>50.34</v>
      </c>
      <c r="Q15" s="116">
        <v>93.15</v>
      </c>
      <c r="R15" s="116">
        <v>28.16</v>
      </c>
      <c r="S15" s="116">
        <v>22.65</v>
      </c>
      <c r="T15" s="116">
        <v>22.04</v>
      </c>
      <c r="U15" s="116">
        <v>16.04</v>
      </c>
      <c r="V15" s="116">
        <v>27.44</v>
      </c>
      <c r="W15" s="116">
        <v>21.88</v>
      </c>
      <c r="X15" s="116">
        <v>84.37</v>
      </c>
      <c r="Y15" s="116">
        <v>89.92</v>
      </c>
      <c r="Z15" s="116">
        <v>9.6</v>
      </c>
      <c r="AA15" s="116">
        <v>53.15</v>
      </c>
      <c r="AB15" s="116">
        <v>14.5</v>
      </c>
      <c r="AC15" s="116">
        <v>11.56</v>
      </c>
      <c r="AD15" s="116">
        <v>1.28</v>
      </c>
      <c r="AE15" s="116">
        <v>26.92</v>
      </c>
      <c r="AF15" s="116">
        <v>11.56</v>
      </c>
      <c r="AG15" s="116">
        <v>13131120.560000001</v>
      </c>
      <c r="AH15" s="116">
        <v>11526591.74</v>
      </c>
      <c r="AI15" s="117"/>
      <c r="AK15" s="119">
        <f t="shared" si="2"/>
        <v>26.92</v>
      </c>
      <c r="AL15" s="120">
        <f>IFERROR(INDEX('ค่าเฉลี่ย Q1_2565'!$D:$D,MATCH(E:E,'ค่าเฉลี่ย Q1_2565'!C:C,0)),)</f>
        <v>41.25</v>
      </c>
      <c r="AM15" s="121">
        <f t="shared" si="3"/>
        <v>0</v>
      </c>
      <c r="AN15" s="119">
        <f t="shared" si="4"/>
        <v>11.56</v>
      </c>
      <c r="AO15" s="120">
        <f>IFERROR(INDEX('ค่าเฉลี่ย Q1_2565'!$E:$E,MATCH(E:E,'ค่าเฉลี่ย Q1_2565'!C:C,0)),)</f>
        <v>17.46</v>
      </c>
      <c r="AP15" s="121">
        <f t="shared" si="5"/>
        <v>0</v>
      </c>
      <c r="AQ15" s="122">
        <f t="shared" si="6"/>
        <v>3.35</v>
      </c>
      <c r="AR15" s="123">
        <f t="shared" si="7"/>
        <v>129.13</v>
      </c>
      <c r="AS15" s="121">
        <f t="shared" si="0"/>
        <v>0</v>
      </c>
      <c r="AT15" s="308">
        <f t="shared" si="8"/>
        <v>34.18</v>
      </c>
      <c r="AU15" s="124">
        <f t="shared" si="1"/>
        <v>1</v>
      </c>
      <c r="AV15" s="310">
        <f t="shared" si="9"/>
        <v>90.19</v>
      </c>
      <c r="AW15" s="124">
        <f t="shared" si="10"/>
        <v>0</v>
      </c>
      <c r="AX15" s="310">
        <f>สูตรข้อมูล!P15</f>
        <v>50.34</v>
      </c>
      <c r="AY15" s="124">
        <f t="shared" si="11"/>
        <v>1</v>
      </c>
      <c r="AZ15" s="310">
        <f t="shared" si="12"/>
        <v>93.15</v>
      </c>
      <c r="BA15" s="124">
        <f t="shared" si="13"/>
        <v>0</v>
      </c>
      <c r="BB15" s="118">
        <f t="shared" si="14"/>
        <v>2</v>
      </c>
    </row>
    <row r="16" spans="2:54">
      <c r="B16" s="324" t="s">
        <v>180</v>
      </c>
      <c r="C16" s="125" t="s">
        <v>181</v>
      </c>
      <c r="D16" s="126" t="s">
        <v>9</v>
      </c>
      <c r="E16" s="127" t="s">
        <v>400</v>
      </c>
      <c r="F16" s="116">
        <v>2.3199999999999998</v>
      </c>
      <c r="G16" s="116">
        <v>2.11</v>
      </c>
      <c r="H16" s="116">
        <v>1.52</v>
      </c>
      <c r="I16" s="116">
        <v>0.24</v>
      </c>
      <c r="J16" s="116">
        <v>596164800.42999995</v>
      </c>
      <c r="K16" s="116">
        <v>240938008.55000001</v>
      </c>
      <c r="L16" s="116">
        <v>1.52</v>
      </c>
      <c r="M16" s="116">
        <v>27.9</v>
      </c>
      <c r="N16" s="116">
        <v>530.59</v>
      </c>
      <c r="O16" s="116">
        <v>110.89</v>
      </c>
      <c r="P16" s="116">
        <v>83.47</v>
      </c>
      <c r="Q16" s="116">
        <v>70.209999999999994</v>
      </c>
      <c r="R16" s="116">
        <v>0.83</v>
      </c>
      <c r="S16" s="116">
        <v>-6.21</v>
      </c>
      <c r="T16" s="116">
        <v>-65.89</v>
      </c>
      <c r="U16" s="116">
        <v>-73.760000000000005</v>
      </c>
      <c r="V16" s="116">
        <v>5.71</v>
      </c>
      <c r="W16" s="116">
        <v>1.38</v>
      </c>
      <c r="X16" s="116">
        <v>179.6</v>
      </c>
      <c r="Y16" s="116">
        <v>57.66</v>
      </c>
      <c r="Z16" s="116">
        <v>39.090000000000003</v>
      </c>
      <c r="AA16" s="116">
        <v>28.96</v>
      </c>
      <c r="AB16" s="116">
        <v>3.48</v>
      </c>
      <c r="AC16" s="116">
        <v>0.84</v>
      </c>
      <c r="AD16" s="116">
        <v>1.01</v>
      </c>
      <c r="AE16" s="116">
        <v>8.02</v>
      </c>
      <c r="AF16" s="116">
        <v>0.84</v>
      </c>
      <c r="AG16" s="116">
        <v>54857065.229999997</v>
      </c>
      <c r="AH16" s="116">
        <v>17236211.57</v>
      </c>
      <c r="AI16" s="117"/>
      <c r="AK16" s="119">
        <f t="shared" si="2"/>
        <v>8.02</v>
      </c>
      <c r="AL16" s="120">
        <f>IFERROR(INDEX('ค่าเฉลี่ย Q1_2565'!$D:$D,MATCH(E:E,'ค่าเฉลี่ย Q1_2565'!C:C,0)),)</f>
        <v>38.340000000000003</v>
      </c>
      <c r="AM16" s="121">
        <f t="shared" si="3"/>
        <v>0</v>
      </c>
      <c r="AN16" s="119">
        <f t="shared" si="4"/>
        <v>0.84</v>
      </c>
      <c r="AO16" s="120">
        <f>IFERROR(INDEX('ค่าเฉลี่ย Q1_2565'!$E:$E,MATCH(E:E,'ค่าเฉลี่ย Q1_2565'!C:C,0)),)</f>
        <v>10.95</v>
      </c>
      <c r="AP16" s="121">
        <f t="shared" si="5"/>
        <v>0</v>
      </c>
      <c r="AQ16" s="122">
        <f t="shared" si="6"/>
        <v>1.52</v>
      </c>
      <c r="AR16" s="123">
        <f t="shared" si="7"/>
        <v>27.9</v>
      </c>
      <c r="AS16" s="121">
        <f t="shared" si="0"/>
        <v>1</v>
      </c>
      <c r="AT16" s="308">
        <f t="shared" si="8"/>
        <v>530.59</v>
      </c>
      <c r="AU16" s="124">
        <f t="shared" si="1"/>
        <v>0</v>
      </c>
      <c r="AV16" s="310">
        <f t="shared" si="9"/>
        <v>110.89</v>
      </c>
      <c r="AW16" s="124">
        <f t="shared" si="10"/>
        <v>0</v>
      </c>
      <c r="AX16" s="310">
        <f>สูตรข้อมูล!P16</f>
        <v>83.47</v>
      </c>
      <c r="AY16" s="124">
        <f t="shared" si="11"/>
        <v>1</v>
      </c>
      <c r="AZ16" s="310">
        <f t="shared" si="12"/>
        <v>70.209999999999994</v>
      </c>
      <c r="BA16" s="124">
        <f t="shared" si="13"/>
        <v>0</v>
      </c>
      <c r="BB16" s="118">
        <f t="shared" si="14"/>
        <v>2</v>
      </c>
    </row>
    <row r="17" spans="1:54">
      <c r="B17" s="324"/>
      <c r="C17" s="125" t="s">
        <v>183</v>
      </c>
      <c r="D17" s="126" t="s">
        <v>31</v>
      </c>
      <c r="E17" s="127" t="s">
        <v>398</v>
      </c>
      <c r="F17" s="116">
        <v>2.94</v>
      </c>
      <c r="G17" s="116">
        <v>2.79</v>
      </c>
      <c r="H17" s="116">
        <v>2.02</v>
      </c>
      <c r="I17" s="116">
        <v>0.26</v>
      </c>
      <c r="J17" s="116">
        <v>60843214.689999998</v>
      </c>
      <c r="K17" s="116">
        <v>31940245.84</v>
      </c>
      <c r="L17" s="116">
        <v>2.02</v>
      </c>
      <c r="M17" s="116">
        <v>191.95</v>
      </c>
      <c r="N17" s="116">
        <v>128.61000000000001</v>
      </c>
      <c r="O17" s="116">
        <v>105.2</v>
      </c>
      <c r="P17" s="116">
        <v>306.10000000000002</v>
      </c>
      <c r="Q17" s="116">
        <v>79.17</v>
      </c>
      <c r="R17" s="116">
        <v>43.19</v>
      </c>
      <c r="S17" s="116">
        <v>39.090000000000003</v>
      </c>
      <c r="T17" s="116">
        <v>39.619999999999997</v>
      </c>
      <c r="U17" s="116">
        <v>35.119999999999997</v>
      </c>
      <c r="V17" s="116">
        <v>45.35</v>
      </c>
      <c r="W17" s="116">
        <v>41.29</v>
      </c>
      <c r="X17" s="116">
        <v>65.010000000000005</v>
      </c>
      <c r="Y17" s="116">
        <v>90.21</v>
      </c>
      <c r="Z17" s="116">
        <v>9.59</v>
      </c>
      <c r="AA17" s="116">
        <v>60.62</v>
      </c>
      <c r="AB17" s="116">
        <v>35.520000000000003</v>
      </c>
      <c r="AC17" s="116">
        <v>32.340000000000003</v>
      </c>
      <c r="AD17" s="116">
        <v>1.7</v>
      </c>
      <c r="AE17" s="116">
        <v>45.46</v>
      </c>
      <c r="AF17" s="116">
        <v>32.340000000000003</v>
      </c>
      <c r="AG17" s="116">
        <v>36276648.880000003</v>
      </c>
      <c r="AH17" s="116">
        <v>36482302.520000003</v>
      </c>
      <c r="AI17" s="117"/>
      <c r="AK17" s="119">
        <f t="shared" si="2"/>
        <v>45.46</v>
      </c>
      <c r="AL17" s="120">
        <f>IFERROR(INDEX('ค่าเฉลี่ย Q1_2565'!$D:$D,MATCH(E:E,'ค่าเฉลี่ย Q1_2565'!C:C,0)),)</f>
        <v>41.68</v>
      </c>
      <c r="AM17" s="121">
        <f t="shared" si="3"/>
        <v>1</v>
      </c>
      <c r="AN17" s="119">
        <f t="shared" si="4"/>
        <v>32.340000000000003</v>
      </c>
      <c r="AO17" s="120">
        <f>IFERROR(INDEX('ค่าเฉลี่ย Q1_2565'!$E:$E,MATCH(E:E,'ค่าเฉลี่ย Q1_2565'!C:C,0)),)</f>
        <v>18.329999999999998</v>
      </c>
      <c r="AP17" s="121">
        <f t="shared" si="5"/>
        <v>1</v>
      </c>
      <c r="AQ17" s="122">
        <f t="shared" si="6"/>
        <v>2.02</v>
      </c>
      <c r="AR17" s="123">
        <f t="shared" si="7"/>
        <v>191.95</v>
      </c>
      <c r="AS17" s="121">
        <f t="shared" si="0"/>
        <v>0</v>
      </c>
      <c r="AT17" s="308">
        <f t="shared" si="8"/>
        <v>128.61000000000001</v>
      </c>
      <c r="AU17" s="124">
        <f t="shared" si="1"/>
        <v>0</v>
      </c>
      <c r="AV17" s="310">
        <f t="shared" si="9"/>
        <v>105.2</v>
      </c>
      <c r="AW17" s="124">
        <f t="shared" si="10"/>
        <v>0</v>
      </c>
      <c r="AX17" s="310">
        <f>สูตรข้อมูล!P17</f>
        <v>306.10000000000002</v>
      </c>
      <c r="AY17" s="124">
        <f t="shared" si="11"/>
        <v>0</v>
      </c>
      <c r="AZ17" s="310">
        <f t="shared" si="12"/>
        <v>79.17</v>
      </c>
      <c r="BA17" s="124">
        <f t="shared" si="13"/>
        <v>0</v>
      </c>
      <c r="BB17" s="118">
        <f t="shared" si="14"/>
        <v>2</v>
      </c>
    </row>
    <row r="18" spans="1:54">
      <c r="B18" s="324"/>
      <c r="C18" s="125" t="s">
        <v>184</v>
      </c>
      <c r="D18" s="126" t="s">
        <v>48</v>
      </c>
      <c r="E18" s="127" t="s">
        <v>397</v>
      </c>
      <c r="F18" s="116">
        <v>10.3</v>
      </c>
      <c r="G18" s="116">
        <v>10.06</v>
      </c>
      <c r="H18" s="116">
        <v>5.52</v>
      </c>
      <c r="I18" s="116">
        <v>0.44</v>
      </c>
      <c r="J18" s="116">
        <v>261202954.44999999</v>
      </c>
      <c r="K18" s="116">
        <v>126961782.39</v>
      </c>
      <c r="L18" s="116">
        <v>5.52</v>
      </c>
      <c r="M18" s="116">
        <v>157.19999999999999</v>
      </c>
      <c r="N18" s="116">
        <v>228.65</v>
      </c>
      <c r="O18" s="116">
        <v>274.57</v>
      </c>
      <c r="P18" s="116">
        <v>394.36</v>
      </c>
      <c r="Q18" s="116">
        <v>147.24</v>
      </c>
      <c r="R18" s="116">
        <v>57.09</v>
      </c>
      <c r="S18" s="116">
        <v>54.45</v>
      </c>
      <c r="T18" s="116">
        <v>50.99</v>
      </c>
      <c r="U18" s="116">
        <v>48.22</v>
      </c>
      <c r="V18" s="116">
        <v>50.65</v>
      </c>
      <c r="W18" s="116">
        <v>48.27</v>
      </c>
      <c r="X18" s="116">
        <v>60.26</v>
      </c>
      <c r="Y18" s="116">
        <v>72.760000000000005</v>
      </c>
      <c r="Z18" s="116">
        <v>13.17</v>
      </c>
      <c r="AA18" s="116">
        <v>57.81</v>
      </c>
      <c r="AB18" s="116">
        <v>24.83</v>
      </c>
      <c r="AC18" s="116">
        <v>23.67</v>
      </c>
      <c r="AD18" s="116">
        <v>1.93</v>
      </c>
      <c r="AE18" s="116">
        <v>56.12</v>
      </c>
      <c r="AF18" s="116">
        <v>23.67</v>
      </c>
      <c r="AG18" s="116">
        <v>75714612.730000004</v>
      </c>
      <c r="AH18" s="116">
        <v>75870756.640000001</v>
      </c>
      <c r="AI18" s="117"/>
      <c r="AK18" s="119">
        <f t="shared" si="2"/>
        <v>56.12</v>
      </c>
      <c r="AL18" s="120">
        <f>IFERROR(INDEX('ค่าเฉลี่ย Q1_2565'!$D:$D,MATCH(E:E,'ค่าเฉลี่ย Q1_2565'!C:C,0)),)</f>
        <v>41.25</v>
      </c>
      <c r="AM18" s="121">
        <f t="shared" si="3"/>
        <v>1</v>
      </c>
      <c r="AN18" s="119">
        <f t="shared" si="4"/>
        <v>23.67</v>
      </c>
      <c r="AO18" s="120">
        <f>IFERROR(INDEX('ค่าเฉลี่ย Q1_2565'!$E:$E,MATCH(E:E,'ค่าเฉลี่ย Q1_2565'!C:C,0)),)</f>
        <v>17.46</v>
      </c>
      <c r="AP18" s="121">
        <f t="shared" si="5"/>
        <v>1</v>
      </c>
      <c r="AQ18" s="122">
        <f t="shared" si="6"/>
        <v>5.52</v>
      </c>
      <c r="AR18" s="123">
        <f t="shared" si="7"/>
        <v>157.19999999999999</v>
      </c>
      <c r="AS18" s="121">
        <f t="shared" si="0"/>
        <v>0</v>
      </c>
      <c r="AT18" s="308">
        <f t="shared" si="8"/>
        <v>228.65</v>
      </c>
      <c r="AU18" s="124">
        <f t="shared" si="1"/>
        <v>0</v>
      </c>
      <c r="AV18" s="310">
        <f t="shared" si="9"/>
        <v>274.57</v>
      </c>
      <c r="AW18" s="124">
        <f t="shared" si="10"/>
        <v>0</v>
      </c>
      <c r="AX18" s="310">
        <f>สูตรข้อมูล!P18</f>
        <v>394.36</v>
      </c>
      <c r="AY18" s="124">
        <f t="shared" si="11"/>
        <v>0</v>
      </c>
      <c r="AZ18" s="310">
        <f t="shared" si="12"/>
        <v>147.24</v>
      </c>
      <c r="BA18" s="124">
        <f t="shared" si="13"/>
        <v>0</v>
      </c>
      <c r="BB18" s="118">
        <f t="shared" si="14"/>
        <v>2</v>
      </c>
    </row>
    <row r="19" spans="1:54" ht="50.25" customHeight="1">
      <c r="B19" s="324"/>
      <c r="C19" s="125" t="s">
        <v>185</v>
      </c>
      <c r="D19" s="126" t="s">
        <v>49</v>
      </c>
      <c r="E19" s="127" t="s">
        <v>399</v>
      </c>
      <c r="F19" s="116">
        <v>4.68</v>
      </c>
      <c r="G19" s="116">
        <v>4.43</v>
      </c>
      <c r="H19" s="116">
        <v>3.35</v>
      </c>
      <c r="I19" s="116">
        <v>0.23</v>
      </c>
      <c r="J19" s="116">
        <v>126741305.45999999</v>
      </c>
      <c r="K19" s="116">
        <v>80827427.659999996</v>
      </c>
      <c r="L19" s="116">
        <v>3.35</v>
      </c>
      <c r="M19" s="116">
        <v>290.82</v>
      </c>
      <c r="N19" s="116">
        <v>464.87</v>
      </c>
      <c r="O19" s="116">
        <v>130.86000000000001</v>
      </c>
      <c r="P19" s="116">
        <v>66.040000000000006</v>
      </c>
      <c r="Q19" s="116">
        <v>58.26</v>
      </c>
      <c r="R19" s="116">
        <v>37.799999999999997</v>
      </c>
      <c r="S19" s="116">
        <v>34.24</v>
      </c>
      <c r="T19" s="116">
        <v>31.03</v>
      </c>
      <c r="U19" s="116">
        <v>27.28</v>
      </c>
      <c r="V19" s="116">
        <v>38.15</v>
      </c>
      <c r="W19" s="116">
        <v>34.85</v>
      </c>
      <c r="X19" s="116">
        <v>73.77</v>
      </c>
      <c r="Y19" s="116">
        <v>86.71</v>
      </c>
      <c r="Z19" s="116">
        <v>11.87</v>
      </c>
      <c r="AA19" s="116">
        <v>58.11</v>
      </c>
      <c r="AB19" s="116">
        <v>24.71</v>
      </c>
      <c r="AC19" s="116">
        <v>22.56</v>
      </c>
      <c r="AD19" s="116">
        <v>1.53</v>
      </c>
      <c r="AE19" s="116">
        <v>39.79</v>
      </c>
      <c r="AF19" s="116">
        <v>22.56</v>
      </c>
      <c r="AG19" s="116">
        <v>56067705.259999998</v>
      </c>
      <c r="AH19" s="116">
        <v>55593152.159999996</v>
      </c>
      <c r="AI19" s="117"/>
      <c r="AK19" s="119">
        <f t="shared" si="2"/>
        <v>39.79</v>
      </c>
      <c r="AL19" s="120">
        <f>IFERROR(INDEX('ค่าเฉลี่ย Q1_2565'!$D:$D,MATCH(E:E,'ค่าเฉลี่ย Q1_2565'!C:C,0)),)</f>
        <v>42.88</v>
      </c>
      <c r="AM19" s="121">
        <f t="shared" si="3"/>
        <v>0</v>
      </c>
      <c r="AN19" s="119">
        <f t="shared" si="4"/>
        <v>22.56</v>
      </c>
      <c r="AO19" s="120">
        <f>IFERROR(INDEX('ค่าเฉลี่ย Q1_2565'!$E:$E,MATCH(E:E,'ค่าเฉลี่ย Q1_2565'!C:C,0)),)</f>
        <v>18.68</v>
      </c>
      <c r="AP19" s="121">
        <f t="shared" si="5"/>
        <v>1</v>
      </c>
      <c r="AQ19" s="122">
        <f t="shared" si="6"/>
        <v>3.35</v>
      </c>
      <c r="AR19" s="123">
        <f t="shared" si="7"/>
        <v>290.82</v>
      </c>
      <c r="AS19" s="121">
        <f t="shared" si="0"/>
        <v>0</v>
      </c>
      <c r="AT19" s="308">
        <f t="shared" si="8"/>
        <v>464.87</v>
      </c>
      <c r="AU19" s="124">
        <f t="shared" si="1"/>
        <v>0</v>
      </c>
      <c r="AV19" s="310">
        <f t="shared" si="9"/>
        <v>130.86000000000001</v>
      </c>
      <c r="AW19" s="124">
        <f t="shared" si="10"/>
        <v>0</v>
      </c>
      <c r="AX19" s="310">
        <f>สูตรข้อมูล!P19</f>
        <v>66.040000000000006</v>
      </c>
      <c r="AY19" s="124">
        <f t="shared" si="11"/>
        <v>1</v>
      </c>
      <c r="AZ19" s="310">
        <f t="shared" si="12"/>
        <v>58.26</v>
      </c>
      <c r="BA19" s="124">
        <f t="shared" si="13"/>
        <v>1</v>
      </c>
      <c r="BB19" s="118">
        <f t="shared" si="14"/>
        <v>3</v>
      </c>
    </row>
    <row r="20" spans="1:54">
      <c r="B20" s="324"/>
      <c r="C20" s="125" t="s">
        <v>186</v>
      </c>
      <c r="D20" s="126" t="s">
        <v>50</v>
      </c>
      <c r="E20" s="127" t="s">
        <v>399</v>
      </c>
      <c r="F20" s="116">
        <v>2.83</v>
      </c>
      <c r="G20" s="116">
        <v>2.74</v>
      </c>
      <c r="H20" s="116">
        <v>2.0099999999999998</v>
      </c>
      <c r="I20" s="116">
        <v>0.26</v>
      </c>
      <c r="J20" s="116">
        <v>117043052.63</v>
      </c>
      <c r="K20" s="116">
        <v>65043258.789999999</v>
      </c>
      <c r="L20" s="116">
        <v>2.0099999999999998</v>
      </c>
      <c r="M20" s="116">
        <v>193.85</v>
      </c>
      <c r="N20" s="116">
        <v>250.71</v>
      </c>
      <c r="O20" s="116">
        <v>163.62</v>
      </c>
      <c r="P20" s="116">
        <v>293.91000000000003</v>
      </c>
      <c r="Q20" s="116">
        <v>51.99</v>
      </c>
      <c r="R20" s="116">
        <v>41.67</v>
      </c>
      <c r="S20" s="116">
        <v>39.590000000000003</v>
      </c>
      <c r="T20" s="116">
        <v>39.97</v>
      </c>
      <c r="U20" s="116">
        <v>37.89</v>
      </c>
      <c r="V20" s="116">
        <v>35.83</v>
      </c>
      <c r="W20" s="116">
        <v>33.9</v>
      </c>
      <c r="X20" s="116">
        <v>71.03</v>
      </c>
      <c r="Y20" s="116">
        <v>82.16</v>
      </c>
      <c r="Z20" s="116">
        <v>5.27</v>
      </c>
      <c r="AA20" s="116">
        <v>50.98</v>
      </c>
      <c r="AB20" s="116">
        <v>19.100000000000001</v>
      </c>
      <c r="AC20" s="116">
        <v>18.07</v>
      </c>
      <c r="AD20" s="116">
        <v>1.51</v>
      </c>
      <c r="AE20" s="116">
        <v>35.07</v>
      </c>
      <c r="AF20" s="116">
        <v>18.07</v>
      </c>
      <c r="AG20" s="116">
        <v>45723637.969999999</v>
      </c>
      <c r="AH20" s="116">
        <v>47504181.100000001</v>
      </c>
      <c r="AI20" s="117"/>
      <c r="AK20" s="119">
        <f t="shared" si="2"/>
        <v>35.07</v>
      </c>
      <c r="AL20" s="120">
        <f>IFERROR(INDEX('ค่าเฉลี่ย Q1_2565'!$D:$D,MATCH(E:E,'ค่าเฉลี่ย Q1_2565'!C:C,0)),)</f>
        <v>42.88</v>
      </c>
      <c r="AM20" s="121">
        <f t="shared" si="3"/>
        <v>0</v>
      </c>
      <c r="AN20" s="119">
        <f t="shared" si="4"/>
        <v>18.07</v>
      </c>
      <c r="AO20" s="120">
        <f>IFERROR(INDEX('ค่าเฉลี่ย Q1_2565'!$E:$E,MATCH(E:E,'ค่าเฉลี่ย Q1_2565'!C:C,0)),)</f>
        <v>18.68</v>
      </c>
      <c r="AP20" s="121">
        <f t="shared" si="5"/>
        <v>0</v>
      </c>
      <c r="AQ20" s="122">
        <f t="shared" si="6"/>
        <v>2.0099999999999998</v>
      </c>
      <c r="AR20" s="123">
        <f t="shared" si="7"/>
        <v>193.85</v>
      </c>
      <c r="AS20" s="121">
        <f t="shared" si="0"/>
        <v>0</v>
      </c>
      <c r="AT20" s="308">
        <f t="shared" si="8"/>
        <v>250.71</v>
      </c>
      <c r="AU20" s="124">
        <f t="shared" si="1"/>
        <v>0</v>
      </c>
      <c r="AV20" s="310">
        <f t="shared" si="9"/>
        <v>163.62</v>
      </c>
      <c r="AW20" s="124">
        <f t="shared" si="10"/>
        <v>0</v>
      </c>
      <c r="AX20" s="310">
        <f>สูตรข้อมูล!P20</f>
        <v>293.91000000000003</v>
      </c>
      <c r="AY20" s="124">
        <f t="shared" si="11"/>
        <v>0</v>
      </c>
      <c r="AZ20" s="310">
        <f t="shared" si="12"/>
        <v>51.99</v>
      </c>
      <c r="BA20" s="124">
        <f t="shared" si="13"/>
        <v>1</v>
      </c>
      <c r="BB20" s="118">
        <f t="shared" si="14"/>
        <v>1</v>
      </c>
    </row>
    <row r="21" spans="1:54">
      <c r="B21" s="324"/>
      <c r="C21" s="125" t="s">
        <v>187</v>
      </c>
      <c r="D21" s="126" t="s">
        <v>51</v>
      </c>
      <c r="E21" s="127" t="s">
        <v>398</v>
      </c>
      <c r="F21" s="116">
        <v>6.9</v>
      </c>
      <c r="G21" s="116">
        <v>6.61</v>
      </c>
      <c r="H21" s="116">
        <v>3.76</v>
      </c>
      <c r="I21" s="116">
        <v>0.41</v>
      </c>
      <c r="J21" s="116">
        <v>133125924.31</v>
      </c>
      <c r="K21" s="116">
        <v>62201386.509999998</v>
      </c>
      <c r="L21" s="116">
        <v>3.76</v>
      </c>
      <c r="M21" s="116">
        <v>173.8</v>
      </c>
      <c r="N21" s="116">
        <v>204.45</v>
      </c>
      <c r="O21" s="116">
        <v>126.52</v>
      </c>
      <c r="P21" s="116">
        <v>483.67</v>
      </c>
      <c r="Q21" s="116">
        <v>117.14</v>
      </c>
      <c r="R21" s="116">
        <v>44.45</v>
      </c>
      <c r="S21" s="116">
        <v>44.08</v>
      </c>
      <c r="T21" s="116">
        <v>35.56</v>
      </c>
      <c r="U21" s="116">
        <v>35.18</v>
      </c>
      <c r="V21" s="116">
        <v>42.39</v>
      </c>
      <c r="W21" s="116">
        <v>42.07</v>
      </c>
      <c r="X21" s="116">
        <v>68.38</v>
      </c>
      <c r="Y21" s="116">
        <v>79.44</v>
      </c>
      <c r="Z21" s="116">
        <v>15.35</v>
      </c>
      <c r="AA21" s="116">
        <v>63.71</v>
      </c>
      <c r="AB21" s="116">
        <v>22.09</v>
      </c>
      <c r="AC21" s="116">
        <v>21.93</v>
      </c>
      <c r="AD21" s="116">
        <v>1.73</v>
      </c>
      <c r="AE21" s="116">
        <v>46.99</v>
      </c>
      <c r="AF21" s="116">
        <v>21.93</v>
      </c>
      <c r="AG21" s="116">
        <v>44432283.899999999</v>
      </c>
      <c r="AH21" s="116">
        <v>46956910.710000001</v>
      </c>
      <c r="AI21" s="117"/>
      <c r="AK21" s="119">
        <f t="shared" si="2"/>
        <v>46.99</v>
      </c>
      <c r="AL21" s="120">
        <f>IFERROR(INDEX('ค่าเฉลี่ย Q1_2565'!$D:$D,MATCH(E:E,'ค่าเฉลี่ย Q1_2565'!C:C,0)),)</f>
        <v>41.68</v>
      </c>
      <c r="AM21" s="121">
        <f t="shared" si="3"/>
        <v>1</v>
      </c>
      <c r="AN21" s="119">
        <f t="shared" si="4"/>
        <v>21.93</v>
      </c>
      <c r="AO21" s="120">
        <f>IFERROR(INDEX('ค่าเฉลี่ย Q1_2565'!$E:$E,MATCH(E:E,'ค่าเฉลี่ย Q1_2565'!C:C,0)),)</f>
        <v>18.329999999999998</v>
      </c>
      <c r="AP21" s="121">
        <f t="shared" si="5"/>
        <v>1</v>
      </c>
      <c r="AQ21" s="122">
        <f t="shared" si="6"/>
        <v>3.76</v>
      </c>
      <c r="AR21" s="123">
        <f t="shared" si="7"/>
        <v>173.8</v>
      </c>
      <c r="AS21" s="121">
        <f t="shared" si="0"/>
        <v>0</v>
      </c>
      <c r="AT21" s="308">
        <f t="shared" si="8"/>
        <v>204.45</v>
      </c>
      <c r="AU21" s="124">
        <f t="shared" si="1"/>
        <v>0</v>
      </c>
      <c r="AV21" s="310">
        <f t="shared" si="9"/>
        <v>126.52</v>
      </c>
      <c r="AW21" s="124">
        <f t="shared" si="10"/>
        <v>0</v>
      </c>
      <c r="AX21" s="310">
        <f>สูตรข้อมูล!P21</f>
        <v>483.67</v>
      </c>
      <c r="AY21" s="124">
        <f t="shared" si="11"/>
        <v>0</v>
      </c>
      <c r="AZ21" s="310">
        <f t="shared" si="12"/>
        <v>117.14</v>
      </c>
      <c r="BA21" s="124">
        <f t="shared" si="13"/>
        <v>0</v>
      </c>
      <c r="BB21" s="118">
        <f t="shared" si="14"/>
        <v>2</v>
      </c>
    </row>
    <row r="22" spans="1:54">
      <c r="B22" s="324"/>
      <c r="C22" s="125" t="s">
        <v>188</v>
      </c>
      <c r="D22" s="126" t="s">
        <v>52</v>
      </c>
      <c r="E22" s="127" t="s">
        <v>401</v>
      </c>
      <c r="F22" s="116">
        <v>6.95</v>
      </c>
      <c r="G22" s="116">
        <v>6.83</v>
      </c>
      <c r="H22" s="116">
        <v>3.33</v>
      </c>
      <c r="I22" s="116">
        <v>0.5</v>
      </c>
      <c r="J22" s="116">
        <v>422768153.16000003</v>
      </c>
      <c r="K22" s="116">
        <v>165367421.78</v>
      </c>
      <c r="L22" s="116">
        <v>3.33</v>
      </c>
      <c r="M22" s="116">
        <v>129.53</v>
      </c>
      <c r="N22" s="116">
        <v>65.16</v>
      </c>
      <c r="O22" s="116">
        <v>146.88999999999999</v>
      </c>
      <c r="P22" s="116">
        <v>202.71</v>
      </c>
      <c r="Q22" s="116">
        <v>58.43</v>
      </c>
      <c r="R22" s="116">
        <v>54.65</v>
      </c>
      <c r="S22" s="116">
        <v>48.09</v>
      </c>
      <c r="T22" s="116">
        <v>49.77</v>
      </c>
      <c r="U22" s="116">
        <v>43.02</v>
      </c>
      <c r="V22" s="116">
        <v>54.13</v>
      </c>
      <c r="W22" s="116">
        <v>48.01</v>
      </c>
      <c r="X22" s="116">
        <v>57.34</v>
      </c>
      <c r="Y22" s="116">
        <v>88</v>
      </c>
      <c r="Z22" s="116">
        <v>11.38</v>
      </c>
      <c r="AA22" s="116">
        <v>56.19</v>
      </c>
      <c r="AB22" s="116">
        <v>17.62</v>
      </c>
      <c r="AC22" s="116">
        <v>15.63</v>
      </c>
      <c r="AD22" s="116">
        <v>1.92</v>
      </c>
      <c r="AE22" s="116">
        <v>57.76</v>
      </c>
      <c r="AF22" s="116">
        <v>15.63</v>
      </c>
      <c r="AG22" s="116">
        <v>140590505.81999999</v>
      </c>
      <c r="AH22" s="116">
        <v>128867960.15000001</v>
      </c>
      <c r="AI22" s="117"/>
      <c r="AK22" s="119">
        <f t="shared" si="2"/>
        <v>57.76</v>
      </c>
      <c r="AL22" s="120">
        <f>IFERROR(INDEX('ค่าเฉลี่ย Q1_2565'!$D:$D,MATCH(E:E,'ค่าเฉลี่ย Q1_2565'!C:C,0)),)</f>
        <v>42.38</v>
      </c>
      <c r="AM22" s="121">
        <f t="shared" si="3"/>
        <v>1</v>
      </c>
      <c r="AN22" s="119">
        <f t="shared" si="4"/>
        <v>15.63</v>
      </c>
      <c r="AO22" s="120">
        <f>IFERROR(INDEX('ค่าเฉลี่ย Q1_2565'!$E:$E,MATCH(E:E,'ค่าเฉลี่ย Q1_2565'!C:C,0)),)</f>
        <v>13.85</v>
      </c>
      <c r="AP22" s="121">
        <f t="shared" si="5"/>
        <v>1</v>
      </c>
      <c r="AQ22" s="122">
        <f t="shared" si="6"/>
        <v>3.33</v>
      </c>
      <c r="AR22" s="123">
        <f t="shared" si="7"/>
        <v>129.53</v>
      </c>
      <c r="AS22" s="121">
        <f t="shared" si="0"/>
        <v>0</v>
      </c>
      <c r="AT22" s="308">
        <f t="shared" si="8"/>
        <v>65.16</v>
      </c>
      <c r="AU22" s="124">
        <f t="shared" si="1"/>
        <v>0</v>
      </c>
      <c r="AV22" s="310">
        <f t="shared" si="9"/>
        <v>146.88999999999999</v>
      </c>
      <c r="AW22" s="124">
        <f t="shared" si="10"/>
        <v>0</v>
      </c>
      <c r="AX22" s="310">
        <f>สูตรข้อมูล!P22</f>
        <v>202.71</v>
      </c>
      <c r="AY22" s="124">
        <f t="shared" si="11"/>
        <v>0</v>
      </c>
      <c r="AZ22" s="310">
        <f t="shared" si="12"/>
        <v>58.43</v>
      </c>
      <c r="BA22" s="124">
        <f t="shared" si="13"/>
        <v>1</v>
      </c>
      <c r="BB22" s="118">
        <f t="shared" si="14"/>
        <v>3</v>
      </c>
    </row>
    <row r="23" spans="1:54">
      <c r="B23" s="324"/>
      <c r="C23" s="125" t="s">
        <v>189</v>
      </c>
      <c r="D23" s="126" t="s">
        <v>53</v>
      </c>
      <c r="E23" s="127" t="s">
        <v>401</v>
      </c>
      <c r="F23" s="116">
        <v>3.86</v>
      </c>
      <c r="G23" s="116">
        <v>3.76</v>
      </c>
      <c r="H23" s="116">
        <v>0.96</v>
      </c>
      <c r="I23" s="116">
        <v>0.72</v>
      </c>
      <c r="J23" s="116">
        <v>177318593.66</v>
      </c>
      <c r="K23" s="116">
        <v>-2570360.7200000002</v>
      </c>
      <c r="L23" s="116">
        <v>0.96</v>
      </c>
      <c r="M23" s="116">
        <v>215.89</v>
      </c>
      <c r="N23" s="116">
        <v>106.83</v>
      </c>
      <c r="O23" s="116">
        <v>102.64</v>
      </c>
      <c r="P23" s="116">
        <v>320.85000000000002</v>
      </c>
      <c r="Q23" s="116">
        <v>49.58</v>
      </c>
      <c r="R23" s="116">
        <v>53.87</v>
      </c>
      <c r="S23" s="116">
        <v>49.36</v>
      </c>
      <c r="T23" s="116">
        <v>53.19</v>
      </c>
      <c r="U23" s="116">
        <v>48.55</v>
      </c>
      <c r="V23" s="116">
        <v>55.45</v>
      </c>
      <c r="W23" s="116">
        <v>51.06</v>
      </c>
      <c r="X23" s="116">
        <v>51.58</v>
      </c>
      <c r="Y23" s="116">
        <v>93.63</v>
      </c>
      <c r="Z23" s="116">
        <v>6.11</v>
      </c>
      <c r="AA23" s="116">
        <v>58.04</v>
      </c>
      <c r="AB23" s="116">
        <v>30.32</v>
      </c>
      <c r="AC23" s="116">
        <v>27.91</v>
      </c>
      <c r="AD23" s="116">
        <v>2.04</v>
      </c>
      <c r="AE23" s="116">
        <v>56.38</v>
      </c>
      <c r="AF23" s="116">
        <v>27.91</v>
      </c>
      <c r="AG23" s="116">
        <v>122342720.40000001</v>
      </c>
      <c r="AH23" s="116">
        <v>116747099.34</v>
      </c>
      <c r="AI23" s="117"/>
      <c r="AK23" s="119">
        <f t="shared" si="2"/>
        <v>56.38</v>
      </c>
      <c r="AL23" s="120">
        <f>IFERROR(INDEX('ค่าเฉลี่ย Q1_2565'!$D:$D,MATCH(E:E,'ค่าเฉลี่ย Q1_2565'!C:C,0)),)</f>
        <v>42.38</v>
      </c>
      <c r="AM23" s="121">
        <f t="shared" si="3"/>
        <v>1</v>
      </c>
      <c r="AN23" s="119">
        <f t="shared" si="4"/>
        <v>27.91</v>
      </c>
      <c r="AO23" s="120">
        <f>IFERROR(INDEX('ค่าเฉลี่ย Q1_2565'!$E:$E,MATCH(E:E,'ค่าเฉลี่ย Q1_2565'!C:C,0)),)</f>
        <v>13.85</v>
      </c>
      <c r="AP23" s="121">
        <f t="shared" si="5"/>
        <v>1</v>
      </c>
      <c r="AQ23" s="122">
        <f t="shared" si="6"/>
        <v>0.96</v>
      </c>
      <c r="AR23" s="123">
        <f t="shared" si="7"/>
        <v>215.89</v>
      </c>
      <c r="AS23" s="121">
        <f t="shared" si="0"/>
        <v>0</v>
      </c>
      <c r="AT23" s="308">
        <f t="shared" si="8"/>
        <v>106.83</v>
      </c>
      <c r="AU23" s="124">
        <f t="shared" si="1"/>
        <v>0</v>
      </c>
      <c r="AV23" s="310">
        <f t="shared" si="9"/>
        <v>102.64</v>
      </c>
      <c r="AW23" s="124">
        <f t="shared" si="10"/>
        <v>0</v>
      </c>
      <c r="AX23" s="310">
        <f>สูตรข้อมูล!P23</f>
        <v>320.85000000000002</v>
      </c>
      <c r="AY23" s="124">
        <f t="shared" si="11"/>
        <v>0</v>
      </c>
      <c r="AZ23" s="310">
        <f t="shared" si="12"/>
        <v>49.58</v>
      </c>
      <c r="BA23" s="124">
        <f t="shared" si="13"/>
        <v>1</v>
      </c>
      <c r="BB23" s="118">
        <f t="shared" si="14"/>
        <v>3</v>
      </c>
    </row>
    <row r="24" spans="1:54">
      <c r="B24" s="324"/>
      <c r="C24" s="125" t="s">
        <v>190</v>
      </c>
      <c r="D24" s="126" t="s">
        <v>54</v>
      </c>
      <c r="E24" s="127" t="s">
        <v>397</v>
      </c>
      <c r="F24" s="116">
        <v>2.54</v>
      </c>
      <c r="G24" s="116">
        <v>2.4700000000000002</v>
      </c>
      <c r="H24" s="116">
        <v>0.76</v>
      </c>
      <c r="I24" s="116">
        <v>0.68</v>
      </c>
      <c r="J24" s="116">
        <v>86802104.609999999</v>
      </c>
      <c r="K24" s="116">
        <v>-14008675.060000001</v>
      </c>
      <c r="L24" s="116">
        <v>0.75</v>
      </c>
      <c r="M24" s="116">
        <v>199.27</v>
      </c>
      <c r="N24" s="116">
        <v>394.83</v>
      </c>
      <c r="O24" s="116">
        <v>245.92</v>
      </c>
      <c r="P24" s="116">
        <v>704.36</v>
      </c>
      <c r="Q24" s="116">
        <v>165.29</v>
      </c>
      <c r="R24" s="116">
        <v>61.67</v>
      </c>
      <c r="S24" s="116">
        <v>57.49</v>
      </c>
      <c r="T24" s="116">
        <v>57.79</v>
      </c>
      <c r="U24" s="116">
        <v>53.33</v>
      </c>
      <c r="V24" s="116">
        <v>64.88</v>
      </c>
      <c r="W24" s="116">
        <v>61.17</v>
      </c>
      <c r="X24" s="116">
        <v>46.69</v>
      </c>
      <c r="Y24" s="116">
        <v>86.95</v>
      </c>
      <c r="Z24" s="116">
        <v>13.01</v>
      </c>
      <c r="AA24" s="116">
        <v>55.95</v>
      </c>
      <c r="AB24" s="116">
        <v>19.97</v>
      </c>
      <c r="AC24" s="116">
        <v>18.829999999999998</v>
      </c>
      <c r="AD24" s="116">
        <v>2.58</v>
      </c>
      <c r="AE24" s="116">
        <v>78</v>
      </c>
      <c r="AF24" s="116">
        <v>18.829999999999998</v>
      </c>
      <c r="AG24" s="116">
        <v>39664262.07</v>
      </c>
      <c r="AH24" s="116">
        <v>37397001.200000003</v>
      </c>
      <c r="AI24" s="117"/>
      <c r="AK24" s="119">
        <f t="shared" si="2"/>
        <v>78</v>
      </c>
      <c r="AL24" s="120">
        <f>IFERROR(INDEX('ค่าเฉลี่ย Q1_2565'!$D:$D,MATCH(E:E,'ค่าเฉลี่ย Q1_2565'!C:C,0)),)</f>
        <v>41.25</v>
      </c>
      <c r="AM24" s="121">
        <f t="shared" si="3"/>
        <v>1</v>
      </c>
      <c r="AN24" s="119">
        <f t="shared" si="4"/>
        <v>18.829999999999998</v>
      </c>
      <c r="AO24" s="120">
        <f>IFERROR(INDEX('ค่าเฉลี่ย Q1_2565'!$E:$E,MATCH(E:E,'ค่าเฉลี่ย Q1_2565'!C:C,0)),)</f>
        <v>17.46</v>
      </c>
      <c r="AP24" s="121">
        <f t="shared" si="5"/>
        <v>1</v>
      </c>
      <c r="AQ24" s="122">
        <f t="shared" si="6"/>
        <v>0.76</v>
      </c>
      <c r="AR24" s="123">
        <f t="shared" si="7"/>
        <v>199.27</v>
      </c>
      <c r="AS24" s="121">
        <f t="shared" si="0"/>
        <v>0</v>
      </c>
      <c r="AT24" s="308">
        <f t="shared" si="8"/>
        <v>394.83</v>
      </c>
      <c r="AU24" s="124">
        <f t="shared" si="1"/>
        <v>0</v>
      </c>
      <c r="AV24" s="310">
        <f t="shared" si="9"/>
        <v>245.92</v>
      </c>
      <c r="AW24" s="124">
        <f t="shared" si="10"/>
        <v>0</v>
      </c>
      <c r="AX24" s="310">
        <f>สูตรข้อมูล!P24</f>
        <v>704.36</v>
      </c>
      <c r="AY24" s="124">
        <f t="shared" si="11"/>
        <v>0</v>
      </c>
      <c r="AZ24" s="310">
        <f t="shared" si="12"/>
        <v>165.29</v>
      </c>
      <c r="BA24" s="124">
        <f t="shared" si="13"/>
        <v>0</v>
      </c>
      <c r="BB24" s="118">
        <f t="shared" si="14"/>
        <v>2</v>
      </c>
    </row>
    <row r="25" spans="1:54">
      <c r="B25" s="324"/>
      <c r="C25" s="125" t="s">
        <v>191</v>
      </c>
      <c r="D25" s="126" t="s">
        <v>66</v>
      </c>
      <c r="E25" s="127" t="s">
        <v>397</v>
      </c>
      <c r="F25" s="116">
        <v>2.4</v>
      </c>
      <c r="G25" s="116">
        <v>2.2400000000000002</v>
      </c>
      <c r="H25" s="116">
        <v>1.27</v>
      </c>
      <c r="I25" s="116">
        <v>0.4</v>
      </c>
      <c r="J25" s="116">
        <v>18167532.399999999</v>
      </c>
      <c r="K25" s="116">
        <v>3499446.3</v>
      </c>
      <c r="L25" s="116">
        <v>1.27</v>
      </c>
      <c r="M25" s="116">
        <v>296.14</v>
      </c>
      <c r="N25" s="116">
        <v>83.77</v>
      </c>
      <c r="O25" s="116">
        <v>233.75</v>
      </c>
      <c r="P25" s="116">
        <v>150.71</v>
      </c>
      <c r="Q25" s="116">
        <v>70.86</v>
      </c>
      <c r="R25" s="116">
        <v>31.65</v>
      </c>
      <c r="S25" s="116">
        <v>27.5</v>
      </c>
      <c r="T25" s="116">
        <v>20.54</v>
      </c>
      <c r="U25" s="116">
        <v>16.059999999999999</v>
      </c>
      <c r="V25" s="116">
        <v>37.04</v>
      </c>
      <c r="W25" s="116">
        <v>33.51</v>
      </c>
      <c r="X25" s="116">
        <v>84.52</v>
      </c>
      <c r="Y25" s="116">
        <v>83.25</v>
      </c>
      <c r="Z25" s="116">
        <v>16.07</v>
      </c>
      <c r="AA25" s="116">
        <v>67.349999999999994</v>
      </c>
      <c r="AB25" s="116">
        <v>29.87</v>
      </c>
      <c r="AC25" s="116">
        <v>27.03</v>
      </c>
      <c r="AD25" s="116">
        <v>1.5</v>
      </c>
      <c r="AE25" s="116">
        <v>40.61</v>
      </c>
      <c r="AF25" s="116">
        <v>27.03</v>
      </c>
      <c r="AG25" s="116">
        <v>12443633.310000001</v>
      </c>
      <c r="AH25" s="116">
        <v>13050434.220000001</v>
      </c>
      <c r="AI25" s="117"/>
      <c r="AK25" s="119">
        <f t="shared" si="2"/>
        <v>40.61</v>
      </c>
      <c r="AL25" s="120">
        <f>IFERROR(INDEX('ค่าเฉลี่ย Q1_2565'!$D:$D,MATCH(E:E,'ค่าเฉลี่ย Q1_2565'!C:C,0)),)</f>
        <v>41.25</v>
      </c>
      <c r="AM25" s="121">
        <f t="shared" si="3"/>
        <v>0</v>
      </c>
      <c r="AN25" s="119">
        <f t="shared" si="4"/>
        <v>27.03</v>
      </c>
      <c r="AO25" s="120">
        <f>IFERROR(INDEX('ค่าเฉลี่ย Q1_2565'!$E:$E,MATCH(E:E,'ค่าเฉลี่ย Q1_2565'!C:C,0)),)</f>
        <v>17.46</v>
      </c>
      <c r="AP25" s="121">
        <f t="shared" si="5"/>
        <v>1</v>
      </c>
      <c r="AQ25" s="122">
        <f t="shared" si="6"/>
        <v>1.27</v>
      </c>
      <c r="AR25" s="123">
        <f t="shared" si="7"/>
        <v>296.14</v>
      </c>
      <c r="AS25" s="121">
        <f t="shared" si="0"/>
        <v>0</v>
      </c>
      <c r="AT25" s="308">
        <f t="shared" si="8"/>
        <v>83.77</v>
      </c>
      <c r="AU25" s="124">
        <f t="shared" si="1"/>
        <v>0</v>
      </c>
      <c r="AV25" s="310">
        <f t="shared" si="9"/>
        <v>233.75</v>
      </c>
      <c r="AW25" s="124">
        <f t="shared" si="10"/>
        <v>0</v>
      </c>
      <c r="AX25" s="310">
        <f>สูตรข้อมูล!P25</f>
        <v>150.71</v>
      </c>
      <c r="AY25" s="124">
        <f t="shared" si="11"/>
        <v>0</v>
      </c>
      <c r="AZ25" s="310">
        <f t="shared" si="12"/>
        <v>70.86</v>
      </c>
      <c r="BA25" s="124">
        <f t="shared" si="13"/>
        <v>0</v>
      </c>
      <c r="BB25" s="118">
        <f t="shared" si="14"/>
        <v>1</v>
      </c>
    </row>
    <row r="26" spans="1:54">
      <c r="B26" s="324"/>
      <c r="C26" s="125" t="s">
        <v>192</v>
      </c>
      <c r="D26" s="126" t="s">
        <v>75</v>
      </c>
      <c r="E26" s="127" t="s">
        <v>402</v>
      </c>
      <c r="F26" s="116">
        <v>5.42</v>
      </c>
      <c r="G26" s="116">
        <v>5.23</v>
      </c>
      <c r="H26" s="116">
        <v>4.74</v>
      </c>
      <c r="I26" s="116">
        <v>0.09</v>
      </c>
      <c r="J26" s="116">
        <v>44666775.420000002</v>
      </c>
      <c r="K26" s="116">
        <v>37838191.619999997</v>
      </c>
      <c r="L26" s="116">
        <v>4.74</v>
      </c>
      <c r="M26" s="116">
        <v>76.97</v>
      </c>
      <c r="N26" s="116">
        <v>170.93</v>
      </c>
      <c r="O26" s="116">
        <v>95.22</v>
      </c>
      <c r="P26" s="116">
        <v>327</v>
      </c>
      <c r="Q26" s="116">
        <v>107.02</v>
      </c>
      <c r="R26" s="116">
        <v>31.51</v>
      </c>
      <c r="S26" s="116">
        <v>25.75</v>
      </c>
      <c r="T26" s="116">
        <v>23.34</v>
      </c>
      <c r="U26" s="116">
        <v>17.329999999999998</v>
      </c>
      <c r="V26" s="116">
        <v>31.01</v>
      </c>
      <c r="W26" s="116">
        <v>25.84</v>
      </c>
      <c r="X26" s="116">
        <v>86.16</v>
      </c>
      <c r="Y26" s="116">
        <v>83.4</v>
      </c>
      <c r="Z26" s="116">
        <v>12.54</v>
      </c>
      <c r="AA26" s="116">
        <v>60</v>
      </c>
      <c r="AB26" s="116">
        <v>9.98</v>
      </c>
      <c r="AC26" s="116">
        <v>8.31</v>
      </c>
      <c r="AD26" s="116">
        <v>1.35</v>
      </c>
      <c r="AE26" s="116">
        <v>32.06</v>
      </c>
      <c r="AF26" s="116">
        <v>8.31</v>
      </c>
      <c r="AG26" s="116">
        <v>7330309.4900000002</v>
      </c>
      <c r="AH26" s="116">
        <v>6864293.9699999997</v>
      </c>
      <c r="AI26" s="117"/>
      <c r="AK26" s="119">
        <f t="shared" si="2"/>
        <v>32.06</v>
      </c>
      <c r="AL26" s="120">
        <f>IFERROR(INDEX('ค่าเฉลี่ย Q1_2565'!$D:$D,MATCH(E:E,'ค่าเฉลี่ย Q1_2565'!C:C,0)),)</f>
        <v>44.05</v>
      </c>
      <c r="AM26" s="121">
        <f t="shared" si="3"/>
        <v>0</v>
      </c>
      <c r="AN26" s="119">
        <f t="shared" si="4"/>
        <v>8.31</v>
      </c>
      <c r="AO26" s="120">
        <f>IFERROR(INDEX('ค่าเฉลี่ย Q1_2565'!$E:$E,MATCH(E:E,'ค่าเฉลี่ย Q1_2565'!C:C,0)),)</f>
        <v>14.2</v>
      </c>
      <c r="AP26" s="121">
        <f t="shared" si="5"/>
        <v>0</v>
      </c>
      <c r="AQ26" s="122">
        <f t="shared" si="6"/>
        <v>4.74</v>
      </c>
      <c r="AR26" s="123">
        <f t="shared" si="7"/>
        <v>76.97</v>
      </c>
      <c r="AS26" s="121">
        <f t="shared" si="0"/>
        <v>1</v>
      </c>
      <c r="AT26" s="308">
        <f t="shared" si="8"/>
        <v>170.93</v>
      </c>
      <c r="AU26" s="124">
        <f t="shared" si="1"/>
        <v>0</v>
      </c>
      <c r="AV26" s="310">
        <f t="shared" si="9"/>
        <v>95.22</v>
      </c>
      <c r="AW26" s="124">
        <f t="shared" si="10"/>
        <v>0</v>
      </c>
      <c r="AX26" s="310">
        <f>สูตรข้อมูล!P26</f>
        <v>327</v>
      </c>
      <c r="AY26" s="124">
        <f t="shared" si="11"/>
        <v>0</v>
      </c>
      <c r="AZ26" s="310">
        <f t="shared" si="12"/>
        <v>107.02</v>
      </c>
      <c r="BA26" s="124">
        <f t="shared" si="13"/>
        <v>0</v>
      </c>
      <c r="BB26" s="118">
        <f t="shared" si="14"/>
        <v>1</v>
      </c>
    </row>
    <row r="27" spans="1:54">
      <c r="B27" s="320" t="s">
        <v>194</v>
      </c>
      <c r="C27" s="128" t="s">
        <v>195</v>
      </c>
      <c r="D27" s="129" t="s">
        <v>3</v>
      </c>
      <c r="E27" s="130" t="s">
        <v>395</v>
      </c>
      <c r="F27" s="116">
        <v>4.2300000000000004</v>
      </c>
      <c r="G27" s="116">
        <v>4.01</v>
      </c>
      <c r="H27" s="116">
        <v>2.2799999999999998</v>
      </c>
      <c r="I27" s="116">
        <v>0.37</v>
      </c>
      <c r="J27" s="116">
        <v>2686246312.3600001</v>
      </c>
      <c r="K27" s="116">
        <v>1059727493.6</v>
      </c>
      <c r="L27" s="116">
        <v>2.2799999999999998</v>
      </c>
      <c r="M27" s="116">
        <v>41.1</v>
      </c>
      <c r="N27" s="116">
        <v>144.86000000000001</v>
      </c>
      <c r="O27" s="116">
        <v>166.51</v>
      </c>
      <c r="P27" s="116">
        <v>159.47999999999999</v>
      </c>
      <c r="Q27" s="116">
        <v>44.54</v>
      </c>
      <c r="R27" s="116">
        <v>14.84</v>
      </c>
      <c r="S27" s="116">
        <v>9.59</v>
      </c>
      <c r="T27" s="116">
        <v>-20.8</v>
      </c>
      <c r="U27" s="116">
        <v>-26.48</v>
      </c>
      <c r="V27" s="116">
        <v>12.89</v>
      </c>
      <c r="W27" s="116">
        <v>8.85</v>
      </c>
      <c r="X27" s="116">
        <v>128.09</v>
      </c>
      <c r="Y27" s="116">
        <v>67.8</v>
      </c>
      <c r="Z27" s="116">
        <v>30.94</v>
      </c>
      <c r="AA27" s="116">
        <v>28.8</v>
      </c>
      <c r="AB27" s="116">
        <v>6.41</v>
      </c>
      <c r="AC27" s="116">
        <v>4.41</v>
      </c>
      <c r="AD27" s="116">
        <v>1.1000000000000001</v>
      </c>
      <c r="AE27" s="116">
        <v>15.57</v>
      </c>
      <c r="AF27" s="116">
        <v>4.41</v>
      </c>
      <c r="AG27" s="116">
        <v>249717300.13</v>
      </c>
      <c r="AH27" s="116">
        <v>199616380.19</v>
      </c>
      <c r="AI27" s="117"/>
      <c r="AK27" s="119">
        <f t="shared" si="2"/>
        <v>15.57</v>
      </c>
      <c r="AL27" s="120">
        <f>IFERROR(INDEX('ค่าเฉลี่ย Q1_2565'!$D:$D,MATCH(E:E,'ค่าเฉลี่ย Q1_2565'!C:C,0)),)</f>
        <v>32.22</v>
      </c>
      <c r="AM27" s="121">
        <f t="shared" si="3"/>
        <v>0</v>
      </c>
      <c r="AN27" s="119">
        <f t="shared" si="4"/>
        <v>4.41</v>
      </c>
      <c r="AO27" s="120">
        <f>IFERROR(INDEX('ค่าเฉลี่ย Q1_2565'!$E:$E,MATCH(E:E,'ค่าเฉลี่ย Q1_2565'!C:C,0)),)</f>
        <v>8.68</v>
      </c>
      <c r="AP27" s="121">
        <f t="shared" si="5"/>
        <v>0</v>
      </c>
      <c r="AQ27" s="122">
        <f t="shared" si="6"/>
        <v>2.2799999999999998</v>
      </c>
      <c r="AR27" s="123">
        <f t="shared" si="7"/>
        <v>41.1</v>
      </c>
      <c r="AS27" s="121">
        <f t="shared" si="0"/>
        <v>1</v>
      </c>
      <c r="AT27" s="308">
        <f t="shared" si="8"/>
        <v>144.86000000000001</v>
      </c>
      <c r="AU27" s="124">
        <f t="shared" si="1"/>
        <v>0</v>
      </c>
      <c r="AV27" s="310">
        <f t="shared" si="9"/>
        <v>166.51</v>
      </c>
      <c r="AW27" s="124">
        <f t="shared" si="10"/>
        <v>0</v>
      </c>
      <c r="AX27" s="310">
        <f>สูตรข้อมูล!P27</f>
        <v>159.47999999999999</v>
      </c>
      <c r="AY27" s="124">
        <f t="shared" si="11"/>
        <v>0</v>
      </c>
      <c r="AZ27" s="310">
        <f t="shared" si="12"/>
        <v>44.54</v>
      </c>
      <c r="BA27" s="124">
        <f t="shared" si="13"/>
        <v>1</v>
      </c>
      <c r="BB27" s="118">
        <f t="shared" si="14"/>
        <v>2</v>
      </c>
    </row>
    <row r="28" spans="1:54">
      <c r="A28" s="131"/>
      <c r="B28" s="320"/>
      <c r="C28" s="128" t="s">
        <v>196</v>
      </c>
      <c r="D28" s="129" t="s">
        <v>15</v>
      </c>
      <c r="E28" s="130" t="s">
        <v>401</v>
      </c>
      <c r="F28" s="116">
        <v>11.49</v>
      </c>
      <c r="G28" s="116">
        <v>11.26</v>
      </c>
      <c r="H28" s="116">
        <v>9.1199999999999992</v>
      </c>
      <c r="I28" s="116">
        <v>0.19</v>
      </c>
      <c r="J28" s="116">
        <v>605172429.96000004</v>
      </c>
      <c r="K28" s="116">
        <v>468700972.05000001</v>
      </c>
      <c r="L28" s="116">
        <v>9.1199999999999992</v>
      </c>
      <c r="M28" s="116">
        <v>70.06</v>
      </c>
      <c r="N28" s="116">
        <v>166.28</v>
      </c>
      <c r="O28" s="116">
        <v>129.30000000000001</v>
      </c>
      <c r="P28" s="116">
        <v>102.87</v>
      </c>
      <c r="Q28" s="116">
        <v>59.09</v>
      </c>
      <c r="R28" s="116">
        <v>59.39</v>
      </c>
      <c r="S28" s="116">
        <v>54.53</v>
      </c>
      <c r="T28" s="116">
        <v>54.26</v>
      </c>
      <c r="U28" s="116">
        <v>49.32</v>
      </c>
      <c r="V28" s="116">
        <v>59.63</v>
      </c>
      <c r="W28" s="116">
        <v>55.65</v>
      </c>
      <c r="X28" s="116">
        <v>55.04</v>
      </c>
      <c r="Y28" s="116">
        <v>79.23</v>
      </c>
      <c r="Z28" s="116">
        <v>12.84</v>
      </c>
      <c r="AA28" s="116">
        <v>44.18</v>
      </c>
      <c r="AB28" s="116">
        <v>24.12</v>
      </c>
      <c r="AC28" s="116">
        <v>22.51</v>
      </c>
      <c r="AD28" s="116">
        <v>2.25</v>
      </c>
      <c r="AE28" s="116">
        <v>68.8</v>
      </c>
      <c r="AF28" s="116">
        <v>22.51</v>
      </c>
      <c r="AG28" s="116">
        <v>233060328.03</v>
      </c>
      <c r="AH28" s="116">
        <v>233945028.97999999</v>
      </c>
      <c r="AI28" s="117"/>
      <c r="AK28" s="119">
        <f t="shared" si="2"/>
        <v>68.8</v>
      </c>
      <c r="AL28" s="120">
        <f>IFERROR(INDEX('ค่าเฉลี่ย Q1_2565'!$D:$D,MATCH(E:E,'ค่าเฉลี่ย Q1_2565'!C:C,0)),)</f>
        <v>42.38</v>
      </c>
      <c r="AM28" s="121">
        <f t="shared" si="3"/>
        <v>1</v>
      </c>
      <c r="AN28" s="119">
        <f t="shared" si="4"/>
        <v>22.51</v>
      </c>
      <c r="AO28" s="120">
        <f>IFERROR(INDEX('ค่าเฉลี่ย Q1_2565'!$E:$E,MATCH(E:E,'ค่าเฉลี่ย Q1_2565'!C:C,0)),)</f>
        <v>13.85</v>
      </c>
      <c r="AP28" s="121">
        <f t="shared" si="5"/>
        <v>1</v>
      </c>
      <c r="AQ28" s="122">
        <f t="shared" si="6"/>
        <v>9.1199999999999992</v>
      </c>
      <c r="AR28" s="123">
        <f t="shared" si="7"/>
        <v>70.06</v>
      </c>
      <c r="AS28" s="121">
        <f t="shared" si="0"/>
        <v>1</v>
      </c>
      <c r="AT28" s="308">
        <f t="shared" si="8"/>
        <v>166.28</v>
      </c>
      <c r="AU28" s="124">
        <f t="shared" si="1"/>
        <v>0</v>
      </c>
      <c r="AV28" s="310">
        <f t="shared" si="9"/>
        <v>129.30000000000001</v>
      </c>
      <c r="AW28" s="124">
        <f t="shared" si="10"/>
        <v>0</v>
      </c>
      <c r="AX28" s="310">
        <f>สูตรข้อมูล!P28</f>
        <v>102.87</v>
      </c>
      <c r="AY28" s="124">
        <f t="shared" si="11"/>
        <v>1</v>
      </c>
      <c r="AZ28" s="310">
        <f t="shared" si="12"/>
        <v>59.09</v>
      </c>
      <c r="BA28" s="124">
        <f t="shared" si="13"/>
        <v>1</v>
      </c>
      <c r="BB28" s="118">
        <f t="shared" si="14"/>
        <v>5</v>
      </c>
    </row>
    <row r="29" spans="1:54">
      <c r="B29" s="320"/>
      <c r="C29" s="128" t="s">
        <v>197</v>
      </c>
      <c r="D29" s="129" t="s">
        <v>16</v>
      </c>
      <c r="E29" s="130" t="s">
        <v>397</v>
      </c>
      <c r="F29" s="116">
        <v>5.31</v>
      </c>
      <c r="G29" s="116">
        <v>5.19</v>
      </c>
      <c r="H29" s="116">
        <v>3.75</v>
      </c>
      <c r="I29" s="116">
        <v>0.27</v>
      </c>
      <c r="J29" s="116">
        <v>69129892.810000002</v>
      </c>
      <c r="K29" s="116">
        <v>44104960.07</v>
      </c>
      <c r="L29" s="116">
        <v>3.75</v>
      </c>
      <c r="M29" s="116">
        <v>105.06</v>
      </c>
      <c r="N29" s="116">
        <v>216.29</v>
      </c>
      <c r="O29" s="116">
        <v>92.52</v>
      </c>
      <c r="P29" s="116">
        <v>220.29</v>
      </c>
      <c r="Q29" s="116">
        <v>58.16</v>
      </c>
      <c r="R29" s="116">
        <v>44.18</v>
      </c>
      <c r="S29" s="116">
        <v>39.01</v>
      </c>
      <c r="T29" s="116">
        <v>39.08</v>
      </c>
      <c r="U29" s="116">
        <v>33.75</v>
      </c>
      <c r="V29" s="116">
        <v>44</v>
      </c>
      <c r="W29" s="116">
        <v>39.65</v>
      </c>
      <c r="X29" s="116">
        <v>73.97</v>
      </c>
      <c r="Y29" s="116">
        <v>78.37</v>
      </c>
      <c r="Z29" s="116">
        <v>11.19</v>
      </c>
      <c r="AA29" s="116">
        <v>55.85</v>
      </c>
      <c r="AB29" s="116">
        <v>26.52</v>
      </c>
      <c r="AC29" s="116">
        <v>23.9</v>
      </c>
      <c r="AD29" s="116">
        <v>1.66</v>
      </c>
      <c r="AE29" s="116">
        <v>46.21</v>
      </c>
      <c r="AF29" s="116">
        <v>23.9</v>
      </c>
      <c r="AG29" s="116">
        <v>28279984</v>
      </c>
      <c r="AH29" s="116">
        <v>29739394.420000002</v>
      </c>
      <c r="AI29" s="117"/>
      <c r="AK29" s="119">
        <f t="shared" si="2"/>
        <v>46.21</v>
      </c>
      <c r="AL29" s="120">
        <f>IFERROR(INDEX('ค่าเฉลี่ย Q1_2565'!$D:$D,MATCH(E:E,'ค่าเฉลี่ย Q1_2565'!C:C,0)),)</f>
        <v>41.25</v>
      </c>
      <c r="AM29" s="121">
        <f t="shared" si="3"/>
        <v>1</v>
      </c>
      <c r="AN29" s="119">
        <f t="shared" si="4"/>
        <v>23.9</v>
      </c>
      <c r="AO29" s="120">
        <f>IFERROR(INDEX('ค่าเฉลี่ย Q1_2565'!$E:$E,MATCH(E:E,'ค่าเฉลี่ย Q1_2565'!C:C,0)),)</f>
        <v>17.46</v>
      </c>
      <c r="AP29" s="121">
        <f t="shared" si="5"/>
        <v>1</v>
      </c>
      <c r="AQ29" s="122">
        <f t="shared" si="6"/>
        <v>3.75</v>
      </c>
      <c r="AR29" s="123">
        <f t="shared" si="7"/>
        <v>105.06</v>
      </c>
      <c r="AS29" s="121">
        <f t="shared" si="0"/>
        <v>0</v>
      </c>
      <c r="AT29" s="308">
        <f t="shared" si="8"/>
        <v>216.29</v>
      </c>
      <c r="AU29" s="124">
        <f t="shared" si="1"/>
        <v>0</v>
      </c>
      <c r="AV29" s="310">
        <f t="shared" si="9"/>
        <v>92.52</v>
      </c>
      <c r="AW29" s="124">
        <f t="shared" si="10"/>
        <v>0</v>
      </c>
      <c r="AX29" s="310">
        <f>สูตรข้อมูล!P29</f>
        <v>220.29</v>
      </c>
      <c r="AY29" s="124">
        <f t="shared" si="11"/>
        <v>0</v>
      </c>
      <c r="AZ29" s="310">
        <f t="shared" si="12"/>
        <v>58.16</v>
      </c>
      <c r="BA29" s="124">
        <f t="shared" si="13"/>
        <v>1</v>
      </c>
      <c r="BB29" s="118">
        <f t="shared" si="14"/>
        <v>3</v>
      </c>
    </row>
    <row r="30" spans="1:54">
      <c r="B30" s="320"/>
      <c r="C30" s="128" t="s">
        <v>198</v>
      </c>
      <c r="D30" s="129" t="s">
        <v>17</v>
      </c>
      <c r="E30" s="130" t="s">
        <v>403</v>
      </c>
      <c r="F30" s="116">
        <v>4.25</v>
      </c>
      <c r="G30" s="116">
        <v>4.0599999999999996</v>
      </c>
      <c r="H30" s="116">
        <v>3.12</v>
      </c>
      <c r="I30" s="116">
        <v>0.22</v>
      </c>
      <c r="J30" s="116">
        <v>930353177.38999999</v>
      </c>
      <c r="K30" s="116">
        <v>606691643.00999999</v>
      </c>
      <c r="L30" s="116">
        <v>3.12</v>
      </c>
      <c r="M30" s="116">
        <v>457.07</v>
      </c>
      <c r="N30" s="116">
        <v>87.33</v>
      </c>
      <c r="O30" s="116">
        <v>81.36</v>
      </c>
      <c r="P30" s="116">
        <v>557.57000000000005</v>
      </c>
      <c r="Q30" s="116">
        <v>86.81</v>
      </c>
      <c r="R30" s="116">
        <v>51.17</v>
      </c>
      <c r="S30" s="116">
        <v>46.27</v>
      </c>
      <c r="T30" s="116">
        <v>50.62</v>
      </c>
      <c r="U30" s="116">
        <v>45.57</v>
      </c>
      <c r="V30" s="116">
        <v>47.64</v>
      </c>
      <c r="W30" s="116">
        <v>43.4</v>
      </c>
      <c r="X30" s="116">
        <v>67.489999999999995</v>
      </c>
      <c r="Y30" s="116">
        <v>75.84</v>
      </c>
      <c r="Z30" s="116">
        <v>4.8099999999999996</v>
      </c>
      <c r="AA30" s="116">
        <v>34.49</v>
      </c>
      <c r="AB30" s="116">
        <v>23.66</v>
      </c>
      <c r="AC30" s="116">
        <v>21.56</v>
      </c>
      <c r="AD30" s="116">
        <v>1.77</v>
      </c>
      <c r="AE30" s="116">
        <v>47.93</v>
      </c>
      <c r="AF30" s="116">
        <v>21.56</v>
      </c>
      <c r="AG30" s="116">
        <v>415738944.19999999</v>
      </c>
      <c r="AH30" s="116">
        <v>448884259.30000001</v>
      </c>
      <c r="AI30" s="117"/>
      <c r="AK30" s="119">
        <f t="shared" si="2"/>
        <v>47.93</v>
      </c>
      <c r="AL30" s="120">
        <f>IFERROR(INDEX('ค่าเฉลี่ย Q1_2565'!$D:$D,MATCH(E:E,'ค่าเฉลี่ย Q1_2565'!C:C,0)),)</f>
        <v>37.200000000000003</v>
      </c>
      <c r="AM30" s="121">
        <f t="shared" si="3"/>
        <v>1</v>
      </c>
      <c r="AN30" s="119">
        <f t="shared" si="4"/>
        <v>21.56</v>
      </c>
      <c r="AO30" s="120">
        <f>IFERROR(INDEX('ค่าเฉลี่ย Q1_2565'!$E:$E,MATCH(E:E,'ค่าเฉลี่ย Q1_2565'!C:C,0)),)</f>
        <v>11.03</v>
      </c>
      <c r="AP30" s="121">
        <f t="shared" si="5"/>
        <v>1</v>
      </c>
      <c r="AQ30" s="122">
        <f t="shared" si="6"/>
        <v>3.12</v>
      </c>
      <c r="AR30" s="123">
        <f t="shared" si="7"/>
        <v>457.07</v>
      </c>
      <c r="AS30" s="121">
        <f t="shared" si="0"/>
        <v>0</v>
      </c>
      <c r="AT30" s="308">
        <f t="shared" si="8"/>
        <v>87.33</v>
      </c>
      <c r="AU30" s="124">
        <f t="shared" si="1"/>
        <v>0</v>
      </c>
      <c r="AV30" s="310">
        <f t="shared" si="9"/>
        <v>81.36</v>
      </c>
      <c r="AW30" s="124">
        <f t="shared" si="10"/>
        <v>0</v>
      </c>
      <c r="AX30" s="310">
        <f>สูตรข้อมูล!P30</f>
        <v>557.57000000000005</v>
      </c>
      <c r="AY30" s="124">
        <f t="shared" si="11"/>
        <v>0</v>
      </c>
      <c r="AZ30" s="310">
        <f t="shared" si="12"/>
        <v>86.81</v>
      </c>
      <c r="BA30" s="124">
        <f t="shared" si="13"/>
        <v>0</v>
      </c>
      <c r="BB30" s="118">
        <f t="shared" si="14"/>
        <v>2</v>
      </c>
    </row>
    <row r="31" spans="1:54">
      <c r="B31" s="320"/>
      <c r="C31" s="128" t="s">
        <v>201</v>
      </c>
      <c r="D31" s="129" t="s">
        <v>18</v>
      </c>
      <c r="E31" s="130" t="s">
        <v>397</v>
      </c>
      <c r="F31" s="116">
        <v>2.4500000000000002</v>
      </c>
      <c r="G31" s="116">
        <v>2.33</v>
      </c>
      <c r="H31" s="116">
        <v>1.34</v>
      </c>
      <c r="I31" s="116">
        <v>0.4</v>
      </c>
      <c r="J31" s="116">
        <v>45153076.840000004</v>
      </c>
      <c r="K31" s="116">
        <v>10566794.140000001</v>
      </c>
      <c r="L31" s="116">
        <v>1.34</v>
      </c>
      <c r="M31" s="116">
        <v>199.99</v>
      </c>
      <c r="N31" s="116">
        <v>132.22</v>
      </c>
      <c r="O31" s="116">
        <v>133.01</v>
      </c>
      <c r="P31" s="116">
        <v>206.2</v>
      </c>
      <c r="Q31" s="116">
        <v>105.33</v>
      </c>
      <c r="R31" s="116">
        <v>49.18</v>
      </c>
      <c r="S31" s="116">
        <v>46.76</v>
      </c>
      <c r="T31" s="116">
        <v>38.86</v>
      </c>
      <c r="U31" s="116">
        <v>36.270000000000003</v>
      </c>
      <c r="V31" s="116">
        <v>36.24</v>
      </c>
      <c r="W31" s="116">
        <v>33.96</v>
      </c>
      <c r="X31" s="116">
        <v>74.63</v>
      </c>
      <c r="Y31" s="116">
        <v>68.260000000000005</v>
      </c>
      <c r="Z31" s="116">
        <v>17.13</v>
      </c>
      <c r="AA31" s="116">
        <v>56.58</v>
      </c>
      <c r="AB31" s="116">
        <v>21.58</v>
      </c>
      <c r="AC31" s="116">
        <v>20.22</v>
      </c>
      <c r="AD31" s="116">
        <v>1.51</v>
      </c>
      <c r="AE31" s="116">
        <v>37.28</v>
      </c>
      <c r="AF31" s="116">
        <v>20.22</v>
      </c>
      <c r="AG31" s="116">
        <v>21492427.010000002</v>
      </c>
      <c r="AH31" s="116">
        <v>22123905.48</v>
      </c>
      <c r="AI31" s="117"/>
      <c r="AK31" s="119">
        <f t="shared" si="2"/>
        <v>37.28</v>
      </c>
      <c r="AL31" s="120">
        <f>IFERROR(INDEX('ค่าเฉลี่ย Q1_2565'!$D:$D,MATCH(E:E,'ค่าเฉลี่ย Q1_2565'!C:C,0)),)</f>
        <v>41.25</v>
      </c>
      <c r="AM31" s="121">
        <f t="shared" si="3"/>
        <v>0</v>
      </c>
      <c r="AN31" s="119">
        <f t="shared" si="4"/>
        <v>20.22</v>
      </c>
      <c r="AO31" s="120">
        <f>IFERROR(INDEX('ค่าเฉลี่ย Q1_2565'!$E:$E,MATCH(E:E,'ค่าเฉลี่ย Q1_2565'!C:C,0)),)</f>
        <v>17.46</v>
      </c>
      <c r="AP31" s="121">
        <f t="shared" si="5"/>
        <v>1</v>
      </c>
      <c r="AQ31" s="122">
        <f t="shared" si="6"/>
        <v>1.34</v>
      </c>
      <c r="AR31" s="123">
        <f t="shared" si="7"/>
        <v>199.99</v>
      </c>
      <c r="AS31" s="121">
        <f t="shared" si="0"/>
        <v>0</v>
      </c>
      <c r="AT31" s="308">
        <f t="shared" si="8"/>
        <v>132.22</v>
      </c>
      <c r="AU31" s="124">
        <f t="shared" si="1"/>
        <v>0</v>
      </c>
      <c r="AV31" s="310">
        <f t="shared" si="9"/>
        <v>133.01</v>
      </c>
      <c r="AW31" s="124">
        <f t="shared" si="10"/>
        <v>0</v>
      </c>
      <c r="AX31" s="310">
        <f>สูตรข้อมูล!P31</f>
        <v>206.2</v>
      </c>
      <c r="AY31" s="124">
        <f t="shared" si="11"/>
        <v>0</v>
      </c>
      <c r="AZ31" s="310">
        <f t="shared" si="12"/>
        <v>105.33</v>
      </c>
      <c r="BA31" s="124">
        <f t="shared" si="13"/>
        <v>0</v>
      </c>
      <c r="BB31" s="118">
        <f t="shared" si="14"/>
        <v>1</v>
      </c>
    </row>
    <row r="32" spans="1:54">
      <c r="B32" s="320"/>
      <c r="C32" s="128" t="s">
        <v>202</v>
      </c>
      <c r="D32" s="129" t="s">
        <v>19</v>
      </c>
      <c r="E32" s="130" t="s">
        <v>396</v>
      </c>
      <c r="F32" s="116">
        <v>4.43</v>
      </c>
      <c r="G32" s="116">
        <v>4.32</v>
      </c>
      <c r="H32" s="116">
        <v>3.37</v>
      </c>
      <c r="I32" s="116">
        <v>0.21</v>
      </c>
      <c r="J32" s="116">
        <v>153155027.38</v>
      </c>
      <c r="K32" s="116">
        <v>105996401.15000001</v>
      </c>
      <c r="L32" s="116">
        <v>3.37</v>
      </c>
      <c r="M32" s="116">
        <v>104.29</v>
      </c>
      <c r="N32" s="116">
        <v>86.88</v>
      </c>
      <c r="O32" s="116">
        <v>73.400000000000006</v>
      </c>
      <c r="P32" s="116">
        <v>299.67</v>
      </c>
      <c r="Q32" s="116">
        <v>51.09</v>
      </c>
      <c r="R32" s="116">
        <v>33.58</v>
      </c>
      <c r="S32" s="116">
        <v>28.42</v>
      </c>
      <c r="T32" s="116">
        <v>27.48</v>
      </c>
      <c r="U32" s="116">
        <v>22</v>
      </c>
      <c r="V32" s="116">
        <v>34.729999999999997</v>
      </c>
      <c r="W32" s="116">
        <v>30.03</v>
      </c>
      <c r="X32" s="116">
        <v>81.39</v>
      </c>
      <c r="Y32" s="116">
        <v>85.06</v>
      </c>
      <c r="Z32" s="116">
        <v>10.78</v>
      </c>
      <c r="AA32" s="116">
        <v>54.16</v>
      </c>
      <c r="AB32" s="116">
        <v>16.27</v>
      </c>
      <c r="AC32" s="116">
        <v>14.06</v>
      </c>
      <c r="AD32" s="116">
        <v>1.43</v>
      </c>
      <c r="AE32" s="116">
        <v>37.25</v>
      </c>
      <c r="AF32" s="116">
        <v>14.06</v>
      </c>
      <c r="AG32" s="116">
        <v>52003115.359999999</v>
      </c>
      <c r="AH32" s="116">
        <v>48756357.960000001</v>
      </c>
      <c r="AI32" s="117"/>
      <c r="AK32" s="119">
        <f t="shared" si="2"/>
        <v>37.25</v>
      </c>
      <c r="AL32" s="120">
        <f>IFERROR(INDEX('ค่าเฉลี่ย Q1_2565'!$D:$D,MATCH(E:E,'ค่าเฉลี่ย Q1_2565'!C:C,0)),)</f>
        <v>39.76</v>
      </c>
      <c r="AM32" s="121">
        <f t="shared" si="3"/>
        <v>0</v>
      </c>
      <c r="AN32" s="119">
        <f t="shared" si="4"/>
        <v>14.06</v>
      </c>
      <c r="AO32" s="120">
        <f>IFERROR(INDEX('ค่าเฉลี่ย Q1_2565'!$E:$E,MATCH(E:E,'ค่าเฉลี่ย Q1_2565'!C:C,0)),)</f>
        <v>15.62</v>
      </c>
      <c r="AP32" s="121">
        <f t="shared" si="5"/>
        <v>0</v>
      </c>
      <c r="AQ32" s="122">
        <f t="shared" si="6"/>
        <v>3.37</v>
      </c>
      <c r="AR32" s="123">
        <f t="shared" si="7"/>
        <v>104.29</v>
      </c>
      <c r="AS32" s="121">
        <f t="shared" si="0"/>
        <v>0</v>
      </c>
      <c r="AT32" s="308">
        <f t="shared" si="8"/>
        <v>86.88</v>
      </c>
      <c r="AU32" s="124">
        <f t="shared" si="1"/>
        <v>0</v>
      </c>
      <c r="AV32" s="310">
        <f t="shared" si="9"/>
        <v>73.400000000000006</v>
      </c>
      <c r="AW32" s="124">
        <f t="shared" si="10"/>
        <v>0</v>
      </c>
      <c r="AX32" s="310">
        <f>สูตรข้อมูล!P32</f>
        <v>299.67</v>
      </c>
      <c r="AY32" s="124">
        <f t="shared" si="11"/>
        <v>0</v>
      </c>
      <c r="AZ32" s="310">
        <f t="shared" si="12"/>
        <v>51.09</v>
      </c>
      <c r="BA32" s="124">
        <f t="shared" si="13"/>
        <v>1</v>
      </c>
      <c r="BB32" s="118">
        <f t="shared" si="14"/>
        <v>1</v>
      </c>
    </row>
    <row r="33" spans="2:54">
      <c r="B33" s="320"/>
      <c r="C33" s="128" t="s">
        <v>203</v>
      </c>
      <c r="D33" s="129" t="s">
        <v>20</v>
      </c>
      <c r="E33" s="130" t="s">
        <v>404</v>
      </c>
      <c r="F33" s="116">
        <v>4.16</v>
      </c>
      <c r="G33" s="116">
        <v>3.98</v>
      </c>
      <c r="H33" s="116">
        <v>2.83</v>
      </c>
      <c r="I33" s="116">
        <v>0.28000000000000003</v>
      </c>
      <c r="J33" s="116">
        <v>451947507.55000001</v>
      </c>
      <c r="K33" s="116">
        <v>252728523.81</v>
      </c>
      <c r="L33" s="116">
        <v>2.77</v>
      </c>
      <c r="M33" s="116">
        <v>111.14</v>
      </c>
      <c r="N33" s="116">
        <v>59.31</v>
      </c>
      <c r="O33" s="116">
        <v>149.36000000000001</v>
      </c>
      <c r="P33" s="116">
        <v>355.69</v>
      </c>
      <c r="Q33" s="116">
        <v>68.2</v>
      </c>
      <c r="R33" s="116">
        <v>33.24</v>
      </c>
      <c r="S33" s="116">
        <v>26.71</v>
      </c>
      <c r="T33" s="116">
        <v>28.92</v>
      </c>
      <c r="U33" s="116">
        <v>22.19</v>
      </c>
      <c r="V33" s="116">
        <v>38.06</v>
      </c>
      <c r="W33" s="116">
        <v>32.21</v>
      </c>
      <c r="X33" s="116">
        <v>77.92</v>
      </c>
      <c r="Y33" s="116">
        <v>90.95</v>
      </c>
      <c r="Z33" s="116">
        <v>8.91</v>
      </c>
      <c r="AA33" s="116">
        <v>50.45</v>
      </c>
      <c r="AB33" s="116">
        <v>14.88</v>
      </c>
      <c r="AC33" s="116">
        <v>12.59</v>
      </c>
      <c r="AD33" s="116">
        <v>1.48</v>
      </c>
      <c r="AE33" s="116">
        <v>41.78</v>
      </c>
      <c r="AF33" s="116">
        <v>12.59</v>
      </c>
      <c r="AG33" s="116">
        <v>136724889.52000001</v>
      </c>
      <c r="AH33" s="116">
        <v>121141101.5</v>
      </c>
      <c r="AI33" s="117"/>
      <c r="AK33" s="119">
        <f t="shared" si="2"/>
        <v>41.78</v>
      </c>
      <c r="AL33" s="120">
        <f>IFERROR(INDEX('ค่าเฉลี่ย Q1_2565'!$D:$D,MATCH(E:E,'ค่าเฉลี่ย Q1_2565'!C:C,0)),)</f>
        <v>38.25</v>
      </c>
      <c r="AM33" s="121">
        <f t="shared" si="3"/>
        <v>1</v>
      </c>
      <c r="AN33" s="119">
        <f t="shared" si="4"/>
        <v>12.59</v>
      </c>
      <c r="AO33" s="120">
        <f>IFERROR(INDEX('ค่าเฉลี่ย Q1_2565'!$E:$E,MATCH(E:E,'ค่าเฉลี่ย Q1_2565'!C:C,0)),)</f>
        <v>11.65</v>
      </c>
      <c r="AP33" s="121">
        <f t="shared" si="5"/>
        <v>1</v>
      </c>
      <c r="AQ33" s="122">
        <f t="shared" si="6"/>
        <v>2.83</v>
      </c>
      <c r="AR33" s="123">
        <f t="shared" si="7"/>
        <v>111.14</v>
      </c>
      <c r="AS33" s="121">
        <f t="shared" si="0"/>
        <v>0</v>
      </c>
      <c r="AT33" s="308">
        <f t="shared" si="8"/>
        <v>59.31</v>
      </c>
      <c r="AU33" s="124">
        <f t="shared" si="1"/>
        <v>1</v>
      </c>
      <c r="AV33" s="310">
        <f t="shared" si="9"/>
        <v>149.36000000000001</v>
      </c>
      <c r="AW33" s="124">
        <f t="shared" si="10"/>
        <v>0</v>
      </c>
      <c r="AX33" s="310">
        <f>สูตรข้อมูล!P33</f>
        <v>355.69</v>
      </c>
      <c r="AY33" s="124">
        <f t="shared" si="11"/>
        <v>0</v>
      </c>
      <c r="AZ33" s="310">
        <f t="shared" si="12"/>
        <v>68.2</v>
      </c>
      <c r="BA33" s="124">
        <f t="shared" si="13"/>
        <v>0</v>
      </c>
      <c r="BB33" s="118">
        <f t="shared" si="14"/>
        <v>3</v>
      </c>
    </row>
    <row r="34" spans="2:54">
      <c r="B34" s="320"/>
      <c r="C34" s="128" t="s">
        <v>204</v>
      </c>
      <c r="D34" s="129" t="s">
        <v>21</v>
      </c>
      <c r="E34" s="130" t="s">
        <v>401</v>
      </c>
      <c r="F34" s="116">
        <v>4.4800000000000004</v>
      </c>
      <c r="G34" s="116">
        <v>4.38</v>
      </c>
      <c r="H34" s="116">
        <v>2.85</v>
      </c>
      <c r="I34" s="116">
        <v>0.34</v>
      </c>
      <c r="J34" s="116">
        <v>445992301.5</v>
      </c>
      <c r="K34" s="116">
        <v>237222710.81999999</v>
      </c>
      <c r="L34" s="116">
        <v>2.85</v>
      </c>
      <c r="M34" s="116">
        <v>138.24</v>
      </c>
      <c r="N34" s="116">
        <v>252.39</v>
      </c>
      <c r="O34" s="116">
        <v>157.35</v>
      </c>
      <c r="P34" s="116">
        <v>114.86</v>
      </c>
      <c r="Q34" s="116">
        <v>52.78</v>
      </c>
      <c r="R34" s="116">
        <v>56.7</v>
      </c>
      <c r="S34" s="116">
        <v>51.49</v>
      </c>
      <c r="T34" s="116">
        <v>53.39</v>
      </c>
      <c r="U34" s="116">
        <v>48.04</v>
      </c>
      <c r="V34" s="116">
        <v>50.06</v>
      </c>
      <c r="W34" s="116">
        <v>45.4</v>
      </c>
      <c r="X34" s="116">
        <v>62.68</v>
      </c>
      <c r="Y34" s="116">
        <v>75.23</v>
      </c>
      <c r="Z34" s="116">
        <v>7.68</v>
      </c>
      <c r="AA34" s="116">
        <v>48.9</v>
      </c>
      <c r="AB34" s="116">
        <v>22.28</v>
      </c>
      <c r="AC34" s="116">
        <v>20.21</v>
      </c>
      <c r="AD34" s="116">
        <v>1.83</v>
      </c>
      <c r="AE34" s="116">
        <v>53.62</v>
      </c>
      <c r="AF34" s="116">
        <v>20.21</v>
      </c>
      <c r="AG34" s="116">
        <v>185265258.65000001</v>
      </c>
      <c r="AH34" s="116">
        <v>180020698.78</v>
      </c>
      <c r="AI34" s="117"/>
      <c r="AK34" s="119">
        <f t="shared" si="2"/>
        <v>53.62</v>
      </c>
      <c r="AL34" s="120">
        <f>IFERROR(INDEX('ค่าเฉลี่ย Q1_2565'!$D:$D,MATCH(E:E,'ค่าเฉลี่ย Q1_2565'!C:C,0)),)</f>
        <v>42.38</v>
      </c>
      <c r="AM34" s="121">
        <f t="shared" si="3"/>
        <v>1</v>
      </c>
      <c r="AN34" s="119">
        <f t="shared" si="4"/>
        <v>20.21</v>
      </c>
      <c r="AO34" s="120">
        <f>IFERROR(INDEX('ค่าเฉลี่ย Q1_2565'!$E:$E,MATCH(E:E,'ค่าเฉลี่ย Q1_2565'!C:C,0)),)</f>
        <v>13.85</v>
      </c>
      <c r="AP34" s="121">
        <f t="shared" si="5"/>
        <v>1</v>
      </c>
      <c r="AQ34" s="122">
        <f t="shared" si="6"/>
        <v>2.85</v>
      </c>
      <c r="AR34" s="123">
        <f t="shared" si="7"/>
        <v>138.24</v>
      </c>
      <c r="AS34" s="121">
        <f t="shared" si="0"/>
        <v>0</v>
      </c>
      <c r="AT34" s="308">
        <f t="shared" si="8"/>
        <v>252.39</v>
      </c>
      <c r="AU34" s="124">
        <f t="shared" si="1"/>
        <v>0</v>
      </c>
      <c r="AV34" s="310">
        <f t="shared" si="9"/>
        <v>157.35</v>
      </c>
      <c r="AW34" s="124">
        <f t="shared" si="10"/>
        <v>0</v>
      </c>
      <c r="AX34" s="310">
        <f>สูตรข้อมูล!P34</f>
        <v>114.86</v>
      </c>
      <c r="AY34" s="124">
        <f t="shared" si="11"/>
        <v>1</v>
      </c>
      <c r="AZ34" s="310">
        <f t="shared" si="12"/>
        <v>52.78</v>
      </c>
      <c r="BA34" s="124">
        <f t="shared" si="13"/>
        <v>1</v>
      </c>
      <c r="BB34" s="118">
        <f t="shared" si="14"/>
        <v>4</v>
      </c>
    </row>
    <row r="35" spans="2:54">
      <c r="B35" s="320"/>
      <c r="C35" s="128" t="s">
        <v>205</v>
      </c>
      <c r="D35" s="129" t="s">
        <v>22</v>
      </c>
      <c r="E35" s="130" t="s">
        <v>397</v>
      </c>
      <c r="F35" s="116">
        <v>12.91</v>
      </c>
      <c r="G35" s="116">
        <v>12.55</v>
      </c>
      <c r="H35" s="116">
        <v>11.97</v>
      </c>
      <c r="I35" s="116">
        <v>0.05</v>
      </c>
      <c r="J35" s="116">
        <v>44309170.969999999</v>
      </c>
      <c r="K35" s="116">
        <v>40805679.890000001</v>
      </c>
      <c r="L35" s="116">
        <v>11.97</v>
      </c>
      <c r="M35" s="116">
        <v>150.76</v>
      </c>
      <c r="N35" s="116">
        <v>199.76</v>
      </c>
      <c r="O35" s="116">
        <v>109.2</v>
      </c>
      <c r="P35" s="116">
        <v>134.59</v>
      </c>
      <c r="Q35" s="116">
        <v>138.05000000000001</v>
      </c>
      <c r="R35" s="116">
        <v>35.200000000000003</v>
      </c>
      <c r="S35" s="116">
        <v>30.68</v>
      </c>
      <c r="T35" s="116">
        <v>33.369999999999997</v>
      </c>
      <c r="U35" s="116">
        <v>28.09</v>
      </c>
      <c r="V35" s="116">
        <v>39.31</v>
      </c>
      <c r="W35" s="116">
        <v>34.54</v>
      </c>
      <c r="X35" s="116">
        <v>72.38</v>
      </c>
      <c r="Y35" s="116">
        <v>91.63</v>
      </c>
      <c r="Z35" s="116">
        <v>7.72</v>
      </c>
      <c r="AA35" s="116">
        <v>66.28</v>
      </c>
      <c r="AB35" s="116">
        <v>13.79</v>
      </c>
      <c r="AC35" s="116">
        <v>12.11</v>
      </c>
      <c r="AD35" s="116">
        <v>1.53</v>
      </c>
      <c r="AE35" s="116">
        <v>41.3</v>
      </c>
      <c r="AF35" s="116">
        <v>12.11</v>
      </c>
      <c r="AG35" s="116">
        <v>10517513.5</v>
      </c>
      <c r="AH35" s="116">
        <v>9727335.8900000006</v>
      </c>
      <c r="AI35" s="117"/>
      <c r="AK35" s="119">
        <f t="shared" si="2"/>
        <v>41.3</v>
      </c>
      <c r="AL35" s="120">
        <f>IFERROR(INDEX('ค่าเฉลี่ย Q1_2565'!$D:$D,MATCH(E:E,'ค่าเฉลี่ย Q1_2565'!C:C,0)),)</f>
        <v>41.25</v>
      </c>
      <c r="AM35" s="121">
        <f t="shared" si="3"/>
        <v>1</v>
      </c>
      <c r="AN35" s="119">
        <f t="shared" si="4"/>
        <v>12.11</v>
      </c>
      <c r="AO35" s="120">
        <f>IFERROR(INDEX('ค่าเฉลี่ย Q1_2565'!$E:$E,MATCH(E:E,'ค่าเฉลี่ย Q1_2565'!C:C,0)),)</f>
        <v>17.46</v>
      </c>
      <c r="AP35" s="121">
        <f t="shared" si="5"/>
        <v>0</v>
      </c>
      <c r="AQ35" s="122">
        <f t="shared" si="6"/>
        <v>11.97</v>
      </c>
      <c r="AR35" s="123">
        <f t="shared" si="7"/>
        <v>150.76</v>
      </c>
      <c r="AS35" s="121">
        <f t="shared" si="0"/>
        <v>0</v>
      </c>
      <c r="AT35" s="308">
        <f t="shared" si="8"/>
        <v>199.76</v>
      </c>
      <c r="AU35" s="124">
        <f t="shared" si="1"/>
        <v>0</v>
      </c>
      <c r="AV35" s="310">
        <f t="shared" si="9"/>
        <v>109.2</v>
      </c>
      <c r="AW35" s="124">
        <f t="shared" si="10"/>
        <v>0</v>
      </c>
      <c r="AX35" s="310">
        <f>สูตรข้อมูล!P35</f>
        <v>134.59</v>
      </c>
      <c r="AY35" s="124">
        <f t="shared" si="11"/>
        <v>0</v>
      </c>
      <c r="AZ35" s="310">
        <f t="shared" si="12"/>
        <v>138.05000000000001</v>
      </c>
      <c r="BA35" s="124">
        <f t="shared" si="13"/>
        <v>0</v>
      </c>
      <c r="BB35" s="118">
        <f t="shared" si="14"/>
        <v>1</v>
      </c>
    </row>
    <row r="36" spans="2:54">
      <c r="B36" s="320"/>
      <c r="C36" s="128" t="s">
        <v>206</v>
      </c>
      <c r="D36" s="129" t="s">
        <v>23</v>
      </c>
      <c r="E36" s="130" t="s">
        <v>399</v>
      </c>
      <c r="F36" s="116">
        <v>9.18</v>
      </c>
      <c r="G36" s="116">
        <v>9.1</v>
      </c>
      <c r="H36" s="116">
        <v>6.05</v>
      </c>
      <c r="I36" s="116">
        <v>0.33</v>
      </c>
      <c r="J36" s="116">
        <v>386342145.35000002</v>
      </c>
      <c r="K36" s="116">
        <v>238056419.91999999</v>
      </c>
      <c r="L36" s="116">
        <v>6.04</v>
      </c>
      <c r="M36" s="116">
        <v>207.35</v>
      </c>
      <c r="N36" s="116">
        <v>102.96</v>
      </c>
      <c r="O36" s="116">
        <v>136.5</v>
      </c>
      <c r="P36" s="116">
        <v>322.70999999999998</v>
      </c>
      <c r="Q36" s="116">
        <v>51.58</v>
      </c>
      <c r="R36" s="116">
        <v>64.040000000000006</v>
      </c>
      <c r="S36" s="116">
        <v>61.95</v>
      </c>
      <c r="T36" s="116">
        <v>59.56</v>
      </c>
      <c r="U36" s="116">
        <v>57.47</v>
      </c>
      <c r="V36" s="116">
        <v>61.12</v>
      </c>
      <c r="W36" s="116">
        <v>59.19</v>
      </c>
      <c r="X36" s="116">
        <v>44.26</v>
      </c>
      <c r="Y36" s="116">
        <v>78.86</v>
      </c>
      <c r="Z36" s="116">
        <v>17.22</v>
      </c>
      <c r="AA36" s="116">
        <v>53.82</v>
      </c>
      <c r="AB36" s="116">
        <v>28.05</v>
      </c>
      <c r="AC36" s="116">
        <v>27.17</v>
      </c>
      <c r="AD36" s="116">
        <v>2.4500000000000002</v>
      </c>
      <c r="AE36" s="116">
        <v>64.489999999999995</v>
      </c>
      <c r="AF36" s="116">
        <v>27.17</v>
      </c>
      <c r="AG36" s="116">
        <v>140810951.50999999</v>
      </c>
      <c r="AH36" s="116">
        <v>140147575.91999999</v>
      </c>
      <c r="AI36" s="117"/>
      <c r="AK36" s="119">
        <f t="shared" si="2"/>
        <v>64.489999999999995</v>
      </c>
      <c r="AL36" s="120">
        <f>IFERROR(INDEX('ค่าเฉลี่ย Q1_2565'!$D:$D,MATCH(E:E,'ค่าเฉลี่ย Q1_2565'!C:C,0)),)</f>
        <v>42.88</v>
      </c>
      <c r="AM36" s="121">
        <f t="shared" si="3"/>
        <v>1</v>
      </c>
      <c r="AN36" s="119">
        <f t="shared" si="4"/>
        <v>27.17</v>
      </c>
      <c r="AO36" s="120">
        <f>IFERROR(INDEX('ค่าเฉลี่ย Q1_2565'!$E:$E,MATCH(E:E,'ค่าเฉลี่ย Q1_2565'!C:C,0)),)</f>
        <v>18.68</v>
      </c>
      <c r="AP36" s="121">
        <f t="shared" si="5"/>
        <v>1</v>
      </c>
      <c r="AQ36" s="122">
        <f t="shared" si="6"/>
        <v>6.05</v>
      </c>
      <c r="AR36" s="123">
        <f t="shared" si="7"/>
        <v>207.35</v>
      </c>
      <c r="AS36" s="121">
        <f t="shared" si="0"/>
        <v>0</v>
      </c>
      <c r="AT36" s="308">
        <f t="shared" si="8"/>
        <v>102.96</v>
      </c>
      <c r="AU36" s="124">
        <f t="shared" si="1"/>
        <v>0</v>
      </c>
      <c r="AV36" s="310">
        <f t="shared" si="9"/>
        <v>136.5</v>
      </c>
      <c r="AW36" s="124">
        <f t="shared" si="10"/>
        <v>0</v>
      </c>
      <c r="AX36" s="310">
        <f>สูตรข้อมูล!P36</f>
        <v>322.70999999999998</v>
      </c>
      <c r="AY36" s="124">
        <f t="shared" si="11"/>
        <v>0</v>
      </c>
      <c r="AZ36" s="310">
        <f t="shared" si="12"/>
        <v>51.58</v>
      </c>
      <c r="BA36" s="124">
        <f t="shared" si="13"/>
        <v>1</v>
      </c>
      <c r="BB36" s="118">
        <f t="shared" si="14"/>
        <v>3</v>
      </c>
    </row>
    <row r="37" spans="2:54">
      <c r="B37" s="320"/>
      <c r="C37" s="128" t="s">
        <v>207</v>
      </c>
      <c r="D37" s="129" t="s">
        <v>24</v>
      </c>
      <c r="E37" s="130" t="s">
        <v>398</v>
      </c>
      <c r="F37" s="116">
        <v>9.7200000000000006</v>
      </c>
      <c r="G37" s="116">
        <v>9.5399999999999991</v>
      </c>
      <c r="H37" s="116">
        <v>6.98</v>
      </c>
      <c r="I37" s="116">
        <v>0.26</v>
      </c>
      <c r="J37" s="116">
        <v>168180290.36000001</v>
      </c>
      <c r="K37" s="116">
        <v>115374154.11</v>
      </c>
      <c r="L37" s="116">
        <v>6.98</v>
      </c>
      <c r="M37" s="116">
        <v>106.89</v>
      </c>
      <c r="N37" s="116">
        <v>71.28</v>
      </c>
      <c r="O37" s="116">
        <v>169.66</v>
      </c>
      <c r="P37" s="116">
        <v>233.3</v>
      </c>
      <c r="Q37" s="116">
        <v>61.08</v>
      </c>
      <c r="R37" s="116">
        <v>54.17</v>
      </c>
      <c r="S37" s="116">
        <v>50.03</v>
      </c>
      <c r="T37" s="116">
        <v>50.76</v>
      </c>
      <c r="U37" s="116">
        <v>46.47</v>
      </c>
      <c r="V37" s="116">
        <v>55.49</v>
      </c>
      <c r="W37" s="116">
        <v>51.61</v>
      </c>
      <c r="X37" s="116">
        <v>53.57</v>
      </c>
      <c r="Y37" s="116">
        <v>89.12</v>
      </c>
      <c r="Z37" s="116">
        <v>10.81</v>
      </c>
      <c r="AA37" s="116">
        <v>58.01</v>
      </c>
      <c r="AB37" s="116">
        <v>27.07</v>
      </c>
      <c r="AC37" s="116">
        <v>25.18</v>
      </c>
      <c r="AD37" s="116">
        <v>2.0699999999999998</v>
      </c>
      <c r="AE37" s="116">
        <v>57.34</v>
      </c>
      <c r="AF37" s="116">
        <v>25.18</v>
      </c>
      <c r="AG37" s="116">
        <v>66233225.950000003</v>
      </c>
      <c r="AH37" s="116">
        <v>65997708.350000001</v>
      </c>
      <c r="AI37" s="117"/>
      <c r="AK37" s="119">
        <f t="shared" si="2"/>
        <v>57.34</v>
      </c>
      <c r="AL37" s="120">
        <f>IFERROR(INDEX('ค่าเฉลี่ย Q1_2565'!$D:$D,MATCH(E:E,'ค่าเฉลี่ย Q1_2565'!C:C,0)),)</f>
        <v>41.68</v>
      </c>
      <c r="AM37" s="121">
        <f t="shared" si="3"/>
        <v>1</v>
      </c>
      <c r="AN37" s="119">
        <f t="shared" si="4"/>
        <v>25.18</v>
      </c>
      <c r="AO37" s="120">
        <f>IFERROR(INDEX('ค่าเฉลี่ย Q1_2565'!$E:$E,MATCH(E:E,'ค่าเฉลี่ย Q1_2565'!C:C,0)),)</f>
        <v>18.329999999999998</v>
      </c>
      <c r="AP37" s="121">
        <f t="shared" si="5"/>
        <v>1</v>
      </c>
      <c r="AQ37" s="122">
        <f t="shared" si="6"/>
        <v>6.98</v>
      </c>
      <c r="AR37" s="123">
        <f t="shared" si="7"/>
        <v>106.89</v>
      </c>
      <c r="AS37" s="121">
        <f t="shared" si="0"/>
        <v>0</v>
      </c>
      <c r="AT37" s="308">
        <f t="shared" si="8"/>
        <v>71.28</v>
      </c>
      <c r="AU37" s="124">
        <f t="shared" si="1"/>
        <v>0</v>
      </c>
      <c r="AV37" s="310">
        <f t="shared" si="9"/>
        <v>169.66</v>
      </c>
      <c r="AW37" s="124">
        <f t="shared" si="10"/>
        <v>0</v>
      </c>
      <c r="AX37" s="310">
        <f>สูตรข้อมูล!P37</f>
        <v>233.3</v>
      </c>
      <c r="AY37" s="124">
        <f t="shared" si="11"/>
        <v>0</v>
      </c>
      <c r="AZ37" s="310">
        <f t="shared" si="12"/>
        <v>61.08</v>
      </c>
      <c r="BA37" s="124">
        <f t="shared" si="13"/>
        <v>0</v>
      </c>
      <c r="BB37" s="118">
        <f t="shared" si="14"/>
        <v>2</v>
      </c>
    </row>
    <row r="38" spans="2:54">
      <c r="B38" s="320"/>
      <c r="C38" s="128" t="s">
        <v>208</v>
      </c>
      <c r="D38" s="129" t="s">
        <v>71</v>
      </c>
      <c r="E38" s="130" t="s">
        <v>397</v>
      </c>
      <c r="F38" s="116">
        <v>7.19</v>
      </c>
      <c r="G38" s="116">
        <v>6.97</v>
      </c>
      <c r="H38" s="116">
        <v>5.58</v>
      </c>
      <c r="I38" s="116">
        <v>0.19</v>
      </c>
      <c r="J38" s="116">
        <v>103078879.67</v>
      </c>
      <c r="K38" s="116">
        <v>76239182.799999997</v>
      </c>
      <c r="L38" s="116">
        <v>5.58</v>
      </c>
      <c r="M38" s="116">
        <v>203.85</v>
      </c>
      <c r="N38" s="116">
        <v>47.75</v>
      </c>
      <c r="O38" s="116">
        <v>137.18</v>
      </c>
      <c r="P38" s="116">
        <v>247.92</v>
      </c>
      <c r="Q38" s="116">
        <v>82.64</v>
      </c>
      <c r="R38" s="116">
        <v>49.42</v>
      </c>
      <c r="S38" s="116">
        <v>43.73</v>
      </c>
      <c r="T38" s="116">
        <v>45.38</v>
      </c>
      <c r="U38" s="116">
        <v>39.590000000000003</v>
      </c>
      <c r="V38" s="116">
        <v>49.09</v>
      </c>
      <c r="W38" s="116">
        <v>44.02</v>
      </c>
      <c r="X38" s="116">
        <v>63.95</v>
      </c>
      <c r="Y38" s="116">
        <v>83.32</v>
      </c>
      <c r="Z38" s="116">
        <v>11.14</v>
      </c>
      <c r="AA38" s="116">
        <v>48.38</v>
      </c>
      <c r="AB38" s="116">
        <v>18.75</v>
      </c>
      <c r="AC38" s="116">
        <v>16.809999999999999</v>
      </c>
      <c r="AD38" s="116">
        <v>1.79</v>
      </c>
      <c r="AE38" s="116">
        <v>52.33</v>
      </c>
      <c r="AF38" s="116">
        <v>16.809999999999999</v>
      </c>
      <c r="AG38" s="116">
        <v>35961341.710000001</v>
      </c>
      <c r="AH38" s="116">
        <v>34555806.07</v>
      </c>
      <c r="AI38" s="117"/>
      <c r="AK38" s="119">
        <f t="shared" si="2"/>
        <v>52.33</v>
      </c>
      <c r="AL38" s="120">
        <f>IFERROR(INDEX('ค่าเฉลี่ย Q1_2565'!$D:$D,MATCH(E:E,'ค่าเฉลี่ย Q1_2565'!C:C,0)),)</f>
        <v>41.25</v>
      </c>
      <c r="AM38" s="121">
        <f t="shared" si="3"/>
        <v>1</v>
      </c>
      <c r="AN38" s="119">
        <f t="shared" si="4"/>
        <v>16.809999999999999</v>
      </c>
      <c r="AO38" s="120">
        <f>IFERROR(INDEX('ค่าเฉลี่ย Q1_2565'!$E:$E,MATCH(E:E,'ค่าเฉลี่ย Q1_2565'!C:C,0)),)</f>
        <v>17.46</v>
      </c>
      <c r="AP38" s="121">
        <f t="shared" si="5"/>
        <v>0</v>
      </c>
      <c r="AQ38" s="122">
        <f t="shared" si="6"/>
        <v>5.58</v>
      </c>
      <c r="AR38" s="123">
        <f t="shared" si="7"/>
        <v>203.85</v>
      </c>
      <c r="AS38" s="121">
        <f t="shared" si="0"/>
        <v>0</v>
      </c>
      <c r="AT38" s="308">
        <f t="shared" si="8"/>
        <v>47.75</v>
      </c>
      <c r="AU38" s="124">
        <f t="shared" si="1"/>
        <v>1</v>
      </c>
      <c r="AV38" s="310">
        <f t="shared" si="9"/>
        <v>137.18</v>
      </c>
      <c r="AW38" s="124">
        <f t="shared" si="10"/>
        <v>0</v>
      </c>
      <c r="AX38" s="310">
        <f>สูตรข้อมูล!P38</f>
        <v>247.92</v>
      </c>
      <c r="AY38" s="124">
        <f t="shared" si="11"/>
        <v>0</v>
      </c>
      <c r="AZ38" s="310">
        <f t="shared" si="12"/>
        <v>82.64</v>
      </c>
      <c r="BA38" s="124">
        <f t="shared" si="13"/>
        <v>0</v>
      </c>
      <c r="BB38" s="118">
        <f t="shared" si="14"/>
        <v>2</v>
      </c>
    </row>
    <row r="39" spans="2:54">
      <c r="B39" s="323" t="s">
        <v>210</v>
      </c>
      <c r="C39" s="132" t="s">
        <v>211</v>
      </c>
      <c r="D39" s="133" t="s">
        <v>8</v>
      </c>
      <c r="E39" s="134" t="s">
        <v>403</v>
      </c>
      <c r="F39" s="116">
        <v>5.07</v>
      </c>
      <c r="G39" s="116">
        <v>4.87</v>
      </c>
      <c r="H39" s="116">
        <v>1.86</v>
      </c>
      <c r="I39" s="116">
        <v>0.56999999999999995</v>
      </c>
      <c r="J39" s="116">
        <v>436253401.77999997</v>
      </c>
      <c r="K39" s="116">
        <v>92086505.959999993</v>
      </c>
      <c r="L39" s="116">
        <v>1.86</v>
      </c>
      <c r="M39" s="116">
        <v>56.63</v>
      </c>
      <c r="N39" s="116">
        <v>46.87</v>
      </c>
      <c r="O39" s="116">
        <v>200</v>
      </c>
      <c r="P39" s="116">
        <v>63.04</v>
      </c>
      <c r="Q39" s="116">
        <v>21.55</v>
      </c>
      <c r="R39" s="116">
        <v>22</v>
      </c>
      <c r="S39" s="116">
        <v>14.36</v>
      </c>
      <c r="T39" s="116">
        <v>-6.12</v>
      </c>
      <c r="U39" s="116">
        <v>-14.51</v>
      </c>
      <c r="V39" s="116">
        <v>18.13</v>
      </c>
      <c r="W39" s="116">
        <v>11.75</v>
      </c>
      <c r="X39" s="116">
        <v>116.01</v>
      </c>
      <c r="Y39" s="116">
        <v>71.849999999999994</v>
      </c>
      <c r="Z39" s="116">
        <v>26.87</v>
      </c>
      <c r="AA39" s="116">
        <v>39.479999999999997</v>
      </c>
      <c r="AB39" s="116">
        <v>8.1300000000000008</v>
      </c>
      <c r="AC39" s="116">
        <v>5.27</v>
      </c>
      <c r="AD39" s="116">
        <v>1.1299999999999999</v>
      </c>
      <c r="AE39" s="116">
        <v>20.65</v>
      </c>
      <c r="AF39" s="116">
        <v>5.27</v>
      </c>
      <c r="AG39" s="116">
        <v>82003358.420000002</v>
      </c>
      <c r="AH39" s="116">
        <v>61332712.659999996</v>
      </c>
      <c r="AI39" s="117"/>
      <c r="AK39" s="119">
        <f t="shared" si="2"/>
        <v>20.65</v>
      </c>
      <c r="AL39" s="120">
        <f>IFERROR(INDEX('ค่าเฉลี่ย Q1_2565'!$D:$D,MATCH(E:E,'ค่าเฉลี่ย Q1_2565'!C:C,0)),)</f>
        <v>37.200000000000003</v>
      </c>
      <c r="AM39" s="121">
        <f t="shared" si="3"/>
        <v>0</v>
      </c>
      <c r="AN39" s="119">
        <f t="shared" si="4"/>
        <v>5.27</v>
      </c>
      <c r="AO39" s="120">
        <f>IFERROR(INDEX('ค่าเฉลี่ย Q1_2565'!$E:$E,MATCH(E:E,'ค่าเฉลี่ย Q1_2565'!C:C,0)),)</f>
        <v>11.03</v>
      </c>
      <c r="AP39" s="121">
        <f t="shared" si="5"/>
        <v>0</v>
      </c>
      <c r="AQ39" s="122">
        <f t="shared" si="6"/>
        <v>1.86</v>
      </c>
      <c r="AR39" s="123">
        <f t="shared" si="7"/>
        <v>56.63</v>
      </c>
      <c r="AS39" s="121">
        <f t="shared" si="0"/>
        <v>1</v>
      </c>
      <c r="AT39" s="308">
        <f t="shared" si="8"/>
        <v>46.87</v>
      </c>
      <c r="AU39" s="124">
        <f t="shared" si="1"/>
        <v>1</v>
      </c>
      <c r="AV39" s="310">
        <f t="shared" si="9"/>
        <v>200</v>
      </c>
      <c r="AW39" s="124">
        <f t="shared" si="10"/>
        <v>0</v>
      </c>
      <c r="AX39" s="310">
        <f>สูตรข้อมูล!P39</f>
        <v>63.04</v>
      </c>
      <c r="AY39" s="124">
        <f t="shared" si="11"/>
        <v>1</v>
      </c>
      <c r="AZ39" s="310">
        <f t="shared" si="12"/>
        <v>21.55</v>
      </c>
      <c r="BA39" s="124">
        <f t="shared" si="13"/>
        <v>1</v>
      </c>
      <c r="BB39" s="118">
        <f t="shared" si="14"/>
        <v>4</v>
      </c>
    </row>
    <row r="40" spans="2:54">
      <c r="B40" s="323"/>
      <c r="C40" s="132" t="s">
        <v>212</v>
      </c>
      <c r="D40" s="133" t="s">
        <v>43</v>
      </c>
      <c r="E40" s="134" t="s">
        <v>397</v>
      </c>
      <c r="F40" s="116">
        <v>5.23</v>
      </c>
      <c r="G40" s="116">
        <v>4.8899999999999997</v>
      </c>
      <c r="H40" s="116">
        <v>3.44</v>
      </c>
      <c r="I40" s="116">
        <v>0.28000000000000003</v>
      </c>
      <c r="J40" s="116">
        <v>50906681.25</v>
      </c>
      <c r="K40" s="116">
        <v>29393176.48</v>
      </c>
      <c r="L40" s="116">
        <v>3.44</v>
      </c>
      <c r="M40" s="116">
        <v>82.8</v>
      </c>
      <c r="N40" s="116">
        <v>79.83</v>
      </c>
      <c r="O40" s="116">
        <v>78.489999999999995</v>
      </c>
      <c r="P40" s="116">
        <v>185.65</v>
      </c>
      <c r="Q40" s="116">
        <v>59.97</v>
      </c>
      <c r="R40" s="116">
        <v>47.41</v>
      </c>
      <c r="S40" s="116">
        <v>44.97</v>
      </c>
      <c r="T40" s="116">
        <v>19.27</v>
      </c>
      <c r="U40" s="116">
        <v>16.78</v>
      </c>
      <c r="V40" s="116">
        <v>29.11</v>
      </c>
      <c r="W40" s="116">
        <v>26.93</v>
      </c>
      <c r="X40" s="116">
        <v>83.85</v>
      </c>
      <c r="Y40" s="116">
        <v>63.26</v>
      </c>
      <c r="Z40" s="116">
        <v>35.99</v>
      </c>
      <c r="AA40" s="116">
        <v>64.47</v>
      </c>
      <c r="AB40" s="116">
        <v>26.52</v>
      </c>
      <c r="AC40" s="116">
        <v>24.54</v>
      </c>
      <c r="AD40" s="116">
        <v>1.37</v>
      </c>
      <c r="AE40" s="116">
        <v>30.83</v>
      </c>
      <c r="AF40" s="116">
        <v>24.54</v>
      </c>
      <c r="AG40" s="116">
        <v>20074862.329999998</v>
      </c>
      <c r="AH40" s="116">
        <v>20127731.309999999</v>
      </c>
      <c r="AI40" s="117"/>
      <c r="AK40" s="119">
        <f t="shared" si="2"/>
        <v>30.83</v>
      </c>
      <c r="AL40" s="120">
        <f>IFERROR(INDEX('ค่าเฉลี่ย Q1_2565'!$D:$D,MATCH(E:E,'ค่าเฉลี่ย Q1_2565'!C:C,0)),)</f>
        <v>41.25</v>
      </c>
      <c r="AM40" s="121">
        <f t="shared" si="3"/>
        <v>0</v>
      </c>
      <c r="AN40" s="119">
        <f t="shared" si="4"/>
        <v>24.54</v>
      </c>
      <c r="AO40" s="120">
        <f>IFERROR(INDEX('ค่าเฉลี่ย Q1_2565'!$E:$E,MATCH(E:E,'ค่าเฉลี่ย Q1_2565'!C:C,0)),)</f>
        <v>17.46</v>
      </c>
      <c r="AP40" s="121">
        <f t="shared" si="5"/>
        <v>1</v>
      </c>
      <c r="AQ40" s="122">
        <f t="shared" si="6"/>
        <v>3.44</v>
      </c>
      <c r="AR40" s="123">
        <f t="shared" si="7"/>
        <v>82.8</v>
      </c>
      <c r="AS40" s="121">
        <f t="shared" si="0"/>
        <v>1</v>
      </c>
      <c r="AT40" s="308">
        <f t="shared" si="8"/>
        <v>79.83</v>
      </c>
      <c r="AU40" s="124">
        <f t="shared" si="1"/>
        <v>0</v>
      </c>
      <c r="AV40" s="310">
        <f t="shared" si="9"/>
        <v>78.489999999999995</v>
      </c>
      <c r="AW40" s="124">
        <f t="shared" si="10"/>
        <v>0</v>
      </c>
      <c r="AX40" s="310">
        <f>สูตรข้อมูล!P40</f>
        <v>185.65</v>
      </c>
      <c r="AY40" s="124">
        <f t="shared" si="11"/>
        <v>0</v>
      </c>
      <c r="AZ40" s="310">
        <f t="shared" si="12"/>
        <v>59.97</v>
      </c>
      <c r="BA40" s="124">
        <f t="shared" si="13"/>
        <v>1</v>
      </c>
      <c r="BB40" s="118">
        <f t="shared" si="14"/>
        <v>3</v>
      </c>
    </row>
    <row r="41" spans="2:54">
      <c r="B41" s="323"/>
      <c r="C41" s="132" t="s">
        <v>213</v>
      </c>
      <c r="D41" s="133" t="s">
        <v>44</v>
      </c>
      <c r="E41" s="134" t="s">
        <v>398</v>
      </c>
      <c r="F41" s="116">
        <v>2.73</v>
      </c>
      <c r="G41" s="116">
        <v>2.63</v>
      </c>
      <c r="H41" s="116">
        <v>1.7</v>
      </c>
      <c r="I41" s="116">
        <v>0.34</v>
      </c>
      <c r="J41" s="116">
        <v>36763256.789999999</v>
      </c>
      <c r="K41" s="116">
        <v>14818883.539999999</v>
      </c>
      <c r="L41" s="116">
        <v>1.7</v>
      </c>
      <c r="M41" s="116">
        <v>118.92</v>
      </c>
      <c r="N41" s="116">
        <v>77.11</v>
      </c>
      <c r="O41" s="116">
        <v>90.96</v>
      </c>
      <c r="P41" s="116">
        <v>109.66</v>
      </c>
      <c r="Q41" s="116">
        <v>47.28</v>
      </c>
      <c r="R41" s="116">
        <v>39.5</v>
      </c>
      <c r="S41" s="116">
        <v>36.94</v>
      </c>
      <c r="T41" s="116">
        <v>31.07</v>
      </c>
      <c r="U41" s="116">
        <v>28.42</v>
      </c>
      <c r="V41" s="116">
        <v>37.090000000000003</v>
      </c>
      <c r="W41" s="116">
        <v>34.68</v>
      </c>
      <c r="X41" s="116">
        <v>71.67</v>
      </c>
      <c r="Y41" s="116">
        <v>85.33</v>
      </c>
      <c r="Z41" s="116">
        <v>14.54</v>
      </c>
      <c r="AA41" s="116">
        <v>59.83</v>
      </c>
      <c r="AB41" s="116">
        <v>34.6</v>
      </c>
      <c r="AC41" s="116">
        <v>32.35</v>
      </c>
      <c r="AD41" s="116">
        <v>1.53</v>
      </c>
      <c r="AE41" s="116">
        <v>36.74</v>
      </c>
      <c r="AF41" s="116">
        <v>32.35</v>
      </c>
      <c r="AG41" s="116">
        <v>23511169.760000002</v>
      </c>
      <c r="AH41" s="116">
        <v>24355281.149999999</v>
      </c>
      <c r="AI41" s="117"/>
      <c r="AK41" s="119">
        <f t="shared" si="2"/>
        <v>36.74</v>
      </c>
      <c r="AL41" s="120">
        <f>IFERROR(INDEX('ค่าเฉลี่ย Q1_2565'!$D:$D,MATCH(E:E,'ค่าเฉลี่ย Q1_2565'!C:C,0)),)</f>
        <v>41.68</v>
      </c>
      <c r="AM41" s="121">
        <f t="shared" si="3"/>
        <v>0</v>
      </c>
      <c r="AN41" s="119">
        <f t="shared" si="4"/>
        <v>32.35</v>
      </c>
      <c r="AO41" s="120">
        <f>IFERROR(INDEX('ค่าเฉลี่ย Q1_2565'!$E:$E,MATCH(E:E,'ค่าเฉลี่ย Q1_2565'!C:C,0)),)</f>
        <v>18.329999999999998</v>
      </c>
      <c r="AP41" s="121">
        <f t="shared" si="5"/>
        <v>1</v>
      </c>
      <c r="AQ41" s="122">
        <f t="shared" si="6"/>
        <v>1.7</v>
      </c>
      <c r="AR41" s="123">
        <f t="shared" si="7"/>
        <v>118.92</v>
      </c>
      <c r="AS41" s="121">
        <f t="shared" si="0"/>
        <v>0</v>
      </c>
      <c r="AT41" s="308">
        <f t="shared" si="8"/>
        <v>77.11</v>
      </c>
      <c r="AU41" s="124">
        <f t="shared" si="1"/>
        <v>0</v>
      </c>
      <c r="AV41" s="310">
        <f t="shared" si="9"/>
        <v>90.96</v>
      </c>
      <c r="AW41" s="124">
        <f t="shared" si="10"/>
        <v>0</v>
      </c>
      <c r="AX41" s="310">
        <f>สูตรข้อมูล!P41</f>
        <v>109.66</v>
      </c>
      <c r="AY41" s="124">
        <f t="shared" si="11"/>
        <v>1</v>
      </c>
      <c r="AZ41" s="310">
        <f t="shared" si="12"/>
        <v>47.28</v>
      </c>
      <c r="BA41" s="124">
        <f t="shared" si="13"/>
        <v>1</v>
      </c>
      <c r="BB41" s="118">
        <f t="shared" si="14"/>
        <v>3</v>
      </c>
    </row>
    <row r="42" spans="2:54">
      <c r="B42" s="323"/>
      <c r="C42" s="132" t="s">
        <v>214</v>
      </c>
      <c r="D42" s="133" t="s">
        <v>45</v>
      </c>
      <c r="E42" s="134" t="s">
        <v>397</v>
      </c>
      <c r="F42" s="116">
        <v>6.26</v>
      </c>
      <c r="G42" s="116">
        <v>6.11</v>
      </c>
      <c r="H42" s="116">
        <v>3.98</v>
      </c>
      <c r="I42" s="116">
        <v>0.33</v>
      </c>
      <c r="J42" s="116">
        <v>64511839.659999996</v>
      </c>
      <c r="K42" s="116">
        <v>36520492.659999996</v>
      </c>
      <c r="L42" s="116">
        <v>3.98</v>
      </c>
      <c r="M42" s="116">
        <v>44</v>
      </c>
      <c r="N42" s="116">
        <v>144.31</v>
      </c>
      <c r="O42" s="116">
        <v>83.24</v>
      </c>
      <c r="P42" s="116">
        <v>244.2</v>
      </c>
      <c r="Q42" s="116">
        <v>48.73</v>
      </c>
      <c r="R42" s="116">
        <v>47.82</v>
      </c>
      <c r="S42" s="116">
        <v>45.75</v>
      </c>
      <c r="T42" s="116">
        <v>41.23</v>
      </c>
      <c r="U42" s="116">
        <v>39.01</v>
      </c>
      <c r="V42" s="116">
        <v>44.91</v>
      </c>
      <c r="W42" s="116">
        <v>42.83</v>
      </c>
      <c r="X42" s="116">
        <v>61.18</v>
      </c>
      <c r="Y42" s="116">
        <v>85.83</v>
      </c>
      <c r="Z42" s="116">
        <v>13.87</v>
      </c>
      <c r="AA42" s="116">
        <v>63.06</v>
      </c>
      <c r="AB42" s="116">
        <v>36.33</v>
      </c>
      <c r="AC42" s="116">
        <v>34.65</v>
      </c>
      <c r="AD42" s="116">
        <v>1.75</v>
      </c>
      <c r="AE42" s="116">
        <v>45.75</v>
      </c>
      <c r="AF42" s="116">
        <v>34.65</v>
      </c>
      <c r="AG42" s="116">
        <v>32055241.100000001</v>
      </c>
      <c r="AH42" s="116">
        <v>32109241.309999999</v>
      </c>
      <c r="AI42" s="117"/>
      <c r="AK42" s="119">
        <f t="shared" si="2"/>
        <v>45.75</v>
      </c>
      <c r="AL42" s="120">
        <f>IFERROR(INDEX('ค่าเฉลี่ย Q1_2565'!$D:$D,MATCH(E:E,'ค่าเฉลี่ย Q1_2565'!C:C,0)),)</f>
        <v>41.25</v>
      </c>
      <c r="AM42" s="121">
        <f t="shared" si="3"/>
        <v>1</v>
      </c>
      <c r="AN42" s="119">
        <f t="shared" si="4"/>
        <v>34.65</v>
      </c>
      <c r="AO42" s="120">
        <f>IFERROR(INDEX('ค่าเฉลี่ย Q1_2565'!$E:$E,MATCH(E:E,'ค่าเฉลี่ย Q1_2565'!C:C,0)),)</f>
        <v>17.46</v>
      </c>
      <c r="AP42" s="121">
        <f t="shared" si="5"/>
        <v>1</v>
      </c>
      <c r="AQ42" s="122">
        <f t="shared" si="6"/>
        <v>3.98</v>
      </c>
      <c r="AR42" s="123">
        <f t="shared" si="7"/>
        <v>44</v>
      </c>
      <c r="AS42" s="121">
        <f t="shared" si="0"/>
        <v>1</v>
      </c>
      <c r="AT42" s="308">
        <f t="shared" si="8"/>
        <v>144.31</v>
      </c>
      <c r="AU42" s="124">
        <f t="shared" si="1"/>
        <v>0</v>
      </c>
      <c r="AV42" s="310">
        <f t="shared" si="9"/>
        <v>83.24</v>
      </c>
      <c r="AW42" s="124">
        <f t="shared" si="10"/>
        <v>0</v>
      </c>
      <c r="AX42" s="310">
        <f>สูตรข้อมูล!P42</f>
        <v>244.2</v>
      </c>
      <c r="AY42" s="124">
        <f t="shared" si="11"/>
        <v>0</v>
      </c>
      <c r="AZ42" s="310">
        <f t="shared" si="12"/>
        <v>48.73</v>
      </c>
      <c r="BA42" s="124">
        <f t="shared" si="13"/>
        <v>1</v>
      </c>
      <c r="BB42" s="118">
        <f t="shared" si="14"/>
        <v>4</v>
      </c>
    </row>
    <row r="43" spans="2:54">
      <c r="B43" s="323"/>
      <c r="C43" s="132" t="s">
        <v>215</v>
      </c>
      <c r="D43" s="133" t="s">
        <v>46</v>
      </c>
      <c r="E43" s="134" t="s">
        <v>397</v>
      </c>
      <c r="F43" s="116">
        <v>9.39</v>
      </c>
      <c r="G43" s="116">
        <v>9.2200000000000006</v>
      </c>
      <c r="H43" s="116">
        <v>5.82</v>
      </c>
      <c r="I43" s="116">
        <v>0.36</v>
      </c>
      <c r="J43" s="116">
        <v>58338640.859999999</v>
      </c>
      <c r="K43" s="116">
        <v>33603353.909999996</v>
      </c>
      <c r="L43" s="116">
        <v>5.82</v>
      </c>
      <c r="M43" s="116">
        <v>54.28</v>
      </c>
      <c r="N43" s="116">
        <v>124.9</v>
      </c>
      <c r="O43" s="116">
        <v>68.55</v>
      </c>
      <c r="P43" s="116">
        <v>102.6</v>
      </c>
      <c r="Q43" s="116">
        <v>61.26</v>
      </c>
      <c r="R43" s="116">
        <v>47.75</v>
      </c>
      <c r="S43" s="116">
        <v>45.54</v>
      </c>
      <c r="T43" s="116">
        <v>38.479999999999997</v>
      </c>
      <c r="U43" s="116">
        <v>36.229999999999997</v>
      </c>
      <c r="V43" s="116">
        <v>43.4</v>
      </c>
      <c r="W43" s="116">
        <v>41.34</v>
      </c>
      <c r="X43" s="116">
        <v>64.19</v>
      </c>
      <c r="Y43" s="116">
        <v>82.62</v>
      </c>
      <c r="Z43" s="116">
        <v>16.739999999999998</v>
      </c>
      <c r="AA43" s="116">
        <v>70.37</v>
      </c>
      <c r="AB43" s="116">
        <v>33.35</v>
      </c>
      <c r="AC43" s="116">
        <v>31.77</v>
      </c>
      <c r="AD43" s="116">
        <v>1.7</v>
      </c>
      <c r="AE43" s="116">
        <v>44.28</v>
      </c>
      <c r="AF43" s="116">
        <v>31.77</v>
      </c>
      <c r="AG43" s="116">
        <v>23550232.059999999</v>
      </c>
      <c r="AH43" s="116">
        <v>24053516.07</v>
      </c>
      <c r="AI43" s="117"/>
      <c r="AK43" s="119">
        <f t="shared" si="2"/>
        <v>44.28</v>
      </c>
      <c r="AL43" s="120">
        <f>IFERROR(INDEX('ค่าเฉลี่ย Q1_2565'!$D:$D,MATCH(E:E,'ค่าเฉลี่ย Q1_2565'!C:C,0)),)</f>
        <v>41.25</v>
      </c>
      <c r="AM43" s="121">
        <f t="shared" si="3"/>
        <v>1</v>
      </c>
      <c r="AN43" s="119">
        <f t="shared" si="4"/>
        <v>31.77</v>
      </c>
      <c r="AO43" s="120">
        <f>IFERROR(INDEX('ค่าเฉลี่ย Q1_2565'!$E:$E,MATCH(E:E,'ค่าเฉลี่ย Q1_2565'!C:C,0)),)</f>
        <v>17.46</v>
      </c>
      <c r="AP43" s="121">
        <f t="shared" si="5"/>
        <v>1</v>
      </c>
      <c r="AQ43" s="122">
        <f t="shared" si="6"/>
        <v>5.82</v>
      </c>
      <c r="AR43" s="123">
        <f t="shared" si="7"/>
        <v>54.28</v>
      </c>
      <c r="AS43" s="121">
        <f t="shared" si="0"/>
        <v>1</v>
      </c>
      <c r="AT43" s="308">
        <f t="shared" si="8"/>
        <v>124.9</v>
      </c>
      <c r="AU43" s="124">
        <f t="shared" si="1"/>
        <v>0</v>
      </c>
      <c r="AV43" s="310">
        <f t="shared" si="9"/>
        <v>68.55</v>
      </c>
      <c r="AW43" s="124">
        <f t="shared" si="10"/>
        <v>0</v>
      </c>
      <c r="AX43" s="310">
        <f>สูตรข้อมูล!P43</f>
        <v>102.6</v>
      </c>
      <c r="AY43" s="124">
        <f t="shared" si="11"/>
        <v>1</v>
      </c>
      <c r="AZ43" s="310">
        <f t="shared" si="12"/>
        <v>61.26</v>
      </c>
      <c r="BA43" s="124">
        <f t="shared" si="13"/>
        <v>0</v>
      </c>
      <c r="BB43" s="118">
        <f t="shared" si="14"/>
        <v>4</v>
      </c>
    </row>
    <row r="44" spans="2:54">
      <c r="B44" s="323"/>
      <c r="C44" s="132" t="s">
        <v>216</v>
      </c>
      <c r="D44" s="133" t="s">
        <v>47</v>
      </c>
      <c r="E44" s="134" t="s">
        <v>402</v>
      </c>
      <c r="F44" s="116">
        <v>5.03</v>
      </c>
      <c r="G44" s="116">
        <v>4.93</v>
      </c>
      <c r="H44" s="116">
        <v>4.26</v>
      </c>
      <c r="I44" s="116">
        <v>0.12</v>
      </c>
      <c r="J44" s="116">
        <v>20272265.050000001</v>
      </c>
      <c r="K44" s="116">
        <v>16405830.310000001</v>
      </c>
      <c r="L44" s="116">
        <v>4.26</v>
      </c>
      <c r="M44" s="116">
        <v>93.25</v>
      </c>
      <c r="N44" s="116">
        <v>66.13</v>
      </c>
      <c r="O44" s="116">
        <v>90.62</v>
      </c>
      <c r="P44" s="116">
        <v>118.58</v>
      </c>
      <c r="Q44" s="116">
        <v>85.15</v>
      </c>
      <c r="R44" s="116">
        <v>48.18</v>
      </c>
      <c r="S44" s="116">
        <v>45.12</v>
      </c>
      <c r="T44" s="116">
        <v>30</v>
      </c>
      <c r="U44" s="116">
        <v>26.86</v>
      </c>
      <c r="V44" s="116">
        <v>41.18</v>
      </c>
      <c r="W44" s="116">
        <v>38.58</v>
      </c>
      <c r="X44" s="116">
        <v>73.900000000000006</v>
      </c>
      <c r="Y44" s="116">
        <v>70.61</v>
      </c>
      <c r="Z44" s="116">
        <v>28.36</v>
      </c>
      <c r="AA44" s="116">
        <v>74.64</v>
      </c>
      <c r="AB44" s="116">
        <v>27.13</v>
      </c>
      <c r="AC44" s="116">
        <v>25.42</v>
      </c>
      <c r="AD44" s="116">
        <v>1.63</v>
      </c>
      <c r="AE44" s="116">
        <v>39.950000000000003</v>
      </c>
      <c r="AF44" s="116">
        <v>25.42</v>
      </c>
      <c r="AG44" s="116">
        <v>7552431.25</v>
      </c>
      <c r="AH44" s="116">
        <v>8773562.3100000005</v>
      </c>
      <c r="AI44" s="117"/>
      <c r="AK44" s="119">
        <f t="shared" si="2"/>
        <v>39.950000000000003</v>
      </c>
      <c r="AL44" s="120">
        <f>IFERROR(INDEX('ค่าเฉลี่ย Q1_2565'!$D:$D,MATCH(E:E,'ค่าเฉลี่ย Q1_2565'!C:C,0)),)</f>
        <v>44.05</v>
      </c>
      <c r="AM44" s="121">
        <f t="shared" si="3"/>
        <v>0</v>
      </c>
      <c r="AN44" s="119">
        <f t="shared" si="4"/>
        <v>25.42</v>
      </c>
      <c r="AO44" s="120">
        <f>IFERROR(INDEX('ค่าเฉลี่ย Q1_2565'!$E:$E,MATCH(E:E,'ค่าเฉลี่ย Q1_2565'!C:C,0)),)</f>
        <v>14.2</v>
      </c>
      <c r="AP44" s="121">
        <f t="shared" si="5"/>
        <v>1</v>
      </c>
      <c r="AQ44" s="122">
        <f t="shared" si="6"/>
        <v>4.26</v>
      </c>
      <c r="AR44" s="123">
        <f t="shared" si="7"/>
        <v>93.25</v>
      </c>
      <c r="AS44" s="121">
        <f t="shared" si="0"/>
        <v>0</v>
      </c>
      <c r="AT44" s="308">
        <f t="shared" si="8"/>
        <v>66.13</v>
      </c>
      <c r="AU44" s="124">
        <f t="shared" si="1"/>
        <v>0</v>
      </c>
      <c r="AV44" s="310">
        <f t="shared" si="9"/>
        <v>90.62</v>
      </c>
      <c r="AW44" s="124">
        <f t="shared" si="10"/>
        <v>0</v>
      </c>
      <c r="AX44" s="310">
        <f>สูตรข้อมูล!P44</f>
        <v>118.58</v>
      </c>
      <c r="AY44" s="124">
        <f t="shared" si="11"/>
        <v>1</v>
      </c>
      <c r="AZ44" s="310">
        <f t="shared" si="12"/>
        <v>85.15</v>
      </c>
      <c r="BA44" s="124">
        <f t="shared" si="13"/>
        <v>0</v>
      </c>
      <c r="BB44" s="118">
        <f t="shared" si="14"/>
        <v>2</v>
      </c>
    </row>
    <row r="45" spans="2:54">
      <c r="B45" s="323"/>
      <c r="C45" s="132" t="s">
        <v>217</v>
      </c>
      <c r="D45" s="133" t="s">
        <v>67</v>
      </c>
      <c r="E45" s="134" t="s">
        <v>397</v>
      </c>
      <c r="F45" s="116">
        <v>6.7</v>
      </c>
      <c r="G45" s="116">
        <v>6.35</v>
      </c>
      <c r="H45" s="116">
        <v>4.1500000000000004</v>
      </c>
      <c r="I45" s="116">
        <v>0.33</v>
      </c>
      <c r="J45" s="116">
        <v>33641801.270000003</v>
      </c>
      <c r="K45" s="116">
        <v>18574049.550000001</v>
      </c>
      <c r="L45" s="116">
        <v>4.1500000000000004</v>
      </c>
      <c r="M45" s="116">
        <v>41.25</v>
      </c>
      <c r="N45" s="116">
        <v>51.94</v>
      </c>
      <c r="O45" s="116">
        <v>67.790000000000006</v>
      </c>
      <c r="P45" s="116">
        <v>96.44</v>
      </c>
      <c r="Q45" s="116">
        <v>80.25</v>
      </c>
      <c r="R45" s="116">
        <v>38.75</v>
      </c>
      <c r="S45" s="116">
        <v>34.799999999999997</v>
      </c>
      <c r="T45" s="116">
        <v>27.72</v>
      </c>
      <c r="U45" s="116">
        <v>23.69</v>
      </c>
      <c r="V45" s="116">
        <v>32.44</v>
      </c>
      <c r="W45" s="116">
        <v>28.79</v>
      </c>
      <c r="X45" s="116">
        <v>78.569999999999993</v>
      </c>
      <c r="Y45" s="116">
        <v>78.959999999999994</v>
      </c>
      <c r="Z45" s="116">
        <v>18.170000000000002</v>
      </c>
      <c r="AA45" s="116">
        <v>65.84</v>
      </c>
      <c r="AB45" s="116">
        <v>20.81</v>
      </c>
      <c r="AC45" s="116">
        <v>18.47</v>
      </c>
      <c r="AD45" s="116">
        <v>1.4</v>
      </c>
      <c r="AE45" s="116">
        <v>32.94</v>
      </c>
      <c r="AF45" s="116">
        <v>18.47</v>
      </c>
      <c r="AG45" s="116">
        <v>10977475.359999999</v>
      </c>
      <c r="AH45" s="116">
        <v>10587531.77</v>
      </c>
      <c r="AI45" s="117"/>
      <c r="AK45" s="119">
        <f t="shared" si="2"/>
        <v>32.94</v>
      </c>
      <c r="AL45" s="120">
        <f>IFERROR(INDEX('ค่าเฉลี่ย Q1_2565'!$D:$D,MATCH(E:E,'ค่าเฉลี่ย Q1_2565'!C:C,0)),)</f>
        <v>41.25</v>
      </c>
      <c r="AM45" s="121">
        <f t="shared" si="3"/>
        <v>0</v>
      </c>
      <c r="AN45" s="119">
        <f t="shared" si="4"/>
        <v>18.47</v>
      </c>
      <c r="AO45" s="120">
        <f>IFERROR(INDEX('ค่าเฉลี่ย Q1_2565'!$E:$E,MATCH(E:E,'ค่าเฉลี่ย Q1_2565'!C:C,0)),)</f>
        <v>17.46</v>
      </c>
      <c r="AP45" s="121">
        <f t="shared" si="5"/>
        <v>1</v>
      </c>
      <c r="AQ45" s="122">
        <f t="shared" si="6"/>
        <v>4.1500000000000004</v>
      </c>
      <c r="AR45" s="123">
        <f t="shared" si="7"/>
        <v>41.25</v>
      </c>
      <c r="AS45" s="121">
        <f t="shared" si="0"/>
        <v>1</v>
      </c>
      <c r="AT45" s="308">
        <f t="shared" si="8"/>
        <v>51.94</v>
      </c>
      <c r="AU45" s="124">
        <f t="shared" si="1"/>
        <v>1</v>
      </c>
      <c r="AV45" s="310">
        <f t="shared" si="9"/>
        <v>67.790000000000006</v>
      </c>
      <c r="AW45" s="124">
        <f t="shared" si="10"/>
        <v>0</v>
      </c>
      <c r="AX45" s="310">
        <f>สูตรข้อมูล!P45</f>
        <v>96.44</v>
      </c>
      <c r="AY45" s="124">
        <f t="shared" si="11"/>
        <v>1</v>
      </c>
      <c r="AZ45" s="310">
        <f t="shared" si="12"/>
        <v>80.25</v>
      </c>
      <c r="BA45" s="124">
        <f t="shared" si="13"/>
        <v>0</v>
      </c>
      <c r="BB45" s="118">
        <f t="shared" si="14"/>
        <v>4</v>
      </c>
    </row>
    <row r="46" spans="2:54">
      <c r="B46" s="325" t="s">
        <v>218</v>
      </c>
      <c r="C46" s="135" t="s">
        <v>219</v>
      </c>
      <c r="D46" s="136" t="s">
        <v>6</v>
      </c>
      <c r="E46" s="137" t="s">
        <v>400</v>
      </c>
      <c r="F46" s="116">
        <v>2.99</v>
      </c>
      <c r="G46" s="116">
        <v>2.81</v>
      </c>
      <c r="H46" s="116">
        <v>1.31</v>
      </c>
      <c r="I46" s="116">
        <v>0.5</v>
      </c>
      <c r="J46" s="116">
        <v>933295375.95000005</v>
      </c>
      <c r="K46" s="116">
        <v>150818584.52000001</v>
      </c>
      <c r="L46" s="116">
        <v>1.31</v>
      </c>
      <c r="M46" s="116">
        <v>92.55</v>
      </c>
      <c r="N46" s="116">
        <v>133.76</v>
      </c>
      <c r="O46" s="116">
        <v>119.11</v>
      </c>
      <c r="P46" s="116">
        <v>246.39</v>
      </c>
      <c r="Q46" s="116">
        <v>50.58</v>
      </c>
      <c r="R46" s="116">
        <v>35.130000000000003</v>
      </c>
      <c r="S46" s="116">
        <v>28.98</v>
      </c>
      <c r="T46" s="116">
        <v>-22.55</v>
      </c>
      <c r="U46" s="116">
        <v>-29.16</v>
      </c>
      <c r="V46" s="116">
        <v>24.33</v>
      </c>
      <c r="W46" s="116">
        <v>20.48</v>
      </c>
      <c r="X46" s="116">
        <v>136.5</v>
      </c>
      <c r="Y46" s="116">
        <v>50.13</v>
      </c>
      <c r="Z46" s="116">
        <v>44.49</v>
      </c>
      <c r="AA46" s="116">
        <v>23.32</v>
      </c>
      <c r="AB46" s="116">
        <v>15.11</v>
      </c>
      <c r="AC46" s="116">
        <v>12.71</v>
      </c>
      <c r="AD46" s="116">
        <v>1.26</v>
      </c>
      <c r="AE46" s="116">
        <v>39.770000000000003</v>
      </c>
      <c r="AF46" s="116">
        <v>12.71</v>
      </c>
      <c r="AG46" s="116">
        <v>388236298.01999998</v>
      </c>
      <c r="AH46" s="116">
        <v>343152900.97000003</v>
      </c>
      <c r="AI46" s="117"/>
      <c r="AK46" s="119">
        <f t="shared" si="2"/>
        <v>39.770000000000003</v>
      </c>
      <c r="AL46" s="120">
        <f>IFERROR(INDEX('ค่าเฉลี่ย Q1_2565'!$D:$D,MATCH(E:E,'ค่าเฉลี่ย Q1_2565'!C:C,0)),)</f>
        <v>38.340000000000003</v>
      </c>
      <c r="AM46" s="121">
        <f t="shared" si="3"/>
        <v>1</v>
      </c>
      <c r="AN46" s="119">
        <f t="shared" si="4"/>
        <v>12.71</v>
      </c>
      <c r="AO46" s="120">
        <f>IFERROR(INDEX('ค่าเฉลี่ย Q1_2565'!$E:$E,MATCH(E:E,'ค่าเฉลี่ย Q1_2565'!C:C,0)),)</f>
        <v>10.95</v>
      </c>
      <c r="AP46" s="121">
        <f t="shared" si="5"/>
        <v>1</v>
      </c>
      <c r="AQ46" s="122">
        <f t="shared" si="6"/>
        <v>1.31</v>
      </c>
      <c r="AR46" s="123">
        <f t="shared" si="7"/>
        <v>92.55</v>
      </c>
      <c r="AS46" s="121">
        <f t="shared" si="0"/>
        <v>0</v>
      </c>
      <c r="AT46" s="308">
        <f t="shared" si="8"/>
        <v>133.76</v>
      </c>
      <c r="AU46" s="124">
        <f t="shared" si="1"/>
        <v>0</v>
      </c>
      <c r="AV46" s="310">
        <f t="shared" si="9"/>
        <v>119.11</v>
      </c>
      <c r="AW46" s="124">
        <f t="shared" si="10"/>
        <v>0</v>
      </c>
      <c r="AX46" s="310">
        <f>สูตรข้อมูล!P46</f>
        <v>246.39</v>
      </c>
      <c r="AY46" s="124">
        <f t="shared" si="11"/>
        <v>0</v>
      </c>
      <c r="AZ46" s="310">
        <f t="shared" si="12"/>
        <v>50.58</v>
      </c>
      <c r="BA46" s="124">
        <f t="shared" si="13"/>
        <v>1</v>
      </c>
      <c r="BB46" s="118">
        <f t="shared" si="14"/>
        <v>3</v>
      </c>
    </row>
    <row r="47" spans="2:54" s="142" customFormat="1">
      <c r="B47" s="325"/>
      <c r="C47" s="138" t="s">
        <v>220</v>
      </c>
      <c r="D47" s="139" t="s">
        <v>55</v>
      </c>
      <c r="E47" s="140" t="s">
        <v>404</v>
      </c>
      <c r="F47" s="116">
        <v>4.47</v>
      </c>
      <c r="G47" s="116">
        <v>4.17</v>
      </c>
      <c r="H47" s="116">
        <v>1.95</v>
      </c>
      <c r="I47" s="116">
        <v>0.5</v>
      </c>
      <c r="J47" s="116">
        <v>508859594.17000002</v>
      </c>
      <c r="K47" s="116">
        <v>135792756.55000001</v>
      </c>
      <c r="L47" s="116">
        <v>1.93</v>
      </c>
      <c r="M47" s="116">
        <v>109.34</v>
      </c>
      <c r="N47" s="116">
        <v>112.99</v>
      </c>
      <c r="O47" s="116">
        <v>145.29</v>
      </c>
      <c r="P47" s="116">
        <v>136.16</v>
      </c>
      <c r="Q47" s="116">
        <v>67.53</v>
      </c>
      <c r="R47" s="116">
        <v>55.8</v>
      </c>
      <c r="S47" s="116">
        <v>51.51</v>
      </c>
      <c r="T47" s="116">
        <v>53.52</v>
      </c>
      <c r="U47" s="116">
        <v>49.2</v>
      </c>
      <c r="V47" s="116">
        <v>61.29</v>
      </c>
      <c r="W47" s="116">
        <v>57.7</v>
      </c>
      <c r="X47" s="116">
        <v>50.96</v>
      </c>
      <c r="Y47" s="116">
        <v>92.57</v>
      </c>
      <c r="Z47" s="116">
        <v>7.13</v>
      </c>
      <c r="AA47" s="116">
        <v>50.32</v>
      </c>
      <c r="AB47" s="116">
        <v>42.34</v>
      </c>
      <c r="AC47" s="116">
        <v>39.86</v>
      </c>
      <c r="AD47" s="116">
        <v>2.36</v>
      </c>
      <c r="AE47" s="116">
        <v>71</v>
      </c>
      <c r="AF47" s="116">
        <v>39.86</v>
      </c>
      <c r="AG47" s="116">
        <v>383563398.66000003</v>
      </c>
      <c r="AH47" s="116">
        <v>375509968.07999998</v>
      </c>
      <c r="AI47" s="141"/>
      <c r="AK47" s="143">
        <f t="shared" si="2"/>
        <v>71</v>
      </c>
      <c r="AL47" s="120">
        <f>IFERROR(INDEX('ค่าเฉลี่ย Q1_2565'!$D:$D,MATCH(E:E,'ค่าเฉลี่ย Q1_2565'!C:C,0)),)</f>
        <v>38.25</v>
      </c>
      <c r="AM47" s="121">
        <f t="shared" si="3"/>
        <v>1</v>
      </c>
      <c r="AN47" s="143">
        <f t="shared" si="4"/>
        <v>39.86</v>
      </c>
      <c r="AO47" s="120">
        <f>IFERROR(INDEX('ค่าเฉลี่ย Q1_2565'!$E:$E,MATCH(E:E,'ค่าเฉลี่ย Q1_2565'!C:C,0)),)</f>
        <v>11.65</v>
      </c>
      <c r="AP47" s="121">
        <f t="shared" si="5"/>
        <v>1</v>
      </c>
      <c r="AQ47" s="144">
        <f t="shared" si="6"/>
        <v>1.95</v>
      </c>
      <c r="AR47" s="145">
        <f t="shared" si="7"/>
        <v>109.34</v>
      </c>
      <c r="AS47" s="121">
        <f t="shared" si="0"/>
        <v>0</v>
      </c>
      <c r="AT47" s="309">
        <f t="shared" si="8"/>
        <v>112.99</v>
      </c>
      <c r="AU47" s="124">
        <f t="shared" si="1"/>
        <v>0</v>
      </c>
      <c r="AV47" s="311">
        <f t="shared" si="9"/>
        <v>145.29</v>
      </c>
      <c r="AW47" s="124">
        <f t="shared" si="10"/>
        <v>0</v>
      </c>
      <c r="AX47" s="311">
        <f>สูตรข้อมูล!P47</f>
        <v>136.16</v>
      </c>
      <c r="AY47" s="124">
        <f t="shared" si="11"/>
        <v>0</v>
      </c>
      <c r="AZ47" s="311">
        <f t="shared" si="12"/>
        <v>67.53</v>
      </c>
      <c r="BA47" s="124">
        <f t="shared" si="13"/>
        <v>0</v>
      </c>
      <c r="BB47" s="142">
        <f t="shared" si="14"/>
        <v>2</v>
      </c>
    </row>
    <row r="48" spans="2:54">
      <c r="B48" s="325"/>
      <c r="C48" s="135" t="s">
        <v>221</v>
      </c>
      <c r="D48" s="136" t="s">
        <v>56</v>
      </c>
      <c r="E48" s="137" t="s">
        <v>398</v>
      </c>
      <c r="F48" s="116">
        <v>3.45</v>
      </c>
      <c r="G48" s="116">
        <v>3.28</v>
      </c>
      <c r="H48" s="116">
        <v>2.41</v>
      </c>
      <c r="I48" s="116">
        <v>0.25</v>
      </c>
      <c r="J48" s="116">
        <v>63830308</v>
      </c>
      <c r="K48" s="116">
        <v>36288421.93</v>
      </c>
      <c r="L48" s="116">
        <v>2.39</v>
      </c>
      <c r="M48" s="116">
        <v>162.22</v>
      </c>
      <c r="N48" s="116">
        <v>34.409999999999997</v>
      </c>
      <c r="O48" s="116">
        <v>192.74</v>
      </c>
      <c r="P48" s="116">
        <v>150.13999999999999</v>
      </c>
      <c r="Q48" s="116">
        <v>79.64</v>
      </c>
      <c r="R48" s="116">
        <v>49.59</v>
      </c>
      <c r="S48" s="116">
        <v>46.8</v>
      </c>
      <c r="T48" s="116">
        <v>36.83</v>
      </c>
      <c r="U48" s="116">
        <v>33.89</v>
      </c>
      <c r="V48" s="116">
        <v>43.31</v>
      </c>
      <c r="W48" s="116">
        <v>40.68</v>
      </c>
      <c r="X48" s="116">
        <v>66.27</v>
      </c>
      <c r="Y48" s="116">
        <v>76.53</v>
      </c>
      <c r="Z48" s="116">
        <v>23.24</v>
      </c>
      <c r="AA48" s="116">
        <v>63.58</v>
      </c>
      <c r="AB48" s="116">
        <v>30.25</v>
      </c>
      <c r="AC48" s="116">
        <v>28.41</v>
      </c>
      <c r="AD48" s="116">
        <v>1.69</v>
      </c>
      <c r="AE48" s="116">
        <v>46.42</v>
      </c>
      <c r="AF48" s="116">
        <v>28.41</v>
      </c>
      <c r="AG48" s="116">
        <v>36883493.719999999</v>
      </c>
      <c r="AH48" s="116">
        <v>36114389.07</v>
      </c>
      <c r="AI48" s="117"/>
      <c r="AK48" s="119">
        <f t="shared" si="2"/>
        <v>46.42</v>
      </c>
      <c r="AL48" s="120">
        <f>IFERROR(INDEX('ค่าเฉลี่ย Q1_2565'!$D:$D,MATCH(E:E,'ค่าเฉลี่ย Q1_2565'!C:C,0)),)</f>
        <v>41.68</v>
      </c>
      <c r="AM48" s="121">
        <f t="shared" si="3"/>
        <v>1</v>
      </c>
      <c r="AN48" s="119">
        <f t="shared" si="4"/>
        <v>28.41</v>
      </c>
      <c r="AO48" s="120">
        <f>IFERROR(INDEX('ค่าเฉลี่ย Q1_2565'!$E:$E,MATCH(E:E,'ค่าเฉลี่ย Q1_2565'!C:C,0)),)</f>
        <v>18.329999999999998</v>
      </c>
      <c r="AP48" s="121">
        <f t="shared" si="5"/>
        <v>1</v>
      </c>
      <c r="AQ48" s="122">
        <f t="shared" si="6"/>
        <v>2.41</v>
      </c>
      <c r="AR48" s="123">
        <f t="shared" si="7"/>
        <v>162.22</v>
      </c>
      <c r="AS48" s="121">
        <f t="shared" si="0"/>
        <v>0</v>
      </c>
      <c r="AT48" s="308">
        <f t="shared" si="8"/>
        <v>34.409999999999997</v>
      </c>
      <c r="AU48" s="124">
        <f t="shared" si="1"/>
        <v>1</v>
      </c>
      <c r="AV48" s="310">
        <f t="shared" si="9"/>
        <v>192.74</v>
      </c>
      <c r="AW48" s="124">
        <f t="shared" si="10"/>
        <v>0</v>
      </c>
      <c r="AX48" s="310">
        <f>สูตรข้อมูล!P48</f>
        <v>150.13999999999999</v>
      </c>
      <c r="AY48" s="124">
        <f t="shared" si="11"/>
        <v>0</v>
      </c>
      <c r="AZ48" s="310">
        <f t="shared" si="12"/>
        <v>79.64</v>
      </c>
      <c r="BA48" s="124">
        <f t="shared" si="13"/>
        <v>0</v>
      </c>
      <c r="BB48" s="118">
        <f t="shared" si="14"/>
        <v>3</v>
      </c>
    </row>
    <row r="49" spans="2:54">
      <c r="B49" s="325"/>
      <c r="C49" s="135" t="s">
        <v>222</v>
      </c>
      <c r="D49" s="136" t="s">
        <v>57</v>
      </c>
      <c r="E49" s="137" t="s">
        <v>397</v>
      </c>
      <c r="F49" s="116">
        <v>2.5299999999999998</v>
      </c>
      <c r="G49" s="116">
        <v>2.38</v>
      </c>
      <c r="H49" s="116">
        <v>1.79</v>
      </c>
      <c r="I49" s="116">
        <v>0.23</v>
      </c>
      <c r="J49" s="116">
        <v>30477964.809999999</v>
      </c>
      <c r="K49" s="116">
        <v>15660698.42</v>
      </c>
      <c r="L49" s="116">
        <v>1.79</v>
      </c>
      <c r="M49" s="116">
        <v>270.42</v>
      </c>
      <c r="N49" s="116">
        <v>97.27</v>
      </c>
      <c r="O49" s="116">
        <v>154.69</v>
      </c>
      <c r="P49" s="116">
        <v>403.43</v>
      </c>
      <c r="Q49" s="116">
        <v>86.15</v>
      </c>
      <c r="R49" s="116">
        <v>47.8</v>
      </c>
      <c r="S49" s="116">
        <v>45.49</v>
      </c>
      <c r="T49" s="116">
        <v>37.31</v>
      </c>
      <c r="U49" s="116">
        <v>34.700000000000003</v>
      </c>
      <c r="V49" s="116">
        <v>43.86</v>
      </c>
      <c r="W49" s="116">
        <v>41.52</v>
      </c>
      <c r="X49" s="116">
        <v>65.3</v>
      </c>
      <c r="Y49" s="116">
        <v>81.430000000000007</v>
      </c>
      <c r="Z49" s="116">
        <v>18.57</v>
      </c>
      <c r="AA49" s="116">
        <v>68.650000000000006</v>
      </c>
      <c r="AB49" s="116">
        <v>35.659999999999997</v>
      </c>
      <c r="AC49" s="116">
        <v>33.76</v>
      </c>
      <c r="AD49" s="116">
        <v>1.71</v>
      </c>
      <c r="AE49" s="116">
        <v>45.76</v>
      </c>
      <c r="AF49" s="116">
        <v>33.76</v>
      </c>
      <c r="AG49" s="116">
        <v>23005150.859999999</v>
      </c>
      <c r="AH49" s="116">
        <v>23310226.5</v>
      </c>
      <c r="AI49" s="117"/>
      <c r="AK49" s="119">
        <f t="shared" si="2"/>
        <v>45.76</v>
      </c>
      <c r="AL49" s="120">
        <f>IFERROR(INDEX('ค่าเฉลี่ย Q1_2565'!$D:$D,MATCH(E:E,'ค่าเฉลี่ย Q1_2565'!C:C,0)),)</f>
        <v>41.25</v>
      </c>
      <c r="AM49" s="121">
        <f t="shared" si="3"/>
        <v>1</v>
      </c>
      <c r="AN49" s="119">
        <f t="shared" si="4"/>
        <v>33.76</v>
      </c>
      <c r="AO49" s="120">
        <f>IFERROR(INDEX('ค่าเฉลี่ย Q1_2565'!$E:$E,MATCH(E:E,'ค่าเฉลี่ย Q1_2565'!C:C,0)),)</f>
        <v>17.46</v>
      </c>
      <c r="AP49" s="121">
        <f t="shared" si="5"/>
        <v>1</v>
      </c>
      <c r="AQ49" s="122">
        <f t="shared" si="6"/>
        <v>1.79</v>
      </c>
      <c r="AR49" s="123">
        <f t="shared" si="7"/>
        <v>270.42</v>
      </c>
      <c r="AS49" s="121">
        <f t="shared" si="0"/>
        <v>0</v>
      </c>
      <c r="AT49" s="308">
        <f t="shared" si="8"/>
        <v>97.27</v>
      </c>
      <c r="AU49" s="124">
        <f t="shared" si="1"/>
        <v>0</v>
      </c>
      <c r="AV49" s="310">
        <f t="shared" si="9"/>
        <v>154.69</v>
      </c>
      <c r="AW49" s="124">
        <f t="shared" si="10"/>
        <v>0</v>
      </c>
      <c r="AX49" s="310">
        <f>สูตรข้อมูล!P49</f>
        <v>403.43</v>
      </c>
      <c r="AY49" s="124">
        <f t="shared" si="11"/>
        <v>0</v>
      </c>
      <c r="AZ49" s="310">
        <f t="shared" si="12"/>
        <v>86.15</v>
      </c>
      <c r="BA49" s="124">
        <f t="shared" si="13"/>
        <v>0</v>
      </c>
      <c r="BB49" s="118">
        <f t="shared" si="14"/>
        <v>2</v>
      </c>
    </row>
    <row r="50" spans="2:54">
      <c r="B50" s="325"/>
      <c r="C50" s="135" t="s">
        <v>223</v>
      </c>
      <c r="D50" s="136" t="s">
        <v>58</v>
      </c>
      <c r="E50" s="137" t="s">
        <v>398</v>
      </c>
      <c r="F50" s="116">
        <v>2.91</v>
      </c>
      <c r="G50" s="116">
        <v>2.81</v>
      </c>
      <c r="H50" s="116">
        <v>2.12</v>
      </c>
      <c r="I50" s="116">
        <v>0.24</v>
      </c>
      <c r="J50" s="116">
        <v>45253854.43</v>
      </c>
      <c r="K50" s="116">
        <v>26521718.32</v>
      </c>
      <c r="L50" s="116">
        <v>2.12</v>
      </c>
      <c r="M50" s="116">
        <v>87.74</v>
      </c>
      <c r="N50" s="116">
        <v>73.58</v>
      </c>
      <c r="O50" s="116">
        <v>86.75</v>
      </c>
      <c r="P50" s="116">
        <v>326.76</v>
      </c>
      <c r="Q50" s="116">
        <v>37.020000000000003</v>
      </c>
      <c r="R50" s="116">
        <v>31.44</v>
      </c>
      <c r="S50" s="116">
        <v>29.24</v>
      </c>
      <c r="T50" s="116">
        <v>25.33</v>
      </c>
      <c r="U50" s="116">
        <v>23.03</v>
      </c>
      <c r="V50" s="116">
        <v>29.33</v>
      </c>
      <c r="W50" s="116">
        <v>27.19</v>
      </c>
      <c r="X50" s="116">
        <v>78.42</v>
      </c>
      <c r="Y50" s="116">
        <v>87.35</v>
      </c>
      <c r="Z50" s="116">
        <v>10.81</v>
      </c>
      <c r="AA50" s="116">
        <v>60.29</v>
      </c>
      <c r="AB50" s="116">
        <v>20.059999999999999</v>
      </c>
      <c r="AC50" s="116">
        <v>18.59</v>
      </c>
      <c r="AD50" s="116">
        <v>1.37</v>
      </c>
      <c r="AE50" s="116">
        <v>29.13</v>
      </c>
      <c r="AF50" s="116">
        <v>18.59</v>
      </c>
      <c r="AG50" s="116">
        <v>17953291.780000001</v>
      </c>
      <c r="AH50" s="116">
        <v>18050041.100000001</v>
      </c>
      <c r="AI50" s="117"/>
      <c r="AK50" s="119">
        <f t="shared" si="2"/>
        <v>29.13</v>
      </c>
      <c r="AL50" s="120">
        <f>IFERROR(INDEX('ค่าเฉลี่ย Q1_2565'!$D:$D,MATCH(E:E,'ค่าเฉลี่ย Q1_2565'!C:C,0)),)</f>
        <v>41.68</v>
      </c>
      <c r="AM50" s="121">
        <f t="shared" si="3"/>
        <v>0</v>
      </c>
      <c r="AN50" s="119">
        <f t="shared" si="4"/>
        <v>18.59</v>
      </c>
      <c r="AO50" s="120">
        <f>IFERROR(INDEX('ค่าเฉลี่ย Q1_2565'!$E:$E,MATCH(E:E,'ค่าเฉลี่ย Q1_2565'!C:C,0)),)</f>
        <v>18.329999999999998</v>
      </c>
      <c r="AP50" s="121">
        <f t="shared" si="5"/>
        <v>1</v>
      </c>
      <c r="AQ50" s="122">
        <f t="shared" si="6"/>
        <v>2.12</v>
      </c>
      <c r="AR50" s="123">
        <f t="shared" si="7"/>
        <v>87.74</v>
      </c>
      <c r="AS50" s="121">
        <f t="shared" si="0"/>
        <v>1</v>
      </c>
      <c r="AT50" s="308">
        <f t="shared" si="8"/>
        <v>73.58</v>
      </c>
      <c r="AU50" s="124">
        <f t="shared" si="1"/>
        <v>0</v>
      </c>
      <c r="AV50" s="310">
        <f t="shared" si="9"/>
        <v>86.75</v>
      </c>
      <c r="AW50" s="124">
        <f t="shared" si="10"/>
        <v>0</v>
      </c>
      <c r="AX50" s="310">
        <f>สูตรข้อมูล!P50</f>
        <v>326.76</v>
      </c>
      <c r="AY50" s="124">
        <f t="shared" si="11"/>
        <v>0</v>
      </c>
      <c r="AZ50" s="310">
        <f t="shared" si="12"/>
        <v>37.020000000000003</v>
      </c>
      <c r="BA50" s="124">
        <f t="shared" si="13"/>
        <v>1</v>
      </c>
      <c r="BB50" s="118">
        <f t="shared" si="14"/>
        <v>3</v>
      </c>
    </row>
    <row r="51" spans="2:54">
      <c r="B51" s="325"/>
      <c r="C51" s="135" t="s">
        <v>224</v>
      </c>
      <c r="D51" s="136" t="s">
        <v>59</v>
      </c>
      <c r="E51" s="137" t="s">
        <v>398</v>
      </c>
      <c r="F51" s="116">
        <v>3.87</v>
      </c>
      <c r="G51" s="116">
        <v>3.77</v>
      </c>
      <c r="H51" s="116">
        <v>2.2999999999999998</v>
      </c>
      <c r="I51" s="116">
        <v>0.38</v>
      </c>
      <c r="J51" s="116">
        <v>110060572.06999999</v>
      </c>
      <c r="K51" s="116">
        <v>49644501.539999999</v>
      </c>
      <c r="L51" s="116">
        <v>2.2999999999999998</v>
      </c>
      <c r="M51" s="116">
        <v>160.04</v>
      </c>
      <c r="N51" s="116">
        <v>80.790000000000006</v>
      </c>
      <c r="O51" s="116">
        <v>174.81</v>
      </c>
      <c r="P51" s="116">
        <v>150.85</v>
      </c>
      <c r="Q51" s="116">
        <v>50.55</v>
      </c>
      <c r="R51" s="116">
        <v>53.09</v>
      </c>
      <c r="S51" s="116">
        <v>49.66</v>
      </c>
      <c r="T51" s="116">
        <v>45.16</v>
      </c>
      <c r="U51" s="116">
        <v>41.48</v>
      </c>
      <c r="V51" s="116">
        <v>46.68</v>
      </c>
      <c r="W51" s="116">
        <v>43.22</v>
      </c>
      <c r="X51" s="116">
        <v>60.42</v>
      </c>
      <c r="Y51" s="116">
        <v>79.63</v>
      </c>
      <c r="Z51" s="116">
        <v>17.23</v>
      </c>
      <c r="AA51" s="116">
        <v>58.12</v>
      </c>
      <c r="AB51" s="116">
        <v>25.49</v>
      </c>
      <c r="AC51" s="116">
        <v>23.6</v>
      </c>
      <c r="AD51" s="116">
        <v>1.76</v>
      </c>
      <c r="AE51" s="116">
        <v>48.01</v>
      </c>
      <c r="AF51" s="116">
        <v>23.6</v>
      </c>
      <c r="AG51" s="116">
        <v>58724590.350000001</v>
      </c>
      <c r="AH51" s="116">
        <v>56253398.869999997</v>
      </c>
      <c r="AI51" s="117"/>
      <c r="AK51" s="119">
        <f t="shared" si="2"/>
        <v>48.01</v>
      </c>
      <c r="AL51" s="120">
        <f>IFERROR(INDEX('ค่าเฉลี่ย Q1_2565'!$D:$D,MATCH(E:E,'ค่าเฉลี่ย Q1_2565'!C:C,0)),)</f>
        <v>41.68</v>
      </c>
      <c r="AM51" s="121">
        <f t="shared" si="3"/>
        <v>1</v>
      </c>
      <c r="AN51" s="119">
        <f t="shared" si="4"/>
        <v>23.6</v>
      </c>
      <c r="AO51" s="120">
        <f>IFERROR(INDEX('ค่าเฉลี่ย Q1_2565'!$E:$E,MATCH(E:E,'ค่าเฉลี่ย Q1_2565'!C:C,0)),)</f>
        <v>18.329999999999998</v>
      </c>
      <c r="AP51" s="121">
        <f t="shared" si="5"/>
        <v>1</v>
      </c>
      <c r="AQ51" s="122">
        <f t="shared" si="6"/>
        <v>2.2999999999999998</v>
      </c>
      <c r="AR51" s="123">
        <f t="shared" si="7"/>
        <v>160.04</v>
      </c>
      <c r="AS51" s="121">
        <f t="shared" si="0"/>
        <v>0</v>
      </c>
      <c r="AT51" s="308">
        <f t="shared" si="8"/>
        <v>80.790000000000006</v>
      </c>
      <c r="AU51" s="124">
        <f t="shared" si="1"/>
        <v>0</v>
      </c>
      <c r="AV51" s="310">
        <f t="shared" si="9"/>
        <v>174.81</v>
      </c>
      <c r="AW51" s="124">
        <f t="shared" si="10"/>
        <v>0</v>
      </c>
      <c r="AX51" s="310">
        <f>สูตรข้อมูล!P51</f>
        <v>150.85</v>
      </c>
      <c r="AY51" s="124">
        <f t="shared" si="11"/>
        <v>0</v>
      </c>
      <c r="AZ51" s="310">
        <f t="shared" si="12"/>
        <v>50.55</v>
      </c>
      <c r="BA51" s="124">
        <f t="shared" si="13"/>
        <v>1</v>
      </c>
      <c r="BB51" s="118">
        <f t="shared" si="14"/>
        <v>3</v>
      </c>
    </row>
    <row r="52" spans="2:54">
      <c r="B52" s="325"/>
      <c r="C52" s="135" t="s">
        <v>225</v>
      </c>
      <c r="D52" s="136" t="s">
        <v>60</v>
      </c>
      <c r="E52" s="137" t="s">
        <v>397</v>
      </c>
      <c r="F52" s="116">
        <v>2.09</v>
      </c>
      <c r="G52" s="116">
        <v>1.98</v>
      </c>
      <c r="H52" s="116">
        <v>1.24</v>
      </c>
      <c r="I52" s="116">
        <v>0.36</v>
      </c>
      <c r="J52" s="116">
        <v>23188820.16</v>
      </c>
      <c r="K52" s="116">
        <v>5047952.79</v>
      </c>
      <c r="L52" s="116">
        <v>1.24</v>
      </c>
      <c r="M52" s="116">
        <v>238.07</v>
      </c>
      <c r="N52" s="116">
        <v>133.66</v>
      </c>
      <c r="O52" s="116">
        <v>200.69</v>
      </c>
      <c r="P52" s="116">
        <v>210.98</v>
      </c>
      <c r="Q52" s="116">
        <v>101.34</v>
      </c>
      <c r="R52" s="116">
        <v>44.28</v>
      </c>
      <c r="S52" s="116">
        <v>41.01</v>
      </c>
      <c r="T52" s="116">
        <v>35.380000000000003</v>
      </c>
      <c r="U52" s="116">
        <v>32.090000000000003</v>
      </c>
      <c r="V52" s="116">
        <v>39.32</v>
      </c>
      <c r="W52" s="116">
        <v>36.24</v>
      </c>
      <c r="X52" s="116">
        <v>68.08</v>
      </c>
      <c r="Y52" s="116">
        <v>83.19</v>
      </c>
      <c r="Z52" s="116">
        <v>16.559999999999999</v>
      </c>
      <c r="AA52" s="116">
        <v>67.62</v>
      </c>
      <c r="AB52" s="116">
        <v>33.65</v>
      </c>
      <c r="AC52" s="116">
        <v>31.02</v>
      </c>
      <c r="AD52" s="116">
        <v>1.57</v>
      </c>
      <c r="AE52" s="116">
        <v>40.58</v>
      </c>
      <c r="AF52" s="116">
        <v>31.02</v>
      </c>
      <c r="AG52" s="116">
        <v>19791076.469999999</v>
      </c>
      <c r="AH52" s="116">
        <v>18868685.899999999</v>
      </c>
      <c r="AI52" s="117"/>
      <c r="AK52" s="119">
        <f t="shared" si="2"/>
        <v>40.58</v>
      </c>
      <c r="AL52" s="120">
        <f>IFERROR(INDEX('ค่าเฉลี่ย Q1_2565'!$D:$D,MATCH(E:E,'ค่าเฉลี่ย Q1_2565'!C:C,0)),)</f>
        <v>41.25</v>
      </c>
      <c r="AM52" s="121">
        <f t="shared" si="3"/>
        <v>0</v>
      </c>
      <c r="AN52" s="119">
        <f t="shared" si="4"/>
        <v>31.02</v>
      </c>
      <c r="AO52" s="120">
        <f>IFERROR(INDEX('ค่าเฉลี่ย Q1_2565'!$E:$E,MATCH(E:E,'ค่าเฉลี่ย Q1_2565'!C:C,0)),)</f>
        <v>17.46</v>
      </c>
      <c r="AP52" s="121">
        <f t="shared" si="5"/>
        <v>1</v>
      </c>
      <c r="AQ52" s="122">
        <f t="shared" si="6"/>
        <v>1.24</v>
      </c>
      <c r="AR52" s="123">
        <f t="shared" si="7"/>
        <v>238.07</v>
      </c>
      <c r="AS52" s="121">
        <f t="shared" si="0"/>
        <v>0</v>
      </c>
      <c r="AT52" s="308">
        <f t="shared" si="8"/>
        <v>133.66</v>
      </c>
      <c r="AU52" s="124">
        <f t="shared" si="1"/>
        <v>0</v>
      </c>
      <c r="AV52" s="310">
        <f t="shared" si="9"/>
        <v>200.69</v>
      </c>
      <c r="AW52" s="124">
        <f t="shared" si="10"/>
        <v>0</v>
      </c>
      <c r="AX52" s="310">
        <f>สูตรข้อมูล!P52</f>
        <v>210.98</v>
      </c>
      <c r="AY52" s="124">
        <f t="shared" si="11"/>
        <v>0</v>
      </c>
      <c r="AZ52" s="310">
        <f t="shared" si="12"/>
        <v>101.34</v>
      </c>
      <c r="BA52" s="124">
        <f t="shared" si="13"/>
        <v>0</v>
      </c>
      <c r="BB52" s="118">
        <f t="shared" si="14"/>
        <v>1</v>
      </c>
    </row>
    <row r="53" spans="2:54">
      <c r="B53" s="321" t="s">
        <v>226</v>
      </c>
      <c r="C53" s="146" t="s">
        <v>227</v>
      </c>
      <c r="D53" s="147" t="s">
        <v>4</v>
      </c>
      <c r="E53" s="148" t="s">
        <v>400</v>
      </c>
      <c r="F53" s="116">
        <v>4.42</v>
      </c>
      <c r="G53" s="116">
        <v>4.1100000000000003</v>
      </c>
      <c r="H53" s="116">
        <v>3.07</v>
      </c>
      <c r="I53" s="116">
        <v>0.24</v>
      </c>
      <c r="J53" s="116">
        <v>1430820669.6400001</v>
      </c>
      <c r="K53" s="116">
        <v>921373636.12</v>
      </c>
      <c r="L53" s="116">
        <v>3.07</v>
      </c>
      <c r="M53" s="116">
        <v>10.51</v>
      </c>
      <c r="N53" s="116">
        <v>96.28</v>
      </c>
      <c r="O53" s="116">
        <v>22.39</v>
      </c>
      <c r="P53" s="116">
        <v>95.88</v>
      </c>
      <c r="Q53" s="116">
        <v>54.28</v>
      </c>
      <c r="R53" s="116">
        <v>35.46</v>
      </c>
      <c r="S53" s="116">
        <v>32.19</v>
      </c>
      <c r="T53" s="116">
        <v>32.25</v>
      </c>
      <c r="U53" s="116">
        <v>28.41</v>
      </c>
      <c r="V53" s="116">
        <v>36.51</v>
      </c>
      <c r="W53" s="116">
        <v>33.01</v>
      </c>
      <c r="X53" s="116">
        <v>73.489999999999995</v>
      </c>
      <c r="Y53" s="116">
        <v>87.7</v>
      </c>
      <c r="Z53" s="116">
        <v>9.7100000000000009</v>
      </c>
      <c r="AA53" s="116">
        <v>37.56</v>
      </c>
      <c r="AB53" s="116">
        <v>14.91</v>
      </c>
      <c r="AC53" s="116">
        <v>13.48</v>
      </c>
      <c r="AD53" s="116">
        <v>1.49</v>
      </c>
      <c r="AE53" s="116">
        <v>38.450000000000003</v>
      </c>
      <c r="AF53" s="116">
        <v>13.48</v>
      </c>
      <c r="AG53" s="116">
        <v>473523399.37</v>
      </c>
      <c r="AH53" s="116">
        <v>446011895.75999999</v>
      </c>
      <c r="AI53" s="117"/>
      <c r="AK53" s="119">
        <f t="shared" si="2"/>
        <v>38.450000000000003</v>
      </c>
      <c r="AL53" s="120">
        <f>IFERROR(INDEX('ค่าเฉลี่ย Q1_2565'!$D:$D,MATCH(E:E,'ค่าเฉลี่ย Q1_2565'!C:C,0)),)</f>
        <v>38.340000000000003</v>
      </c>
      <c r="AM53" s="121">
        <f t="shared" si="3"/>
        <v>1</v>
      </c>
      <c r="AN53" s="119">
        <f t="shared" si="4"/>
        <v>13.48</v>
      </c>
      <c r="AO53" s="120">
        <f>IFERROR(INDEX('ค่าเฉลี่ย Q1_2565'!$E:$E,MATCH(E:E,'ค่าเฉลี่ย Q1_2565'!C:C,0)),)</f>
        <v>10.95</v>
      </c>
      <c r="AP53" s="121">
        <f t="shared" si="5"/>
        <v>1</v>
      </c>
      <c r="AQ53" s="122">
        <f t="shared" si="6"/>
        <v>3.07</v>
      </c>
      <c r="AR53" s="123">
        <f t="shared" si="7"/>
        <v>10.51</v>
      </c>
      <c r="AS53" s="121">
        <f t="shared" si="0"/>
        <v>1</v>
      </c>
      <c r="AT53" s="308">
        <f t="shared" si="8"/>
        <v>96.28</v>
      </c>
      <c r="AU53" s="124">
        <f t="shared" si="1"/>
        <v>0</v>
      </c>
      <c r="AV53" s="310">
        <f t="shared" si="9"/>
        <v>22.39</v>
      </c>
      <c r="AW53" s="124">
        <f t="shared" si="10"/>
        <v>1</v>
      </c>
      <c r="AX53" s="310">
        <f>สูตรข้อมูล!P53</f>
        <v>95.88</v>
      </c>
      <c r="AY53" s="124">
        <f t="shared" si="11"/>
        <v>1</v>
      </c>
      <c r="AZ53" s="310">
        <f t="shared" si="12"/>
        <v>54.28</v>
      </c>
      <c r="BA53" s="124">
        <f t="shared" si="13"/>
        <v>1</v>
      </c>
      <c r="BB53" s="118">
        <f t="shared" si="14"/>
        <v>6</v>
      </c>
    </row>
    <row r="54" spans="2:54" ht="23.25" customHeight="1">
      <c r="B54" s="321"/>
      <c r="C54" s="146" t="s">
        <v>228</v>
      </c>
      <c r="D54" s="147" t="s">
        <v>25</v>
      </c>
      <c r="E54" s="148" t="s">
        <v>405</v>
      </c>
      <c r="F54" s="116">
        <v>1.9</v>
      </c>
      <c r="G54" s="116">
        <v>1.77</v>
      </c>
      <c r="H54" s="116">
        <v>0.56999999999999995</v>
      </c>
      <c r="I54" s="116">
        <v>0.63</v>
      </c>
      <c r="J54" s="116">
        <v>107262847.16</v>
      </c>
      <c r="K54" s="116">
        <v>-50601919.880000003</v>
      </c>
      <c r="L54" s="116">
        <v>0.56999999999999995</v>
      </c>
      <c r="M54" s="116">
        <v>295.74</v>
      </c>
      <c r="N54" s="116">
        <v>126.51</v>
      </c>
      <c r="O54" s="116">
        <v>86.19</v>
      </c>
      <c r="P54" s="116">
        <v>302.22000000000003</v>
      </c>
      <c r="Q54" s="116">
        <v>63.99</v>
      </c>
      <c r="R54" s="116">
        <v>21.48</v>
      </c>
      <c r="S54" s="116">
        <v>11.24</v>
      </c>
      <c r="T54" s="116">
        <v>18.98</v>
      </c>
      <c r="U54" s="116">
        <v>8.6199999999999992</v>
      </c>
      <c r="V54" s="116">
        <v>32.33</v>
      </c>
      <c r="W54" s="116">
        <v>24.04</v>
      </c>
      <c r="X54" s="116">
        <v>95</v>
      </c>
      <c r="Y54" s="116">
        <v>88.81</v>
      </c>
      <c r="Z54" s="116">
        <v>7.39</v>
      </c>
      <c r="AA54" s="116">
        <v>47.14</v>
      </c>
      <c r="AB54" s="116">
        <v>12.08</v>
      </c>
      <c r="AC54" s="116">
        <v>8.98</v>
      </c>
      <c r="AD54" s="116">
        <v>1.32</v>
      </c>
      <c r="AE54" s="116">
        <v>28.39</v>
      </c>
      <c r="AF54" s="116">
        <v>8.98</v>
      </c>
      <c r="AG54" s="116">
        <v>66101266.490000002</v>
      </c>
      <c r="AH54" s="116">
        <v>70017759.519999996</v>
      </c>
      <c r="AI54" s="117"/>
      <c r="AK54" s="119">
        <f t="shared" si="2"/>
        <v>28.39</v>
      </c>
      <c r="AL54" s="120">
        <f>IFERROR(INDEX('ค่าเฉลี่ย Q1_2565'!$D:$D,MATCH(E:E,'ค่าเฉลี่ย Q1_2565'!C:C,0)),)</f>
        <v>37.99</v>
      </c>
      <c r="AM54" s="121">
        <f t="shared" si="3"/>
        <v>0</v>
      </c>
      <c r="AN54" s="119">
        <f t="shared" si="4"/>
        <v>8.98</v>
      </c>
      <c r="AO54" s="120">
        <f>IFERROR(INDEX('ค่าเฉลี่ย Q1_2565'!$E:$E,MATCH(E:E,'ค่าเฉลี่ย Q1_2565'!C:C,0)),)</f>
        <v>12.66</v>
      </c>
      <c r="AP54" s="121">
        <f t="shared" si="5"/>
        <v>0</v>
      </c>
      <c r="AQ54" s="122">
        <f t="shared" si="6"/>
        <v>0.56999999999999995</v>
      </c>
      <c r="AR54" s="123">
        <f t="shared" si="7"/>
        <v>295.74</v>
      </c>
      <c r="AS54" s="121">
        <f t="shared" si="0"/>
        <v>0</v>
      </c>
      <c r="AT54" s="308">
        <f t="shared" si="8"/>
        <v>126.51</v>
      </c>
      <c r="AU54" s="124">
        <f t="shared" si="1"/>
        <v>0</v>
      </c>
      <c r="AV54" s="310">
        <f t="shared" si="9"/>
        <v>86.19</v>
      </c>
      <c r="AW54" s="124">
        <f t="shared" si="10"/>
        <v>0</v>
      </c>
      <c r="AX54" s="310">
        <f>สูตรข้อมูล!P54</f>
        <v>302.22000000000003</v>
      </c>
      <c r="AY54" s="124">
        <f t="shared" si="11"/>
        <v>0</v>
      </c>
      <c r="AZ54" s="310">
        <f t="shared" si="12"/>
        <v>63.99</v>
      </c>
      <c r="BA54" s="124">
        <f t="shared" si="13"/>
        <v>0</v>
      </c>
      <c r="BB54" s="118">
        <f t="shared" si="14"/>
        <v>0</v>
      </c>
    </row>
    <row r="55" spans="2:54">
      <c r="B55" s="321"/>
      <c r="C55" s="146" t="s">
        <v>229</v>
      </c>
      <c r="D55" s="147" t="s">
        <v>26</v>
      </c>
      <c r="E55" s="148" t="s">
        <v>396</v>
      </c>
      <c r="F55" s="116">
        <v>4.47</v>
      </c>
      <c r="G55" s="116">
        <v>4.33</v>
      </c>
      <c r="H55" s="116">
        <v>3.19</v>
      </c>
      <c r="I55" s="116">
        <v>0.24</v>
      </c>
      <c r="J55" s="116">
        <v>105087153.76000001</v>
      </c>
      <c r="K55" s="116">
        <v>66388865.789999999</v>
      </c>
      <c r="L55" s="116">
        <v>3.19</v>
      </c>
      <c r="M55" s="116">
        <v>71.8</v>
      </c>
      <c r="N55" s="116">
        <v>190.86</v>
      </c>
      <c r="O55" s="116">
        <v>64.709999999999994</v>
      </c>
      <c r="P55" s="116">
        <v>293.70999999999998</v>
      </c>
      <c r="Q55" s="116">
        <v>46.24</v>
      </c>
      <c r="R55" s="116">
        <v>43</v>
      </c>
      <c r="S55" s="116">
        <v>34.979999999999997</v>
      </c>
      <c r="T55" s="116">
        <v>39.43</v>
      </c>
      <c r="U55" s="116">
        <v>31.31</v>
      </c>
      <c r="V55" s="116">
        <v>45.34</v>
      </c>
      <c r="W55" s="116">
        <v>38.08</v>
      </c>
      <c r="X55" s="116">
        <v>69.22</v>
      </c>
      <c r="Y55" s="116">
        <v>90.37</v>
      </c>
      <c r="Z55" s="116">
        <v>8.86</v>
      </c>
      <c r="AA55" s="116">
        <v>54.91</v>
      </c>
      <c r="AB55" s="116">
        <v>15.71</v>
      </c>
      <c r="AC55" s="116">
        <v>13.19</v>
      </c>
      <c r="AD55" s="116">
        <v>1.61</v>
      </c>
      <c r="AE55" s="116">
        <v>46.48</v>
      </c>
      <c r="AF55" s="116">
        <v>13.19</v>
      </c>
      <c r="AG55" s="116">
        <v>48176433.659999996</v>
      </c>
      <c r="AH55" s="116">
        <v>44113351.340000004</v>
      </c>
      <c r="AI55" s="117"/>
      <c r="AK55" s="119">
        <f t="shared" si="2"/>
        <v>46.48</v>
      </c>
      <c r="AL55" s="120">
        <f>IFERROR(INDEX('ค่าเฉลี่ย Q1_2565'!$D:$D,MATCH(E:E,'ค่าเฉลี่ย Q1_2565'!C:C,0)),)</f>
        <v>39.76</v>
      </c>
      <c r="AM55" s="121">
        <f t="shared" si="3"/>
        <v>1</v>
      </c>
      <c r="AN55" s="119">
        <f t="shared" si="4"/>
        <v>13.19</v>
      </c>
      <c r="AO55" s="120">
        <f>IFERROR(INDEX('ค่าเฉลี่ย Q1_2565'!$E:$E,MATCH(E:E,'ค่าเฉลี่ย Q1_2565'!C:C,0)),)</f>
        <v>15.62</v>
      </c>
      <c r="AP55" s="121">
        <f t="shared" si="5"/>
        <v>0</v>
      </c>
      <c r="AQ55" s="122">
        <f t="shared" si="6"/>
        <v>3.19</v>
      </c>
      <c r="AR55" s="123">
        <f t="shared" si="7"/>
        <v>71.8</v>
      </c>
      <c r="AS55" s="121">
        <f t="shared" si="0"/>
        <v>1</v>
      </c>
      <c r="AT55" s="308">
        <f t="shared" si="8"/>
        <v>190.86</v>
      </c>
      <c r="AU55" s="124">
        <f t="shared" si="1"/>
        <v>0</v>
      </c>
      <c r="AV55" s="310">
        <f t="shared" si="9"/>
        <v>64.709999999999994</v>
      </c>
      <c r="AW55" s="124">
        <f t="shared" si="10"/>
        <v>0</v>
      </c>
      <c r="AX55" s="310">
        <f>สูตรข้อมูล!P55</f>
        <v>293.70999999999998</v>
      </c>
      <c r="AY55" s="124">
        <f t="shared" si="11"/>
        <v>0</v>
      </c>
      <c r="AZ55" s="310">
        <f t="shared" si="12"/>
        <v>46.24</v>
      </c>
      <c r="BA55" s="124">
        <f t="shared" si="13"/>
        <v>1</v>
      </c>
      <c r="BB55" s="118">
        <f t="shared" si="14"/>
        <v>3</v>
      </c>
    </row>
    <row r="56" spans="2:54">
      <c r="B56" s="321"/>
      <c r="C56" s="146" t="s">
        <v>230</v>
      </c>
      <c r="D56" s="147" t="s">
        <v>27</v>
      </c>
      <c r="E56" s="148" t="s">
        <v>404</v>
      </c>
      <c r="F56" s="116">
        <v>3.34</v>
      </c>
      <c r="G56" s="116">
        <v>3.19</v>
      </c>
      <c r="H56" s="116">
        <v>1.29</v>
      </c>
      <c r="I56" s="116">
        <v>0.56999999999999995</v>
      </c>
      <c r="J56" s="116">
        <v>303138869.38</v>
      </c>
      <c r="K56" s="116">
        <v>39029977.270000003</v>
      </c>
      <c r="L56" s="116">
        <v>1.27</v>
      </c>
      <c r="M56" s="116">
        <v>125.14</v>
      </c>
      <c r="N56" s="116">
        <v>402.54</v>
      </c>
      <c r="O56" s="116">
        <v>115.24</v>
      </c>
      <c r="P56" s="116">
        <v>544.88</v>
      </c>
      <c r="Q56" s="116">
        <v>54.62</v>
      </c>
      <c r="R56" s="116">
        <v>34.1</v>
      </c>
      <c r="S56" s="116">
        <v>27.18</v>
      </c>
      <c r="T56" s="116">
        <v>32.19</v>
      </c>
      <c r="U56" s="116">
        <v>24.98</v>
      </c>
      <c r="V56" s="116">
        <v>42.11</v>
      </c>
      <c r="W56" s="116">
        <v>36.17</v>
      </c>
      <c r="X56" s="116">
        <v>77.59</v>
      </c>
      <c r="Y56" s="116">
        <v>89.5</v>
      </c>
      <c r="Z56" s="116">
        <v>7.19</v>
      </c>
      <c r="AA56" s="116">
        <v>48.25</v>
      </c>
      <c r="AB56" s="116">
        <v>21.28</v>
      </c>
      <c r="AC56" s="116">
        <v>18.28</v>
      </c>
      <c r="AD56" s="116">
        <v>1.57</v>
      </c>
      <c r="AE56" s="116">
        <v>39.22</v>
      </c>
      <c r="AF56" s="116">
        <v>18.28</v>
      </c>
      <c r="AG56" s="116">
        <v>105692398.48999999</v>
      </c>
      <c r="AH56" s="116">
        <v>118491344.62</v>
      </c>
      <c r="AI56" s="117"/>
      <c r="AK56" s="119">
        <f t="shared" si="2"/>
        <v>39.22</v>
      </c>
      <c r="AL56" s="120">
        <f>IFERROR(INDEX('ค่าเฉลี่ย Q1_2565'!$D:$D,MATCH(E:E,'ค่าเฉลี่ย Q1_2565'!C:C,0)),)</f>
        <v>38.25</v>
      </c>
      <c r="AM56" s="121">
        <f t="shared" si="3"/>
        <v>1</v>
      </c>
      <c r="AN56" s="119">
        <f t="shared" si="4"/>
        <v>18.28</v>
      </c>
      <c r="AO56" s="120">
        <f>IFERROR(INDEX('ค่าเฉลี่ย Q1_2565'!$E:$E,MATCH(E:E,'ค่าเฉลี่ย Q1_2565'!C:C,0)),)</f>
        <v>11.65</v>
      </c>
      <c r="AP56" s="121">
        <f t="shared" si="5"/>
        <v>1</v>
      </c>
      <c r="AQ56" s="122">
        <f t="shared" si="6"/>
        <v>1.29</v>
      </c>
      <c r="AR56" s="123">
        <f t="shared" si="7"/>
        <v>125.14</v>
      </c>
      <c r="AS56" s="121">
        <f t="shared" si="0"/>
        <v>0</v>
      </c>
      <c r="AT56" s="308">
        <f t="shared" si="8"/>
        <v>402.54</v>
      </c>
      <c r="AU56" s="124">
        <f t="shared" si="1"/>
        <v>0</v>
      </c>
      <c r="AV56" s="310">
        <f t="shared" si="9"/>
        <v>115.24</v>
      </c>
      <c r="AW56" s="124">
        <f t="shared" si="10"/>
        <v>0</v>
      </c>
      <c r="AX56" s="310">
        <f>สูตรข้อมูล!P56</f>
        <v>544.88</v>
      </c>
      <c r="AY56" s="124">
        <f t="shared" si="11"/>
        <v>0</v>
      </c>
      <c r="AZ56" s="310">
        <f t="shared" si="12"/>
        <v>54.62</v>
      </c>
      <c r="BA56" s="124">
        <f t="shared" si="13"/>
        <v>1</v>
      </c>
      <c r="BB56" s="118">
        <f t="shared" si="14"/>
        <v>3</v>
      </c>
    </row>
    <row r="57" spans="2:54">
      <c r="B57" s="321"/>
      <c r="C57" s="146" t="s">
        <v>231</v>
      </c>
      <c r="D57" s="147" t="s">
        <v>28</v>
      </c>
      <c r="E57" s="148" t="s">
        <v>397</v>
      </c>
      <c r="F57" s="116">
        <v>2.89</v>
      </c>
      <c r="G57" s="116">
        <v>2.8</v>
      </c>
      <c r="H57" s="116">
        <v>1.2</v>
      </c>
      <c r="I57" s="116">
        <v>0.54</v>
      </c>
      <c r="J57" s="116">
        <v>56858045.079999998</v>
      </c>
      <c r="K57" s="116">
        <v>5938546.6699999999</v>
      </c>
      <c r="L57" s="116">
        <v>1.2</v>
      </c>
      <c r="M57" s="116">
        <v>129.99</v>
      </c>
      <c r="N57" s="116">
        <v>172.27</v>
      </c>
      <c r="O57" s="116">
        <v>68.7</v>
      </c>
      <c r="P57" s="116">
        <v>239.75</v>
      </c>
      <c r="Q57" s="116">
        <v>50.97</v>
      </c>
      <c r="R57" s="116">
        <v>31.47</v>
      </c>
      <c r="S57" s="116">
        <v>27.32</v>
      </c>
      <c r="T57" s="116">
        <v>24.01</v>
      </c>
      <c r="U57" s="116">
        <v>19.63</v>
      </c>
      <c r="V57" s="116">
        <v>31.21</v>
      </c>
      <c r="W57" s="116">
        <v>27.35</v>
      </c>
      <c r="X57" s="116">
        <v>82.4</v>
      </c>
      <c r="Y57" s="116">
        <v>83.76</v>
      </c>
      <c r="Z57" s="116">
        <v>13.78</v>
      </c>
      <c r="AA57" s="116">
        <v>46.14</v>
      </c>
      <c r="AB57" s="116">
        <v>21.47</v>
      </c>
      <c r="AC57" s="116">
        <v>18.809999999999999</v>
      </c>
      <c r="AD57" s="116">
        <v>1.38</v>
      </c>
      <c r="AE57" s="116">
        <v>25.98</v>
      </c>
      <c r="AF57" s="116">
        <v>18.809999999999999</v>
      </c>
      <c r="AG57" s="116">
        <v>21027368.82</v>
      </c>
      <c r="AH57" s="116">
        <v>25101692.800000001</v>
      </c>
      <c r="AI57" s="117"/>
      <c r="AK57" s="119">
        <f t="shared" si="2"/>
        <v>25.98</v>
      </c>
      <c r="AL57" s="120">
        <f>IFERROR(INDEX('ค่าเฉลี่ย Q1_2565'!$D:$D,MATCH(E:E,'ค่าเฉลี่ย Q1_2565'!C:C,0)),)</f>
        <v>41.25</v>
      </c>
      <c r="AM57" s="121">
        <f t="shared" si="3"/>
        <v>0</v>
      </c>
      <c r="AN57" s="119">
        <f t="shared" si="4"/>
        <v>18.809999999999999</v>
      </c>
      <c r="AO57" s="120">
        <f>IFERROR(INDEX('ค่าเฉลี่ย Q1_2565'!$E:$E,MATCH(E:E,'ค่าเฉลี่ย Q1_2565'!C:C,0)),)</f>
        <v>17.46</v>
      </c>
      <c r="AP57" s="121">
        <f t="shared" si="5"/>
        <v>1</v>
      </c>
      <c r="AQ57" s="122">
        <f t="shared" si="6"/>
        <v>1.2</v>
      </c>
      <c r="AR57" s="123">
        <f t="shared" si="7"/>
        <v>129.99</v>
      </c>
      <c r="AS57" s="121">
        <f t="shared" si="0"/>
        <v>0</v>
      </c>
      <c r="AT57" s="308">
        <f t="shared" si="8"/>
        <v>172.27</v>
      </c>
      <c r="AU57" s="124">
        <f t="shared" si="1"/>
        <v>0</v>
      </c>
      <c r="AV57" s="310">
        <f t="shared" si="9"/>
        <v>68.7</v>
      </c>
      <c r="AW57" s="124">
        <f t="shared" si="10"/>
        <v>0</v>
      </c>
      <c r="AX57" s="310">
        <f>สูตรข้อมูล!P57</f>
        <v>239.75</v>
      </c>
      <c r="AY57" s="124">
        <f t="shared" si="11"/>
        <v>0</v>
      </c>
      <c r="AZ57" s="310">
        <f t="shared" si="12"/>
        <v>50.97</v>
      </c>
      <c r="BA57" s="124">
        <f t="shared" si="13"/>
        <v>1</v>
      </c>
      <c r="BB57" s="118">
        <f t="shared" si="14"/>
        <v>2</v>
      </c>
    </row>
    <row r="58" spans="2:54">
      <c r="B58" s="321"/>
      <c r="C58" s="146" t="s">
        <v>232</v>
      </c>
      <c r="D58" s="147">
        <v>10831</v>
      </c>
      <c r="E58" s="149" t="s">
        <v>398</v>
      </c>
      <c r="F58" s="116">
        <v>6.75</v>
      </c>
      <c r="G58" s="116">
        <v>6.59</v>
      </c>
      <c r="H58" s="116">
        <v>4.25</v>
      </c>
      <c r="I58" s="116">
        <v>0.35</v>
      </c>
      <c r="J58" s="116">
        <v>224765489.96000001</v>
      </c>
      <c r="K58" s="116">
        <v>127232487.27</v>
      </c>
      <c r="L58" s="116">
        <v>4.25</v>
      </c>
      <c r="M58" s="116">
        <v>161.19</v>
      </c>
      <c r="N58" s="116">
        <v>185.46</v>
      </c>
      <c r="O58" s="116">
        <v>258.43</v>
      </c>
      <c r="P58" s="116">
        <v>295.18</v>
      </c>
      <c r="Q58" s="116">
        <v>28.81</v>
      </c>
      <c r="R58" s="116">
        <v>47.83</v>
      </c>
      <c r="S58" s="116">
        <v>46.02</v>
      </c>
      <c r="T58" s="116">
        <v>45.58</v>
      </c>
      <c r="U58" s="116">
        <v>43.75</v>
      </c>
      <c r="V58" s="116">
        <v>47.93</v>
      </c>
      <c r="W58" s="116">
        <v>46.23</v>
      </c>
      <c r="X58" s="116">
        <v>57.77</v>
      </c>
      <c r="Y58" s="116">
        <v>91.51</v>
      </c>
      <c r="Z58" s="116">
        <v>5.84</v>
      </c>
      <c r="AA58" s="116">
        <v>46.79</v>
      </c>
      <c r="AB58" s="116">
        <v>25.09</v>
      </c>
      <c r="AC58" s="116">
        <v>24.2</v>
      </c>
      <c r="AD58" s="116">
        <v>1.86</v>
      </c>
      <c r="AE58" s="116">
        <v>47.94</v>
      </c>
      <c r="AF58" s="116">
        <v>24.2</v>
      </c>
      <c r="AG58" s="116">
        <v>73783670.219999999</v>
      </c>
      <c r="AH58" s="116">
        <v>76437812.480000004</v>
      </c>
      <c r="AI58" s="117"/>
      <c r="AK58" s="119">
        <f t="shared" si="2"/>
        <v>47.94</v>
      </c>
      <c r="AL58" s="120">
        <f>IFERROR(INDEX('ค่าเฉลี่ย Q1_2565'!$D:$D,MATCH(E:E,'ค่าเฉลี่ย Q1_2565'!C:C,0)),)</f>
        <v>41.68</v>
      </c>
      <c r="AM58" s="121">
        <f t="shared" si="3"/>
        <v>1</v>
      </c>
      <c r="AN58" s="119">
        <f t="shared" si="4"/>
        <v>24.2</v>
      </c>
      <c r="AO58" s="120">
        <f>IFERROR(INDEX('ค่าเฉลี่ย Q1_2565'!$E:$E,MATCH(E:E,'ค่าเฉลี่ย Q1_2565'!C:C,0)),)</f>
        <v>18.329999999999998</v>
      </c>
      <c r="AP58" s="121">
        <f t="shared" si="5"/>
        <v>1</v>
      </c>
      <c r="AQ58" s="122">
        <f t="shared" si="6"/>
        <v>4.25</v>
      </c>
      <c r="AR58" s="123">
        <f t="shared" si="7"/>
        <v>161.19</v>
      </c>
      <c r="AS58" s="121">
        <f t="shared" si="0"/>
        <v>0</v>
      </c>
      <c r="AT58" s="308">
        <f t="shared" si="8"/>
        <v>185.46</v>
      </c>
      <c r="AU58" s="124">
        <f t="shared" si="1"/>
        <v>0</v>
      </c>
      <c r="AV58" s="310">
        <f t="shared" si="9"/>
        <v>258.43</v>
      </c>
      <c r="AW58" s="124">
        <f t="shared" si="10"/>
        <v>0</v>
      </c>
      <c r="AX58" s="310">
        <f>สูตรข้อมูล!P58</f>
        <v>295.18</v>
      </c>
      <c r="AY58" s="124">
        <f t="shared" si="11"/>
        <v>0</v>
      </c>
      <c r="AZ58" s="310">
        <f t="shared" si="12"/>
        <v>28.81</v>
      </c>
      <c r="BA58" s="124">
        <f t="shared" si="13"/>
        <v>1</v>
      </c>
      <c r="BB58" s="118">
        <f t="shared" si="14"/>
        <v>3</v>
      </c>
    </row>
    <row r="59" spans="2:54">
      <c r="B59" s="321"/>
      <c r="C59" s="146" t="s">
        <v>233</v>
      </c>
      <c r="D59" s="147" t="s">
        <v>30</v>
      </c>
      <c r="E59" s="148" t="s">
        <v>396</v>
      </c>
      <c r="F59" s="116">
        <v>5.22</v>
      </c>
      <c r="G59" s="116">
        <v>5.0999999999999996</v>
      </c>
      <c r="H59" s="116">
        <v>1.82</v>
      </c>
      <c r="I59" s="116">
        <v>0.63</v>
      </c>
      <c r="J59" s="116">
        <v>336322367.23000002</v>
      </c>
      <c r="K59" s="116">
        <v>65398957.439999998</v>
      </c>
      <c r="L59" s="116">
        <v>1.82</v>
      </c>
      <c r="M59" s="116">
        <v>301.41000000000003</v>
      </c>
      <c r="N59" s="116">
        <v>179.31</v>
      </c>
      <c r="O59" s="116">
        <v>86.86</v>
      </c>
      <c r="P59" s="116">
        <v>201.57</v>
      </c>
      <c r="Q59" s="116">
        <v>70.83</v>
      </c>
      <c r="R59" s="116">
        <v>75.400000000000006</v>
      </c>
      <c r="S59" s="116">
        <v>73.95</v>
      </c>
      <c r="T59" s="116">
        <v>72.290000000000006</v>
      </c>
      <c r="U59" s="116">
        <v>70.78</v>
      </c>
      <c r="V59" s="116">
        <v>73.7</v>
      </c>
      <c r="W59" s="116">
        <v>72.27</v>
      </c>
      <c r="X59" s="116">
        <v>29.27</v>
      </c>
      <c r="Y59" s="116">
        <v>85.96</v>
      </c>
      <c r="Z59" s="116">
        <v>13.87</v>
      </c>
      <c r="AA59" s="116">
        <v>53.76</v>
      </c>
      <c r="AB59" s="116">
        <v>38.04</v>
      </c>
      <c r="AC59" s="116">
        <v>37.299999999999997</v>
      </c>
      <c r="AD59" s="116">
        <v>3.61</v>
      </c>
      <c r="AE59" s="116">
        <v>76.290000000000006</v>
      </c>
      <c r="AF59" s="116">
        <v>37.299999999999997</v>
      </c>
      <c r="AG59" s="116">
        <v>188256734.24000001</v>
      </c>
      <c r="AH59" s="116">
        <v>188182059</v>
      </c>
      <c r="AI59" s="117"/>
      <c r="AK59" s="119">
        <f t="shared" si="2"/>
        <v>76.290000000000006</v>
      </c>
      <c r="AL59" s="120">
        <f>IFERROR(INDEX('ค่าเฉลี่ย Q1_2565'!$D:$D,MATCH(E:E,'ค่าเฉลี่ย Q1_2565'!C:C,0)),)</f>
        <v>39.76</v>
      </c>
      <c r="AM59" s="121">
        <f t="shared" si="3"/>
        <v>1</v>
      </c>
      <c r="AN59" s="119">
        <f t="shared" si="4"/>
        <v>37.299999999999997</v>
      </c>
      <c r="AO59" s="120">
        <f>IFERROR(INDEX('ค่าเฉลี่ย Q1_2565'!$E:$E,MATCH(E:E,'ค่าเฉลี่ย Q1_2565'!C:C,0)),)</f>
        <v>15.62</v>
      </c>
      <c r="AP59" s="121">
        <f t="shared" si="5"/>
        <v>1</v>
      </c>
      <c r="AQ59" s="122">
        <f t="shared" si="6"/>
        <v>1.82</v>
      </c>
      <c r="AR59" s="123">
        <f t="shared" si="7"/>
        <v>301.41000000000003</v>
      </c>
      <c r="AS59" s="121">
        <f t="shared" si="0"/>
        <v>0</v>
      </c>
      <c r="AT59" s="308">
        <f t="shared" si="8"/>
        <v>179.31</v>
      </c>
      <c r="AU59" s="124">
        <f t="shared" si="1"/>
        <v>0</v>
      </c>
      <c r="AV59" s="310">
        <f t="shared" si="9"/>
        <v>86.86</v>
      </c>
      <c r="AW59" s="124">
        <f t="shared" si="10"/>
        <v>0</v>
      </c>
      <c r="AX59" s="310">
        <f>สูตรข้อมูล!P59</f>
        <v>201.57</v>
      </c>
      <c r="AY59" s="124">
        <f t="shared" si="11"/>
        <v>0</v>
      </c>
      <c r="AZ59" s="310">
        <f t="shared" si="12"/>
        <v>70.83</v>
      </c>
      <c r="BA59" s="124">
        <f t="shared" si="13"/>
        <v>0</v>
      </c>
      <c r="BB59" s="118">
        <f t="shared" si="14"/>
        <v>2</v>
      </c>
    </row>
    <row r="60" spans="2:54" ht="48">
      <c r="B60" s="321"/>
      <c r="C60" s="146" t="s">
        <v>234</v>
      </c>
      <c r="D60" s="147" t="s">
        <v>69</v>
      </c>
      <c r="E60" s="148" t="s">
        <v>397</v>
      </c>
      <c r="F60" s="116">
        <v>4.4400000000000004</v>
      </c>
      <c r="G60" s="116">
        <v>4.22</v>
      </c>
      <c r="H60" s="116">
        <v>1.27</v>
      </c>
      <c r="I60" s="116">
        <v>0.66</v>
      </c>
      <c r="J60" s="116">
        <v>71447176.140000001</v>
      </c>
      <c r="K60" s="116">
        <v>5699773.1900000004</v>
      </c>
      <c r="L60" s="116">
        <v>1.27</v>
      </c>
      <c r="M60" s="116">
        <v>320.73</v>
      </c>
      <c r="N60" s="116">
        <v>200.96</v>
      </c>
      <c r="O60" s="116">
        <v>186.13</v>
      </c>
      <c r="P60" s="116">
        <v>195.64</v>
      </c>
      <c r="Q60" s="116">
        <v>72.03</v>
      </c>
      <c r="R60" s="116">
        <v>53.46</v>
      </c>
      <c r="S60" s="116">
        <v>52.33</v>
      </c>
      <c r="T60" s="116">
        <v>51.33</v>
      </c>
      <c r="U60" s="116">
        <v>50.19</v>
      </c>
      <c r="V60" s="116">
        <v>52.78</v>
      </c>
      <c r="W60" s="116">
        <v>51.7</v>
      </c>
      <c r="X60" s="116">
        <v>51.21</v>
      </c>
      <c r="Y60" s="116">
        <v>88.02</v>
      </c>
      <c r="Z60" s="116">
        <v>9.26</v>
      </c>
      <c r="AA60" s="116">
        <v>61.33</v>
      </c>
      <c r="AB60" s="116">
        <v>25.18</v>
      </c>
      <c r="AC60" s="116">
        <v>24.66</v>
      </c>
      <c r="AD60" s="116">
        <v>2.0699999999999998</v>
      </c>
      <c r="AE60" s="116">
        <v>51.09</v>
      </c>
      <c r="AF60" s="116">
        <v>24.66</v>
      </c>
      <c r="AG60" s="116">
        <v>32753233.719999999</v>
      </c>
      <c r="AH60" s="116">
        <v>35138434.219999999</v>
      </c>
      <c r="AI60" s="117"/>
      <c r="AK60" s="119">
        <f t="shared" si="2"/>
        <v>51.09</v>
      </c>
      <c r="AL60" s="120">
        <f>IFERROR(INDEX('ค่าเฉลี่ย Q1_2565'!$D:$D,MATCH(E:E,'ค่าเฉลี่ย Q1_2565'!C:C,0)),)</f>
        <v>41.25</v>
      </c>
      <c r="AM60" s="121">
        <f t="shared" si="3"/>
        <v>1</v>
      </c>
      <c r="AN60" s="119">
        <f t="shared" si="4"/>
        <v>24.66</v>
      </c>
      <c r="AO60" s="120">
        <f>IFERROR(INDEX('ค่าเฉลี่ย Q1_2565'!$E:$E,MATCH(E:E,'ค่าเฉลี่ย Q1_2565'!C:C,0)),)</f>
        <v>17.46</v>
      </c>
      <c r="AP60" s="121">
        <f t="shared" si="5"/>
        <v>1</v>
      </c>
      <c r="AQ60" s="122">
        <f t="shared" si="6"/>
        <v>1.27</v>
      </c>
      <c r="AR60" s="123">
        <f t="shared" si="7"/>
        <v>320.73</v>
      </c>
      <c r="AS60" s="121">
        <f t="shared" si="0"/>
        <v>0</v>
      </c>
      <c r="AT60" s="308">
        <f t="shared" si="8"/>
        <v>200.96</v>
      </c>
      <c r="AU60" s="124">
        <f t="shared" si="1"/>
        <v>0</v>
      </c>
      <c r="AV60" s="310">
        <f t="shared" si="9"/>
        <v>186.13</v>
      </c>
      <c r="AW60" s="124">
        <f t="shared" si="10"/>
        <v>0</v>
      </c>
      <c r="AX60" s="310">
        <f>สูตรข้อมูล!P60</f>
        <v>195.64</v>
      </c>
      <c r="AY60" s="124">
        <f t="shared" si="11"/>
        <v>0</v>
      </c>
      <c r="AZ60" s="310">
        <f t="shared" si="12"/>
        <v>72.03</v>
      </c>
      <c r="BA60" s="124">
        <f t="shared" si="13"/>
        <v>0</v>
      </c>
      <c r="BB60" s="118">
        <f t="shared" si="14"/>
        <v>2</v>
      </c>
    </row>
    <row r="61" spans="2:54">
      <c r="B61" s="321"/>
      <c r="C61" s="146" t="s">
        <v>235</v>
      </c>
      <c r="D61" s="147" t="s">
        <v>70</v>
      </c>
      <c r="E61" s="148" t="s">
        <v>397</v>
      </c>
      <c r="F61" s="116">
        <v>5.22</v>
      </c>
      <c r="G61" s="116">
        <v>5.13</v>
      </c>
      <c r="H61" s="116">
        <v>2.58</v>
      </c>
      <c r="I61" s="116">
        <v>0.49</v>
      </c>
      <c r="J61" s="116">
        <v>185365023.38999999</v>
      </c>
      <c r="K61" s="116">
        <v>69541392.670000002</v>
      </c>
      <c r="L61" s="116">
        <v>2.58</v>
      </c>
      <c r="M61" s="116">
        <v>225.65</v>
      </c>
      <c r="N61" s="116">
        <v>367.2</v>
      </c>
      <c r="O61" s="116">
        <v>544.36</v>
      </c>
      <c r="P61" s="116">
        <v>405.32</v>
      </c>
      <c r="Q61" s="116">
        <v>51.95</v>
      </c>
      <c r="R61" s="116">
        <v>59.53</v>
      </c>
      <c r="S61" s="116">
        <v>58.88</v>
      </c>
      <c r="T61" s="116">
        <v>55.87</v>
      </c>
      <c r="U61" s="116">
        <v>55.21</v>
      </c>
      <c r="V61" s="116">
        <v>61.37</v>
      </c>
      <c r="W61" s="116">
        <v>60.79</v>
      </c>
      <c r="X61" s="116">
        <v>44.79</v>
      </c>
      <c r="Y61" s="116">
        <v>87.09</v>
      </c>
      <c r="Z61" s="116">
        <v>12.91</v>
      </c>
      <c r="AA61" s="116">
        <v>39.68</v>
      </c>
      <c r="AB61" s="116">
        <v>24.15</v>
      </c>
      <c r="AC61" s="116">
        <v>23.93</v>
      </c>
      <c r="AD61" s="116">
        <v>2.5499999999999998</v>
      </c>
      <c r="AE61" s="116">
        <v>70.099999999999994</v>
      </c>
      <c r="AF61" s="116">
        <v>23.93</v>
      </c>
      <c r="AG61" s="116">
        <v>77137136.879999995</v>
      </c>
      <c r="AH61" s="116">
        <v>76415921.219999999</v>
      </c>
      <c r="AI61" s="117"/>
      <c r="AK61" s="119">
        <f t="shared" si="2"/>
        <v>70.099999999999994</v>
      </c>
      <c r="AL61" s="120">
        <f>IFERROR(INDEX('ค่าเฉลี่ย Q1_2565'!$D:$D,MATCH(E:E,'ค่าเฉลี่ย Q1_2565'!C:C,0)),)</f>
        <v>41.25</v>
      </c>
      <c r="AM61" s="121">
        <f t="shared" si="3"/>
        <v>1</v>
      </c>
      <c r="AN61" s="119">
        <f t="shared" si="4"/>
        <v>23.93</v>
      </c>
      <c r="AO61" s="120">
        <f>IFERROR(INDEX('ค่าเฉลี่ย Q1_2565'!$E:$E,MATCH(E:E,'ค่าเฉลี่ย Q1_2565'!C:C,0)),)</f>
        <v>17.46</v>
      </c>
      <c r="AP61" s="121">
        <f t="shared" si="5"/>
        <v>1</v>
      </c>
      <c r="AQ61" s="122">
        <f t="shared" si="6"/>
        <v>2.58</v>
      </c>
      <c r="AR61" s="123">
        <f t="shared" si="7"/>
        <v>225.65</v>
      </c>
      <c r="AS61" s="121">
        <f t="shared" si="0"/>
        <v>0</v>
      </c>
      <c r="AT61" s="308">
        <f t="shared" si="8"/>
        <v>367.2</v>
      </c>
      <c r="AU61" s="124">
        <f t="shared" si="1"/>
        <v>0</v>
      </c>
      <c r="AV61" s="310">
        <f t="shared" si="9"/>
        <v>544.36</v>
      </c>
      <c r="AW61" s="124">
        <f t="shared" si="10"/>
        <v>0</v>
      </c>
      <c r="AX61" s="310">
        <f>สูตรข้อมูล!P61</f>
        <v>405.32</v>
      </c>
      <c r="AY61" s="124">
        <f t="shared" si="11"/>
        <v>0</v>
      </c>
      <c r="AZ61" s="310">
        <f t="shared" si="12"/>
        <v>51.95</v>
      </c>
      <c r="BA61" s="124">
        <f t="shared" si="13"/>
        <v>1</v>
      </c>
      <c r="BB61" s="118">
        <f t="shared" si="14"/>
        <v>3</v>
      </c>
    </row>
    <row r="62" spans="2:54">
      <c r="B62" s="319" t="s">
        <v>236</v>
      </c>
      <c r="C62" s="150" t="s">
        <v>237</v>
      </c>
      <c r="D62" s="151" t="s">
        <v>7</v>
      </c>
      <c r="E62" s="152" t="s">
        <v>400</v>
      </c>
      <c r="F62" s="116">
        <v>5.97</v>
      </c>
      <c r="G62" s="116">
        <v>5.66</v>
      </c>
      <c r="H62" s="116">
        <v>3.93</v>
      </c>
      <c r="I62" s="116">
        <v>0.28999999999999998</v>
      </c>
      <c r="J62" s="116">
        <v>1539997195.47</v>
      </c>
      <c r="K62" s="116">
        <v>904960755.26999998</v>
      </c>
      <c r="L62" s="116">
        <v>3.92</v>
      </c>
      <c r="M62" s="116">
        <v>43.42</v>
      </c>
      <c r="N62" s="116">
        <v>98.22</v>
      </c>
      <c r="O62" s="116">
        <v>111.43</v>
      </c>
      <c r="P62" s="116">
        <v>172.85</v>
      </c>
      <c r="Q62" s="116">
        <v>51.19</v>
      </c>
      <c r="R62" s="116">
        <v>43.51</v>
      </c>
      <c r="S62" s="116">
        <v>39.270000000000003</v>
      </c>
      <c r="T62" s="116">
        <v>31.62</v>
      </c>
      <c r="U62" s="116">
        <v>27.1</v>
      </c>
      <c r="V62" s="116">
        <v>36.01</v>
      </c>
      <c r="W62" s="116">
        <v>31.95</v>
      </c>
      <c r="X62" s="116">
        <v>75.87</v>
      </c>
      <c r="Y62" s="116">
        <v>77.45</v>
      </c>
      <c r="Z62" s="116">
        <v>18.64</v>
      </c>
      <c r="AA62" s="116">
        <v>38.06</v>
      </c>
      <c r="AB62" s="116">
        <v>18.350000000000001</v>
      </c>
      <c r="AC62" s="116">
        <v>16.28</v>
      </c>
      <c r="AD62" s="116">
        <v>1.47</v>
      </c>
      <c r="AE62" s="116">
        <v>38.229999999999997</v>
      </c>
      <c r="AF62" s="116">
        <v>16.28</v>
      </c>
      <c r="AG62" s="116">
        <v>471851502.38999999</v>
      </c>
      <c r="AH62" s="116">
        <v>439694220.73000002</v>
      </c>
      <c r="AI62" s="117"/>
      <c r="AK62" s="119">
        <f t="shared" si="2"/>
        <v>38.229999999999997</v>
      </c>
      <c r="AL62" s="120">
        <f>IFERROR(INDEX('ค่าเฉลี่ย Q1_2565'!$D:$D,MATCH(E:E,'ค่าเฉลี่ย Q1_2565'!C:C,0)),)</f>
        <v>38.340000000000003</v>
      </c>
      <c r="AM62" s="121">
        <f t="shared" si="3"/>
        <v>0</v>
      </c>
      <c r="AN62" s="119">
        <f t="shared" si="4"/>
        <v>16.28</v>
      </c>
      <c r="AO62" s="120">
        <f>IFERROR(INDEX('ค่าเฉลี่ย Q1_2565'!$E:$E,MATCH(E:E,'ค่าเฉลี่ย Q1_2565'!C:C,0)),)</f>
        <v>10.95</v>
      </c>
      <c r="AP62" s="121">
        <f t="shared" si="5"/>
        <v>1</v>
      </c>
      <c r="AQ62" s="122">
        <f t="shared" si="6"/>
        <v>3.93</v>
      </c>
      <c r="AR62" s="123">
        <f t="shared" si="7"/>
        <v>43.42</v>
      </c>
      <c r="AS62" s="121">
        <f t="shared" si="0"/>
        <v>1</v>
      </c>
      <c r="AT62" s="308">
        <f t="shared" si="8"/>
        <v>98.22</v>
      </c>
      <c r="AU62" s="124">
        <f t="shared" si="1"/>
        <v>0</v>
      </c>
      <c r="AV62" s="310">
        <f t="shared" si="9"/>
        <v>111.43</v>
      </c>
      <c r="AW62" s="124">
        <f t="shared" si="10"/>
        <v>0</v>
      </c>
      <c r="AX62" s="310">
        <f>สูตรข้อมูล!P62</f>
        <v>172.85</v>
      </c>
      <c r="AY62" s="124">
        <f t="shared" si="11"/>
        <v>0</v>
      </c>
      <c r="AZ62" s="310">
        <f t="shared" si="12"/>
        <v>51.19</v>
      </c>
      <c r="BA62" s="124">
        <f t="shared" si="13"/>
        <v>1</v>
      </c>
      <c r="BB62" s="118">
        <f t="shared" si="14"/>
        <v>3</v>
      </c>
    </row>
    <row r="63" spans="2:54">
      <c r="B63" s="319"/>
      <c r="C63" s="150" t="s">
        <v>238</v>
      </c>
      <c r="D63" s="151" t="s">
        <v>11</v>
      </c>
      <c r="E63" s="152" t="s">
        <v>401</v>
      </c>
      <c r="F63" s="116">
        <v>4.51</v>
      </c>
      <c r="G63" s="116">
        <v>4.41</v>
      </c>
      <c r="H63" s="116">
        <v>3.11</v>
      </c>
      <c r="I63" s="116">
        <v>0.28999999999999998</v>
      </c>
      <c r="J63" s="116">
        <v>293924959.11000001</v>
      </c>
      <c r="K63" s="116">
        <v>176638059.62</v>
      </c>
      <c r="L63" s="116">
        <v>3.11</v>
      </c>
      <c r="M63" s="116">
        <v>127.93</v>
      </c>
      <c r="N63" s="116">
        <v>107.09</v>
      </c>
      <c r="O63" s="116">
        <v>163.71</v>
      </c>
      <c r="P63" s="116">
        <v>108.51</v>
      </c>
      <c r="Q63" s="116">
        <v>45.78</v>
      </c>
      <c r="R63" s="116">
        <v>52.2</v>
      </c>
      <c r="S63" s="116">
        <v>48.82</v>
      </c>
      <c r="T63" s="116">
        <v>48.45</v>
      </c>
      <c r="U63" s="116">
        <v>44.89</v>
      </c>
      <c r="V63" s="116">
        <v>48.03</v>
      </c>
      <c r="W63" s="116">
        <v>44.78</v>
      </c>
      <c r="X63" s="116">
        <v>60.53</v>
      </c>
      <c r="Y63" s="116">
        <v>82.81</v>
      </c>
      <c r="Z63" s="116">
        <v>8.25</v>
      </c>
      <c r="AA63" s="116">
        <v>48.7</v>
      </c>
      <c r="AB63" s="116">
        <v>26</v>
      </c>
      <c r="AC63" s="116">
        <v>24.24</v>
      </c>
      <c r="AD63" s="116">
        <v>1.81</v>
      </c>
      <c r="AE63" s="116">
        <v>50.87</v>
      </c>
      <c r="AF63" s="116">
        <v>24.24</v>
      </c>
      <c r="AG63" s="116">
        <v>156636751.81</v>
      </c>
      <c r="AH63" s="116">
        <v>151139069.34999999</v>
      </c>
      <c r="AI63" s="117"/>
      <c r="AK63" s="119">
        <f t="shared" si="2"/>
        <v>50.87</v>
      </c>
      <c r="AL63" s="120">
        <f>IFERROR(INDEX('ค่าเฉลี่ย Q1_2565'!$D:$D,MATCH(E:E,'ค่าเฉลี่ย Q1_2565'!C:C,0)),)</f>
        <v>42.38</v>
      </c>
      <c r="AM63" s="121">
        <f t="shared" si="3"/>
        <v>1</v>
      </c>
      <c r="AN63" s="119">
        <f t="shared" si="4"/>
        <v>24.24</v>
      </c>
      <c r="AO63" s="120">
        <f>IFERROR(INDEX('ค่าเฉลี่ย Q1_2565'!$E:$E,MATCH(E:E,'ค่าเฉลี่ย Q1_2565'!C:C,0)),)</f>
        <v>13.85</v>
      </c>
      <c r="AP63" s="121">
        <f t="shared" si="5"/>
        <v>1</v>
      </c>
      <c r="AQ63" s="122">
        <f t="shared" si="6"/>
        <v>3.11</v>
      </c>
      <c r="AR63" s="123">
        <f t="shared" si="7"/>
        <v>127.93</v>
      </c>
      <c r="AS63" s="121">
        <f t="shared" si="0"/>
        <v>0</v>
      </c>
      <c r="AT63" s="308">
        <f t="shared" si="8"/>
        <v>107.09</v>
      </c>
      <c r="AU63" s="124">
        <f t="shared" si="1"/>
        <v>0</v>
      </c>
      <c r="AV63" s="310">
        <f t="shared" si="9"/>
        <v>163.71</v>
      </c>
      <c r="AW63" s="124">
        <f t="shared" si="10"/>
        <v>0</v>
      </c>
      <c r="AX63" s="310">
        <f>สูตรข้อมูล!P63</f>
        <v>108.51</v>
      </c>
      <c r="AY63" s="124">
        <f t="shared" si="11"/>
        <v>1</v>
      </c>
      <c r="AZ63" s="310">
        <f t="shared" si="12"/>
        <v>45.78</v>
      </c>
      <c r="BA63" s="124">
        <f t="shared" si="13"/>
        <v>1</v>
      </c>
      <c r="BB63" s="118">
        <f t="shared" si="14"/>
        <v>4</v>
      </c>
    </row>
    <row r="64" spans="2:54">
      <c r="B64" s="319"/>
      <c r="C64" s="150" t="s">
        <v>239</v>
      </c>
      <c r="D64" s="151" t="s">
        <v>12</v>
      </c>
      <c r="E64" s="152" t="s">
        <v>404</v>
      </c>
      <c r="F64" s="116">
        <v>3.92</v>
      </c>
      <c r="G64" s="116">
        <v>3.83</v>
      </c>
      <c r="H64" s="116">
        <v>3.69</v>
      </c>
      <c r="I64" s="116">
        <v>0.04</v>
      </c>
      <c r="J64" s="116">
        <v>784418851.46000004</v>
      </c>
      <c r="K64" s="116">
        <v>723622529.83000004</v>
      </c>
      <c r="L64" s="116">
        <v>3.69</v>
      </c>
      <c r="M64" s="116">
        <v>209.15</v>
      </c>
      <c r="N64" s="116">
        <v>51.5</v>
      </c>
      <c r="O64" s="116">
        <v>57.09</v>
      </c>
      <c r="P64" s="116">
        <v>0</v>
      </c>
      <c r="Q64" s="116">
        <v>109.54</v>
      </c>
      <c r="R64" s="116">
        <v>41.38</v>
      </c>
      <c r="S64" s="116">
        <v>37</v>
      </c>
      <c r="T64" s="116">
        <v>39.590000000000003</v>
      </c>
      <c r="U64" s="116">
        <v>35.1</v>
      </c>
      <c r="V64" s="116">
        <v>33.880000000000003</v>
      </c>
      <c r="W64" s="116">
        <v>30.03</v>
      </c>
      <c r="X64" s="116">
        <v>81.61</v>
      </c>
      <c r="Y64" s="116">
        <v>75.11</v>
      </c>
      <c r="Z64" s="116">
        <v>4.42</v>
      </c>
      <c r="AA64" s="116">
        <v>35.450000000000003</v>
      </c>
      <c r="AB64" s="116">
        <v>9.92</v>
      </c>
      <c r="AC64" s="116">
        <v>8.7899999999999991</v>
      </c>
      <c r="AD64" s="116">
        <v>1.43</v>
      </c>
      <c r="AE64" s="116">
        <v>37.33</v>
      </c>
      <c r="AF64" s="116">
        <v>8.7899999999999991</v>
      </c>
      <c r="AG64" s="116">
        <v>132117947.95</v>
      </c>
      <c r="AH64" s="116">
        <v>123972830.03</v>
      </c>
      <c r="AI64" s="117"/>
      <c r="AK64" s="119">
        <f t="shared" si="2"/>
        <v>37.33</v>
      </c>
      <c r="AL64" s="120">
        <f>IFERROR(INDEX('ค่าเฉลี่ย Q1_2565'!$D:$D,MATCH(E:E,'ค่าเฉลี่ย Q1_2565'!C:C,0)),)</f>
        <v>38.25</v>
      </c>
      <c r="AM64" s="121">
        <f t="shared" si="3"/>
        <v>0</v>
      </c>
      <c r="AN64" s="119">
        <f t="shared" si="4"/>
        <v>8.7899999999999991</v>
      </c>
      <c r="AO64" s="120">
        <f>IFERROR(INDEX('ค่าเฉลี่ย Q1_2565'!$E:$E,MATCH(E:E,'ค่าเฉลี่ย Q1_2565'!C:C,0)),)</f>
        <v>11.65</v>
      </c>
      <c r="AP64" s="121">
        <f t="shared" si="5"/>
        <v>0</v>
      </c>
      <c r="AQ64" s="122">
        <f t="shared" si="6"/>
        <v>3.69</v>
      </c>
      <c r="AR64" s="123">
        <f t="shared" si="7"/>
        <v>209.15</v>
      </c>
      <c r="AS64" s="121">
        <f t="shared" si="0"/>
        <v>0</v>
      </c>
      <c r="AT64" s="308">
        <f t="shared" si="8"/>
        <v>51.5</v>
      </c>
      <c r="AU64" s="124">
        <f t="shared" si="1"/>
        <v>1</v>
      </c>
      <c r="AV64" s="310">
        <f t="shared" si="9"/>
        <v>57.09</v>
      </c>
      <c r="AW64" s="124">
        <f t="shared" si="10"/>
        <v>1</v>
      </c>
      <c r="AX64" s="310">
        <f>สูตรข้อมูล!P64</f>
        <v>0</v>
      </c>
      <c r="AY64" s="124">
        <f t="shared" si="11"/>
        <v>1</v>
      </c>
      <c r="AZ64" s="310">
        <f t="shared" si="12"/>
        <v>109.54</v>
      </c>
      <c r="BA64" s="124">
        <f t="shared" si="13"/>
        <v>0</v>
      </c>
      <c r="BB64" s="118">
        <f t="shared" si="14"/>
        <v>3</v>
      </c>
    </row>
    <row r="65" spans="2:54">
      <c r="B65" s="319"/>
      <c r="C65" s="150" t="s">
        <v>240</v>
      </c>
      <c r="D65" s="151" t="s">
        <v>13</v>
      </c>
      <c r="E65" s="152" t="s">
        <v>399</v>
      </c>
      <c r="F65" s="116">
        <v>7.13</v>
      </c>
      <c r="G65" s="116">
        <v>6.89</v>
      </c>
      <c r="H65" s="116">
        <v>6.18</v>
      </c>
      <c r="I65" s="116">
        <v>0.1</v>
      </c>
      <c r="J65" s="116">
        <v>224574585.63</v>
      </c>
      <c r="K65" s="116">
        <v>190000836.38999999</v>
      </c>
      <c r="L65" s="116">
        <v>6.18</v>
      </c>
      <c r="M65" s="116">
        <v>118.51</v>
      </c>
      <c r="N65" s="116">
        <v>65.92</v>
      </c>
      <c r="O65" s="116">
        <v>118.38</v>
      </c>
      <c r="P65" s="116">
        <v>319.14</v>
      </c>
      <c r="Q65" s="116">
        <v>75.19</v>
      </c>
      <c r="R65" s="116">
        <v>65</v>
      </c>
      <c r="S65" s="116">
        <v>63.2</v>
      </c>
      <c r="T65" s="116">
        <v>63.98</v>
      </c>
      <c r="U65" s="116">
        <v>62.09</v>
      </c>
      <c r="V65" s="116">
        <v>61.66</v>
      </c>
      <c r="W65" s="116">
        <v>59.98</v>
      </c>
      <c r="X65" s="116">
        <v>44.77</v>
      </c>
      <c r="Y65" s="116">
        <v>79.66</v>
      </c>
      <c r="Z65" s="116">
        <v>5.01</v>
      </c>
      <c r="AA65" s="116">
        <v>50.03</v>
      </c>
      <c r="AB65" s="116">
        <v>52.49</v>
      </c>
      <c r="AC65" s="116">
        <v>51.06</v>
      </c>
      <c r="AD65" s="116">
        <v>2.5</v>
      </c>
      <c r="AE65" s="116">
        <v>67.48</v>
      </c>
      <c r="AF65" s="116">
        <v>51.06</v>
      </c>
      <c r="AG65" s="116">
        <v>174262126.28</v>
      </c>
      <c r="AH65" s="116">
        <v>173261012.94</v>
      </c>
      <c r="AI65" s="117"/>
      <c r="AK65" s="119">
        <f t="shared" si="2"/>
        <v>67.48</v>
      </c>
      <c r="AL65" s="120">
        <f>IFERROR(INDEX('ค่าเฉลี่ย Q1_2565'!$D:$D,MATCH(E:E,'ค่าเฉลี่ย Q1_2565'!C:C,0)),)</f>
        <v>42.88</v>
      </c>
      <c r="AM65" s="121">
        <f t="shared" si="3"/>
        <v>1</v>
      </c>
      <c r="AN65" s="119">
        <f t="shared" si="4"/>
        <v>51.06</v>
      </c>
      <c r="AO65" s="120">
        <f>IFERROR(INDEX('ค่าเฉลี่ย Q1_2565'!$E:$E,MATCH(E:E,'ค่าเฉลี่ย Q1_2565'!C:C,0)),)</f>
        <v>18.68</v>
      </c>
      <c r="AP65" s="121">
        <f t="shared" si="5"/>
        <v>1</v>
      </c>
      <c r="AQ65" s="122">
        <f t="shared" si="6"/>
        <v>6.18</v>
      </c>
      <c r="AR65" s="123">
        <f t="shared" si="7"/>
        <v>118.51</v>
      </c>
      <c r="AS65" s="121">
        <f t="shared" si="0"/>
        <v>0</v>
      </c>
      <c r="AT65" s="308">
        <f t="shared" si="8"/>
        <v>65.92</v>
      </c>
      <c r="AU65" s="124">
        <f t="shared" si="1"/>
        <v>0</v>
      </c>
      <c r="AV65" s="310">
        <f t="shared" si="9"/>
        <v>118.38</v>
      </c>
      <c r="AW65" s="124">
        <f t="shared" si="10"/>
        <v>0</v>
      </c>
      <c r="AX65" s="310">
        <f>สูตรข้อมูล!P65</f>
        <v>319.14</v>
      </c>
      <c r="AY65" s="124">
        <f t="shared" si="11"/>
        <v>0</v>
      </c>
      <c r="AZ65" s="310">
        <f t="shared" si="12"/>
        <v>75.19</v>
      </c>
      <c r="BA65" s="124">
        <f t="shared" si="13"/>
        <v>0</v>
      </c>
      <c r="BB65" s="118">
        <f t="shared" si="14"/>
        <v>2</v>
      </c>
    </row>
    <row r="66" spans="2:54">
      <c r="B66" s="319"/>
      <c r="C66" s="150" t="s">
        <v>241</v>
      </c>
      <c r="D66" s="151" t="s">
        <v>14</v>
      </c>
      <c r="E66" s="152" t="s">
        <v>406</v>
      </c>
      <c r="F66" s="116">
        <v>3.34</v>
      </c>
      <c r="G66" s="116">
        <v>3.15</v>
      </c>
      <c r="H66" s="116">
        <v>2.21</v>
      </c>
      <c r="I66" s="116">
        <v>0.28000000000000003</v>
      </c>
      <c r="J66" s="116">
        <v>93169782.799999997</v>
      </c>
      <c r="K66" s="116">
        <v>46887936.280000001</v>
      </c>
      <c r="L66" s="116">
        <v>2.1800000000000002</v>
      </c>
      <c r="M66" s="116">
        <v>96.36</v>
      </c>
      <c r="N66" s="116">
        <v>80.56</v>
      </c>
      <c r="O66" s="116">
        <v>89.96</v>
      </c>
      <c r="P66" s="116">
        <v>890.81</v>
      </c>
      <c r="Q66" s="116">
        <v>45.98</v>
      </c>
      <c r="R66" s="116">
        <v>43.32</v>
      </c>
      <c r="S66" s="116">
        <v>39.880000000000003</v>
      </c>
      <c r="T66" s="116">
        <v>40.97</v>
      </c>
      <c r="U66" s="116">
        <v>37.46</v>
      </c>
      <c r="V66" s="116">
        <v>42.53</v>
      </c>
      <c r="W66" s="116">
        <v>39.4</v>
      </c>
      <c r="X66" s="116">
        <v>67.95</v>
      </c>
      <c r="Y66" s="116">
        <v>85.21</v>
      </c>
      <c r="Z66" s="116">
        <v>6.82</v>
      </c>
      <c r="AA66" s="116">
        <v>46.1</v>
      </c>
      <c r="AB66" s="116">
        <v>30.64</v>
      </c>
      <c r="AC66" s="116">
        <v>28.39</v>
      </c>
      <c r="AD66" s="116">
        <v>1.65</v>
      </c>
      <c r="AE66" s="116">
        <v>45.98</v>
      </c>
      <c r="AF66" s="116">
        <v>28.39</v>
      </c>
      <c r="AG66" s="116">
        <v>62742708.450000003</v>
      </c>
      <c r="AH66" s="116">
        <v>60281906.479999997</v>
      </c>
      <c r="AI66" s="117"/>
      <c r="AK66" s="119">
        <f t="shared" si="2"/>
        <v>45.98</v>
      </c>
      <c r="AL66" s="120">
        <f>IFERROR(INDEX('ค่าเฉลี่ย Q1_2565'!$D:$D,MATCH(E:E,'ค่าเฉลี่ย Q1_2565'!C:C,0)),)</f>
        <v>47.93</v>
      </c>
      <c r="AM66" s="121">
        <f t="shared" si="3"/>
        <v>0</v>
      </c>
      <c r="AN66" s="119">
        <f t="shared" si="4"/>
        <v>28.39</v>
      </c>
      <c r="AO66" s="120">
        <f>IFERROR(INDEX('ค่าเฉลี่ย Q1_2565'!$E:$E,MATCH(E:E,'ค่าเฉลี่ย Q1_2565'!C:C,0)),)</f>
        <v>22.44</v>
      </c>
      <c r="AP66" s="121">
        <f t="shared" si="5"/>
        <v>1</v>
      </c>
      <c r="AQ66" s="122">
        <f t="shared" si="6"/>
        <v>2.21</v>
      </c>
      <c r="AR66" s="123">
        <f t="shared" si="7"/>
        <v>96.36</v>
      </c>
      <c r="AS66" s="121">
        <f t="shared" si="0"/>
        <v>0</v>
      </c>
      <c r="AT66" s="308">
        <f t="shared" si="8"/>
        <v>80.56</v>
      </c>
      <c r="AU66" s="124">
        <f t="shared" si="1"/>
        <v>0</v>
      </c>
      <c r="AV66" s="310">
        <f t="shared" si="9"/>
        <v>89.96</v>
      </c>
      <c r="AW66" s="124">
        <f t="shared" si="10"/>
        <v>0</v>
      </c>
      <c r="AX66" s="310">
        <f>สูตรข้อมูล!P66</f>
        <v>890.81</v>
      </c>
      <c r="AY66" s="124">
        <f t="shared" si="11"/>
        <v>0</v>
      </c>
      <c r="AZ66" s="310">
        <f t="shared" si="12"/>
        <v>45.98</v>
      </c>
      <c r="BA66" s="124">
        <f t="shared" si="13"/>
        <v>1</v>
      </c>
      <c r="BB66" s="118">
        <f t="shared" si="14"/>
        <v>2</v>
      </c>
    </row>
    <row r="67" spans="2:54">
      <c r="B67" s="319"/>
      <c r="C67" s="150" t="s">
        <v>243</v>
      </c>
      <c r="D67" s="151" t="s">
        <v>72</v>
      </c>
      <c r="E67" s="152" t="s">
        <v>407</v>
      </c>
      <c r="F67" s="116">
        <v>4.09</v>
      </c>
      <c r="G67" s="116">
        <v>3.98</v>
      </c>
      <c r="H67" s="116">
        <v>3.86</v>
      </c>
      <c r="I67" s="116">
        <v>0.03</v>
      </c>
      <c r="J67" s="116">
        <v>128340287.41</v>
      </c>
      <c r="K67" s="116">
        <v>118870506.16</v>
      </c>
      <c r="L67" s="116">
        <v>3.86</v>
      </c>
      <c r="M67" s="116">
        <v>200.45</v>
      </c>
      <c r="N67" s="116">
        <v>144.80000000000001</v>
      </c>
      <c r="O67" s="116">
        <v>322.12</v>
      </c>
      <c r="P67" s="116">
        <v>0</v>
      </c>
      <c r="Q67" s="116">
        <v>139.81</v>
      </c>
      <c r="R67" s="116">
        <v>48.61</v>
      </c>
      <c r="S67" s="116">
        <v>43.72</v>
      </c>
      <c r="T67" s="116">
        <v>41.73</v>
      </c>
      <c r="U67" s="116">
        <v>36.67</v>
      </c>
      <c r="V67" s="116">
        <v>42.42</v>
      </c>
      <c r="W67" s="116">
        <v>38.22</v>
      </c>
      <c r="X67" s="116">
        <v>74.47</v>
      </c>
      <c r="Y67" s="116">
        <v>72.400000000000006</v>
      </c>
      <c r="Z67" s="116">
        <v>12.64</v>
      </c>
      <c r="AA67" s="116">
        <v>43.14</v>
      </c>
      <c r="AB67" s="116">
        <v>12.77</v>
      </c>
      <c r="AC67" s="116">
        <v>11.5</v>
      </c>
      <c r="AD67" s="116">
        <v>1.62</v>
      </c>
      <c r="AE67" s="116">
        <v>45.83</v>
      </c>
      <c r="AF67" s="116">
        <v>11.5</v>
      </c>
      <c r="AG67" s="116">
        <v>29458676.84</v>
      </c>
      <c r="AH67" s="116">
        <v>29617106.460000001</v>
      </c>
      <c r="AI67" s="117"/>
      <c r="AK67" s="119">
        <f t="shared" si="2"/>
        <v>45.83</v>
      </c>
      <c r="AL67" s="120">
        <f>IFERROR(INDEX('ค่าเฉลี่ย Q1_2565'!$D:$D,MATCH(E:E,'ค่าเฉลี่ย Q1_2565'!C:C,0)),)</f>
        <v>58.39</v>
      </c>
      <c r="AM67" s="121">
        <f t="shared" si="3"/>
        <v>0</v>
      </c>
      <c r="AN67" s="119">
        <f t="shared" si="4"/>
        <v>11.5</v>
      </c>
      <c r="AO67" s="120">
        <f>IFERROR(INDEX('ค่าเฉลี่ย Q1_2565'!$E:$E,MATCH(E:E,'ค่าเฉลี่ย Q1_2565'!C:C,0)),)</f>
        <v>16.46</v>
      </c>
      <c r="AP67" s="121">
        <f t="shared" si="5"/>
        <v>0</v>
      </c>
      <c r="AQ67" s="122">
        <f t="shared" si="6"/>
        <v>3.86</v>
      </c>
      <c r="AR67" s="123">
        <f t="shared" si="7"/>
        <v>200.45</v>
      </c>
      <c r="AS67" s="121">
        <f t="shared" si="0"/>
        <v>0</v>
      </c>
      <c r="AT67" s="308">
        <f t="shared" si="8"/>
        <v>144.80000000000001</v>
      </c>
      <c r="AU67" s="124">
        <f t="shared" si="1"/>
        <v>0</v>
      </c>
      <c r="AV67" s="310">
        <f t="shared" si="9"/>
        <v>322.12</v>
      </c>
      <c r="AW67" s="124">
        <f t="shared" si="10"/>
        <v>0</v>
      </c>
      <c r="AX67" s="310">
        <f>สูตรข้อมูล!P67</f>
        <v>0</v>
      </c>
      <c r="AY67" s="124">
        <f t="shared" si="11"/>
        <v>1</v>
      </c>
      <c r="AZ67" s="310">
        <f t="shared" si="12"/>
        <v>139.81</v>
      </c>
      <c r="BA67" s="124">
        <f t="shared" si="13"/>
        <v>0</v>
      </c>
      <c r="BB67" s="118">
        <f t="shared" si="14"/>
        <v>1</v>
      </c>
    </row>
    <row r="68" spans="2:54">
      <c r="B68" s="316" t="s">
        <v>244</v>
      </c>
      <c r="C68" s="153" t="s">
        <v>245</v>
      </c>
      <c r="D68" s="154" t="s">
        <v>10</v>
      </c>
      <c r="E68" s="155" t="s">
        <v>408</v>
      </c>
      <c r="F68" s="116">
        <v>9.17</v>
      </c>
      <c r="G68" s="116">
        <v>8.84</v>
      </c>
      <c r="H68" s="116">
        <v>6.06</v>
      </c>
      <c r="I68" s="116">
        <v>0.3</v>
      </c>
      <c r="J68" s="116">
        <v>940867114.90999997</v>
      </c>
      <c r="K68" s="116">
        <v>581897911.38999999</v>
      </c>
      <c r="L68" s="116">
        <v>6.06</v>
      </c>
      <c r="M68" s="116">
        <v>55.69</v>
      </c>
      <c r="N68" s="116">
        <v>67.37</v>
      </c>
      <c r="O68" s="116">
        <v>54.88</v>
      </c>
      <c r="P68" s="116">
        <v>72.56</v>
      </c>
      <c r="Q68" s="116">
        <v>46.07</v>
      </c>
      <c r="R68" s="116">
        <v>42.98</v>
      </c>
      <c r="S68" s="116">
        <v>38.06</v>
      </c>
      <c r="T68" s="116">
        <v>39.08</v>
      </c>
      <c r="U68" s="116">
        <v>33.950000000000003</v>
      </c>
      <c r="V68" s="116">
        <v>45.06</v>
      </c>
      <c r="W68" s="116">
        <v>40.520000000000003</v>
      </c>
      <c r="X68" s="116">
        <v>67.22</v>
      </c>
      <c r="Y68" s="116">
        <v>90.04</v>
      </c>
      <c r="Z68" s="116">
        <v>8.23</v>
      </c>
      <c r="AA68" s="116">
        <v>47.29</v>
      </c>
      <c r="AB68" s="116">
        <v>20.010000000000002</v>
      </c>
      <c r="AC68" s="116">
        <v>17.989999999999998</v>
      </c>
      <c r="AD68" s="116">
        <v>1.68</v>
      </c>
      <c r="AE68" s="116">
        <v>41.09</v>
      </c>
      <c r="AF68" s="116">
        <v>17.989999999999998</v>
      </c>
      <c r="AG68" s="116">
        <v>264369709.27000001</v>
      </c>
      <c r="AH68" s="116">
        <v>294686388.17000002</v>
      </c>
      <c r="AI68" s="117"/>
      <c r="AK68" s="119">
        <f t="shared" si="2"/>
        <v>41.09</v>
      </c>
      <c r="AL68" s="120">
        <f>IFERROR(INDEX('ค่าเฉลี่ย Q1_2565'!$D:$D,MATCH(E:E,'ค่าเฉลี่ย Q1_2565'!C:C,0)),)</f>
        <v>31.38</v>
      </c>
      <c r="AM68" s="121">
        <f t="shared" si="3"/>
        <v>1</v>
      </c>
      <c r="AN68" s="119">
        <f t="shared" si="4"/>
        <v>17.989999999999998</v>
      </c>
      <c r="AO68" s="120">
        <f>IFERROR(INDEX('ค่าเฉลี่ย Q1_2565'!$E:$E,MATCH(E:E,'ค่าเฉลี่ย Q1_2565'!C:C,0)),)</f>
        <v>9.85</v>
      </c>
      <c r="AP68" s="121">
        <f t="shared" si="5"/>
        <v>1</v>
      </c>
      <c r="AQ68" s="122">
        <f t="shared" si="6"/>
        <v>6.06</v>
      </c>
      <c r="AR68" s="123">
        <f t="shared" si="7"/>
        <v>55.69</v>
      </c>
      <c r="AS68" s="121">
        <f t="shared" ref="AS68:AS76" si="15">IF(OR(AND((AQ68&lt;0.8),(AR68&gt;180)),AND((AQ68&gt;=0.8),(AR68&gt;90))),0,1)</f>
        <v>1</v>
      </c>
      <c r="AT68" s="308">
        <f t="shared" si="8"/>
        <v>67.37</v>
      </c>
      <c r="AU68" s="124">
        <f t="shared" ref="AU68:AU76" si="16">IF(AT68&lt;=60,1,0)</f>
        <v>0</v>
      </c>
      <c r="AV68" s="310">
        <f t="shared" si="9"/>
        <v>54.88</v>
      </c>
      <c r="AW68" s="124">
        <f t="shared" si="10"/>
        <v>1</v>
      </c>
      <c r="AX68" s="310">
        <f>สูตรข้อมูล!P68</f>
        <v>72.56</v>
      </c>
      <c r="AY68" s="124">
        <f t="shared" si="11"/>
        <v>1</v>
      </c>
      <c r="AZ68" s="310">
        <f t="shared" si="12"/>
        <v>46.07</v>
      </c>
      <c r="BA68" s="124">
        <f t="shared" si="13"/>
        <v>1</v>
      </c>
      <c r="BB68" s="118">
        <f t="shared" si="14"/>
        <v>6</v>
      </c>
    </row>
    <row r="69" spans="2:54">
      <c r="B69" s="316"/>
      <c r="C69" s="153" t="s">
        <v>246</v>
      </c>
      <c r="D69" s="154" t="s">
        <v>61</v>
      </c>
      <c r="E69" s="155" t="s">
        <v>397</v>
      </c>
      <c r="F69" s="116">
        <v>4.1100000000000003</v>
      </c>
      <c r="G69" s="116">
        <v>3.97</v>
      </c>
      <c r="H69" s="116">
        <v>2.77</v>
      </c>
      <c r="I69" s="116">
        <v>0.28999999999999998</v>
      </c>
      <c r="J69" s="116">
        <v>72707710.680000007</v>
      </c>
      <c r="K69" s="116">
        <v>41407775.710000001</v>
      </c>
      <c r="L69" s="116">
        <v>2.77</v>
      </c>
      <c r="M69" s="116">
        <v>214.68</v>
      </c>
      <c r="N69" s="116">
        <v>76.94</v>
      </c>
      <c r="O69" s="116">
        <v>84.02</v>
      </c>
      <c r="P69" s="116">
        <v>118.71</v>
      </c>
      <c r="Q69" s="116">
        <v>98.82</v>
      </c>
      <c r="R69" s="116">
        <v>60.62</v>
      </c>
      <c r="S69" s="116">
        <v>58.71</v>
      </c>
      <c r="T69" s="116">
        <v>52.65</v>
      </c>
      <c r="U69" s="116">
        <v>50.63</v>
      </c>
      <c r="V69" s="116">
        <v>54.35</v>
      </c>
      <c r="W69" s="116">
        <v>52.52</v>
      </c>
      <c r="X69" s="116">
        <v>52.53</v>
      </c>
      <c r="Y69" s="116">
        <v>75.72</v>
      </c>
      <c r="Z69" s="116">
        <v>18.27</v>
      </c>
      <c r="AA69" s="116">
        <v>62.94</v>
      </c>
      <c r="AB69" s="116">
        <v>37.93</v>
      </c>
      <c r="AC69" s="116">
        <v>36.65</v>
      </c>
      <c r="AD69" s="116">
        <v>2.11</v>
      </c>
      <c r="AE69" s="116">
        <v>56.43</v>
      </c>
      <c r="AF69" s="116">
        <v>36.65</v>
      </c>
      <c r="AG69" s="116">
        <v>44695765.57</v>
      </c>
      <c r="AH69" s="116">
        <v>46022262.82</v>
      </c>
      <c r="AI69" s="117"/>
      <c r="AK69" s="119">
        <f t="shared" ref="AK69:AK76" si="17">AE69</f>
        <v>56.43</v>
      </c>
      <c r="AL69" s="120">
        <f>IFERROR(INDEX('ค่าเฉลี่ย Q1_2565'!$D:$D,MATCH(E:E,'ค่าเฉลี่ย Q1_2565'!C:C,0)),)</f>
        <v>41.25</v>
      </c>
      <c r="AM69" s="121">
        <f t="shared" ref="AM69:AM76" si="18">IF(AK69&gt;=AL69,1,0)</f>
        <v>1</v>
      </c>
      <c r="AN69" s="119">
        <f t="shared" ref="AN69:AN76" si="19">AF69</f>
        <v>36.65</v>
      </c>
      <c r="AO69" s="120">
        <f>IFERROR(INDEX('ค่าเฉลี่ย Q1_2565'!$E:$E,MATCH(E:E,'ค่าเฉลี่ย Q1_2565'!C:C,0)),)</f>
        <v>17.46</v>
      </c>
      <c r="AP69" s="121">
        <f t="shared" ref="AP69:AP76" si="20">IF(AN69&gt;=AO69,1,0)</f>
        <v>1</v>
      </c>
      <c r="AQ69" s="122">
        <f t="shared" ref="AQ69:AQ75" si="21">H69</f>
        <v>2.77</v>
      </c>
      <c r="AR69" s="123">
        <f t="shared" ref="AR69:AR76" si="22">M69</f>
        <v>214.68</v>
      </c>
      <c r="AS69" s="121">
        <f t="shared" si="15"/>
        <v>0</v>
      </c>
      <c r="AT69" s="308">
        <f t="shared" ref="AT69:AT76" si="23">N69</f>
        <v>76.94</v>
      </c>
      <c r="AU69" s="124">
        <f t="shared" si="16"/>
        <v>0</v>
      </c>
      <c r="AV69" s="310">
        <f t="shared" ref="AV69:AV76" si="24">O69</f>
        <v>84.02</v>
      </c>
      <c r="AW69" s="124">
        <f t="shared" ref="AW69:AW76" si="25">IF(AV69&lt;=60,1,0)</f>
        <v>0</v>
      </c>
      <c r="AX69" s="310">
        <f>สูตรข้อมูล!P69</f>
        <v>118.71</v>
      </c>
      <c r="AY69" s="124">
        <f t="shared" ref="AY69:AY76" si="26">IF(AX69&lt;=120,1,0)</f>
        <v>1</v>
      </c>
      <c r="AZ69" s="310">
        <f t="shared" ref="AZ69:AZ76" si="27">Q69</f>
        <v>98.82</v>
      </c>
      <c r="BA69" s="124">
        <f t="shared" ref="BA69:BA76" si="28">IF(AZ69&lt;=60,1,0)</f>
        <v>0</v>
      </c>
      <c r="BB69" s="118">
        <f t="shared" ref="BB69:BB76" si="29">AM69+AP69+AS69+AU69+AW69+AY69+BA69</f>
        <v>3</v>
      </c>
    </row>
    <row r="70" spans="2:54">
      <c r="B70" s="316"/>
      <c r="C70" s="153" t="s">
        <v>247</v>
      </c>
      <c r="D70" s="154" t="s">
        <v>62</v>
      </c>
      <c r="E70" s="156" t="s">
        <v>398</v>
      </c>
      <c r="F70" s="116">
        <v>6.25</v>
      </c>
      <c r="G70" s="116">
        <v>6.05</v>
      </c>
      <c r="H70" s="116">
        <v>4.42</v>
      </c>
      <c r="I70" s="116">
        <v>0.26</v>
      </c>
      <c r="J70" s="116">
        <v>139776217.00999999</v>
      </c>
      <c r="K70" s="116">
        <v>91068354.519999996</v>
      </c>
      <c r="L70" s="116">
        <v>4.42</v>
      </c>
      <c r="M70" s="116">
        <v>46.89</v>
      </c>
      <c r="N70" s="116">
        <v>142.11000000000001</v>
      </c>
      <c r="O70" s="116">
        <v>99.34</v>
      </c>
      <c r="P70" s="116">
        <v>373.79</v>
      </c>
      <c r="Q70" s="116">
        <v>130.78</v>
      </c>
      <c r="R70" s="116">
        <v>59.38</v>
      </c>
      <c r="S70" s="116">
        <v>55.65</v>
      </c>
      <c r="T70" s="116">
        <v>54.77</v>
      </c>
      <c r="U70" s="116">
        <v>50.92</v>
      </c>
      <c r="V70" s="116">
        <v>54.73</v>
      </c>
      <c r="W70" s="116">
        <v>51.22</v>
      </c>
      <c r="X70" s="116">
        <v>53.37</v>
      </c>
      <c r="Y70" s="116">
        <v>80.62</v>
      </c>
      <c r="Z70" s="116">
        <v>11.34</v>
      </c>
      <c r="AA70" s="116">
        <v>57.07</v>
      </c>
      <c r="AB70" s="116">
        <v>25.6</v>
      </c>
      <c r="AC70" s="116">
        <v>23.95</v>
      </c>
      <c r="AD70" s="116">
        <v>2.0499999999999998</v>
      </c>
      <c r="AE70" s="116">
        <v>56.88</v>
      </c>
      <c r="AF70" s="116">
        <v>23.95</v>
      </c>
      <c r="AG70" s="116">
        <v>50211739.049999997</v>
      </c>
      <c r="AH70" s="116">
        <v>49456918.520000003</v>
      </c>
      <c r="AI70" s="117"/>
      <c r="AK70" s="119">
        <f t="shared" si="17"/>
        <v>56.88</v>
      </c>
      <c r="AL70" s="120">
        <f>IFERROR(INDEX('ค่าเฉลี่ย Q1_2565'!$D:$D,MATCH(E:E,'ค่าเฉลี่ย Q1_2565'!C:C,0)),)</f>
        <v>41.68</v>
      </c>
      <c r="AM70" s="121">
        <f t="shared" si="18"/>
        <v>1</v>
      </c>
      <c r="AN70" s="119">
        <f t="shared" si="19"/>
        <v>23.95</v>
      </c>
      <c r="AO70" s="120">
        <f>IFERROR(INDEX('ค่าเฉลี่ย Q1_2565'!$E:$E,MATCH(E:E,'ค่าเฉลี่ย Q1_2565'!C:C,0)),)</f>
        <v>18.329999999999998</v>
      </c>
      <c r="AP70" s="121">
        <f t="shared" si="20"/>
        <v>1</v>
      </c>
      <c r="AQ70" s="122">
        <f t="shared" si="21"/>
        <v>4.42</v>
      </c>
      <c r="AR70" s="123">
        <f t="shared" si="22"/>
        <v>46.89</v>
      </c>
      <c r="AS70" s="121">
        <f t="shared" si="15"/>
        <v>1</v>
      </c>
      <c r="AT70" s="308">
        <f t="shared" si="23"/>
        <v>142.11000000000001</v>
      </c>
      <c r="AU70" s="124">
        <f t="shared" si="16"/>
        <v>0</v>
      </c>
      <c r="AV70" s="310">
        <f t="shared" si="24"/>
        <v>99.34</v>
      </c>
      <c r="AW70" s="124">
        <f t="shared" si="25"/>
        <v>0</v>
      </c>
      <c r="AX70" s="310">
        <f>สูตรข้อมูล!P70</f>
        <v>373.79</v>
      </c>
      <c r="AY70" s="124">
        <f t="shared" si="26"/>
        <v>0</v>
      </c>
      <c r="AZ70" s="310">
        <f t="shared" si="27"/>
        <v>130.78</v>
      </c>
      <c r="BA70" s="124">
        <f t="shared" si="28"/>
        <v>0</v>
      </c>
      <c r="BB70" s="118">
        <f t="shared" si="29"/>
        <v>3</v>
      </c>
    </row>
    <row r="71" spans="2:54">
      <c r="B71" s="316"/>
      <c r="C71" s="153" t="s">
        <v>248</v>
      </c>
      <c r="D71" s="154" t="s">
        <v>63</v>
      </c>
      <c r="E71" s="156" t="s">
        <v>396</v>
      </c>
      <c r="F71" s="116">
        <v>6.79</v>
      </c>
      <c r="G71" s="116">
        <v>6.4</v>
      </c>
      <c r="H71" s="116">
        <v>4.79</v>
      </c>
      <c r="I71" s="116">
        <v>0.24</v>
      </c>
      <c r="J71" s="116">
        <v>130281541.58</v>
      </c>
      <c r="K71" s="116">
        <v>85280532.700000003</v>
      </c>
      <c r="L71" s="116">
        <v>4.79</v>
      </c>
      <c r="M71" s="116">
        <v>87.01</v>
      </c>
      <c r="N71" s="116">
        <v>113.29</v>
      </c>
      <c r="O71" s="116">
        <v>94.53</v>
      </c>
      <c r="P71" s="116">
        <v>97.25</v>
      </c>
      <c r="Q71" s="116">
        <v>145.72</v>
      </c>
      <c r="R71" s="116">
        <v>48.46</v>
      </c>
      <c r="S71" s="116">
        <v>44.2</v>
      </c>
      <c r="T71" s="116">
        <v>44.2</v>
      </c>
      <c r="U71" s="116">
        <v>39.729999999999997</v>
      </c>
      <c r="V71" s="116">
        <v>45.91</v>
      </c>
      <c r="W71" s="116">
        <v>41.78</v>
      </c>
      <c r="X71" s="116">
        <v>63.03</v>
      </c>
      <c r="Y71" s="116">
        <v>85.57</v>
      </c>
      <c r="Z71" s="116">
        <v>10.06</v>
      </c>
      <c r="AA71" s="116">
        <v>59.72</v>
      </c>
      <c r="AB71" s="116">
        <v>22.56</v>
      </c>
      <c r="AC71" s="116">
        <v>20.53</v>
      </c>
      <c r="AD71" s="116">
        <v>1.72</v>
      </c>
      <c r="AE71" s="116">
        <v>46.62</v>
      </c>
      <c r="AF71" s="116">
        <v>20.53</v>
      </c>
      <c r="AG71" s="116">
        <v>53115369.990000002</v>
      </c>
      <c r="AH71" s="116">
        <v>51542996</v>
      </c>
      <c r="AI71" s="117"/>
      <c r="AK71" s="119">
        <f t="shared" si="17"/>
        <v>46.62</v>
      </c>
      <c r="AL71" s="120">
        <f>IFERROR(INDEX('ค่าเฉลี่ย Q1_2565'!$D:$D,MATCH(E:E,'ค่าเฉลี่ย Q1_2565'!C:C,0)),)</f>
        <v>39.76</v>
      </c>
      <c r="AM71" s="121">
        <f t="shared" si="18"/>
        <v>1</v>
      </c>
      <c r="AN71" s="119">
        <f t="shared" si="19"/>
        <v>20.53</v>
      </c>
      <c r="AO71" s="120">
        <f>IFERROR(INDEX('ค่าเฉลี่ย Q1_2565'!$E:$E,MATCH(E:E,'ค่าเฉลี่ย Q1_2565'!C:C,0)),)</f>
        <v>15.62</v>
      </c>
      <c r="AP71" s="121">
        <f t="shared" si="20"/>
        <v>1</v>
      </c>
      <c r="AQ71" s="122">
        <f t="shared" si="21"/>
        <v>4.79</v>
      </c>
      <c r="AR71" s="123">
        <f t="shared" si="22"/>
        <v>87.01</v>
      </c>
      <c r="AS71" s="121">
        <f t="shared" si="15"/>
        <v>1</v>
      </c>
      <c r="AT71" s="308">
        <f t="shared" si="23"/>
        <v>113.29</v>
      </c>
      <c r="AU71" s="124">
        <f t="shared" si="16"/>
        <v>0</v>
      </c>
      <c r="AV71" s="310">
        <f t="shared" si="24"/>
        <v>94.53</v>
      </c>
      <c r="AW71" s="124">
        <f t="shared" si="25"/>
        <v>0</v>
      </c>
      <c r="AX71" s="310">
        <f>สูตรข้อมูล!P71</f>
        <v>97.25</v>
      </c>
      <c r="AY71" s="124">
        <f t="shared" si="26"/>
        <v>1</v>
      </c>
      <c r="AZ71" s="310">
        <f t="shared" si="27"/>
        <v>145.72</v>
      </c>
      <c r="BA71" s="124">
        <f t="shared" si="28"/>
        <v>0</v>
      </c>
      <c r="BB71" s="118">
        <f t="shared" si="29"/>
        <v>4</v>
      </c>
    </row>
    <row r="72" spans="2:54">
      <c r="B72" s="316"/>
      <c r="C72" s="153" t="s">
        <v>249</v>
      </c>
      <c r="D72" s="154" t="s">
        <v>64</v>
      </c>
      <c r="E72" s="156" t="s">
        <v>398</v>
      </c>
      <c r="F72" s="116">
        <v>5.36</v>
      </c>
      <c r="G72" s="116">
        <v>5.17</v>
      </c>
      <c r="H72" s="116">
        <v>3.53</v>
      </c>
      <c r="I72" s="116">
        <v>0.31</v>
      </c>
      <c r="J72" s="116">
        <v>116627101.12</v>
      </c>
      <c r="K72" s="116">
        <v>67574026.040000007</v>
      </c>
      <c r="L72" s="116">
        <v>3.53</v>
      </c>
      <c r="M72" s="116">
        <v>70.180000000000007</v>
      </c>
      <c r="N72" s="116">
        <v>132.08000000000001</v>
      </c>
      <c r="O72" s="116">
        <v>62.76</v>
      </c>
      <c r="P72" s="116">
        <v>103.1</v>
      </c>
      <c r="Q72" s="116">
        <v>55.74</v>
      </c>
      <c r="R72" s="116">
        <v>46.2</v>
      </c>
      <c r="S72" s="116">
        <v>42.97</v>
      </c>
      <c r="T72" s="116">
        <v>40.58</v>
      </c>
      <c r="U72" s="116">
        <v>37.32</v>
      </c>
      <c r="V72" s="116">
        <v>43.08</v>
      </c>
      <c r="W72" s="116">
        <v>40.04</v>
      </c>
      <c r="X72" s="116">
        <v>64.56</v>
      </c>
      <c r="Y72" s="116">
        <v>85.75</v>
      </c>
      <c r="Z72" s="116">
        <v>11.35</v>
      </c>
      <c r="AA72" s="116">
        <v>51.95</v>
      </c>
      <c r="AB72" s="116">
        <v>31.2</v>
      </c>
      <c r="AC72" s="116">
        <v>29</v>
      </c>
      <c r="AD72" s="116">
        <v>1.67</v>
      </c>
      <c r="AE72" s="116">
        <v>43.7</v>
      </c>
      <c r="AF72" s="116">
        <v>29</v>
      </c>
      <c r="AG72" s="116">
        <v>52009547.039999999</v>
      </c>
      <c r="AH72" s="116">
        <v>51309756.890000001</v>
      </c>
      <c r="AI72" s="117"/>
      <c r="AK72" s="119">
        <f t="shared" si="17"/>
        <v>43.7</v>
      </c>
      <c r="AL72" s="120">
        <f>IFERROR(INDEX('ค่าเฉลี่ย Q1_2565'!$D:$D,MATCH(E:E,'ค่าเฉลี่ย Q1_2565'!C:C,0)),)</f>
        <v>41.68</v>
      </c>
      <c r="AM72" s="121">
        <f t="shared" si="18"/>
        <v>1</v>
      </c>
      <c r="AN72" s="119">
        <f t="shared" si="19"/>
        <v>29</v>
      </c>
      <c r="AO72" s="120">
        <f>IFERROR(INDEX('ค่าเฉลี่ย Q1_2565'!$E:$E,MATCH(E:E,'ค่าเฉลี่ย Q1_2565'!C:C,0)),)</f>
        <v>18.329999999999998</v>
      </c>
      <c r="AP72" s="121">
        <f t="shared" si="20"/>
        <v>1</v>
      </c>
      <c r="AQ72" s="122">
        <f t="shared" si="21"/>
        <v>3.53</v>
      </c>
      <c r="AR72" s="123">
        <f t="shared" si="22"/>
        <v>70.180000000000007</v>
      </c>
      <c r="AS72" s="121">
        <f t="shared" si="15"/>
        <v>1</v>
      </c>
      <c r="AT72" s="308">
        <f t="shared" si="23"/>
        <v>132.08000000000001</v>
      </c>
      <c r="AU72" s="124">
        <f t="shared" si="16"/>
        <v>0</v>
      </c>
      <c r="AV72" s="310">
        <f t="shared" si="24"/>
        <v>62.76</v>
      </c>
      <c r="AW72" s="124">
        <f t="shared" si="25"/>
        <v>0</v>
      </c>
      <c r="AX72" s="310">
        <f>สูตรข้อมูล!P72</f>
        <v>103.1</v>
      </c>
      <c r="AY72" s="124">
        <f t="shared" si="26"/>
        <v>1</v>
      </c>
      <c r="AZ72" s="310">
        <f t="shared" si="27"/>
        <v>55.74</v>
      </c>
      <c r="BA72" s="124">
        <f t="shared" si="28"/>
        <v>1</v>
      </c>
      <c r="BB72" s="118">
        <f t="shared" si="29"/>
        <v>5</v>
      </c>
    </row>
    <row r="73" spans="2:54">
      <c r="B73" s="316"/>
      <c r="C73" s="153" t="s">
        <v>250</v>
      </c>
      <c r="D73" s="154" t="s">
        <v>65</v>
      </c>
      <c r="E73" s="155" t="s">
        <v>405</v>
      </c>
      <c r="F73" s="116">
        <v>6.96</v>
      </c>
      <c r="G73" s="116">
        <v>6.7</v>
      </c>
      <c r="H73" s="116">
        <v>2.68</v>
      </c>
      <c r="I73" s="116">
        <v>0.57999999999999996</v>
      </c>
      <c r="J73" s="116">
        <v>497516205.94</v>
      </c>
      <c r="K73" s="116">
        <v>140376323.09999999</v>
      </c>
      <c r="L73" s="116">
        <v>2.68</v>
      </c>
      <c r="M73" s="116">
        <v>63.79</v>
      </c>
      <c r="N73" s="116">
        <v>142.41999999999999</v>
      </c>
      <c r="O73" s="116">
        <v>119.56</v>
      </c>
      <c r="P73" s="116">
        <v>350.3</v>
      </c>
      <c r="Q73" s="116">
        <v>48.39</v>
      </c>
      <c r="R73" s="116">
        <v>46.58</v>
      </c>
      <c r="S73" s="116">
        <v>42.73</v>
      </c>
      <c r="T73" s="116">
        <v>44.55</v>
      </c>
      <c r="U73" s="116">
        <v>40.590000000000003</v>
      </c>
      <c r="V73" s="116">
        <v>44.8</v>
      </c>
      <c r="W73" s="116">
        <v>41.19</v>
      </c>
      <c r="X73" s="116">
        <v>64.599999999999994</v>
      </c>
      <c r="Y73" s="116">
        <v>85.8</v>
      </c>
      <c r="Z73" s="116">
        <v>6.17</v>
      </c>
      <c r="AA73" s="116">
        <v>39.61</v>
      </c>
      <c r="AB73" s="116">
        <v>19.14</v>
      </c>
      <c r="AC73" s="116">
        <v>17.600000000000001</v>
      </c>
      <c r="AD73" s="116">
        <v>1.7</v>
      </c>
      <c r="AE73" s="116">
        <v>49.21</v>
      </c>
      <c r="AF73" s="116">
        <v>17.600000000000001</v>
      </c>
      <c r="AG73" s="116">
        <v>178732554.97999999</v>
      </c>
      <c r="AH73" s="116">
        <v>164344374.66</v>
      </c>
      <c r="AI73" s="117"/>
      <c r="AK73" s="119">
        <f t="shared" si="17"/>
        <v>49.21</v>
      </c>
      <c r="AL73" s="120">
        <f>IFERROR(INDEX('ค่าเฉลี่ย Q1_2565'!$D:$D,MATCH(E:E,'ค่าเฉลี่ย Q1_2565'!C:C,0)),)</f>
        <v>37.99</v>
      </c>
      <c r="AM73" s="121">
        <f t="shared" si="18"/>
        <v>1</v>
      </c>
      <c r="AN73" s="119">
        <f t="shared" si="19"/>
        <v>17.600000000000001</v>
      </c>
      <c r="AO73" s="120">
        <f>IFERROR(INDEX('ค่าเฉลี่ย Q1_2565'!$E:$E,MATCH(E:E,'ค่าเฉลี่ย Q1_2565'!C:C,0)),)</f>
        <v>12.66</v>
      </c>
      <c r="AP73" s="121">
        <f t="shared" si="20"/>
        <v>1</v>
      </c>
      <c r="AQ73" s="122">
        <f t="shared" si="21"/>
        <v>2.68</v>
      </c>
      <c r="AR73" s="123">
        <f t="shared" si="22"/>
        <v>63.79</v>
      </c>
      <c r="AS73" s="121">
        <f t="shared" si="15"/>
        <v>1</v>
      </c>
      <c r="AT73" s="308">
        <f t="shared" si="23"/>
        <v>142.41999999999999</v>
      </c>
      <c r="AU73" s="124">
        <f t="shared" si="16"/>
        <v>0</v>
      </c>
      <c r="AV73" s="310">
        <f t="shared" si="24"/>
        <v>119.56</v>
      </c>
      <c r="AW73" s="124">
        <f t="shared" si="25"/>
        <v>0</v>
      </c>
      <c r="AX73" s="310">
        <f>สูตรข้อมูล!P73</f>
        <v>350.3</v>
      </c>
      <c r="AY73" s="124">
        <f t="shared" si="26"/>
        <v>0</v>
      </c>
      <c r="AZ73" s="310">
        <f t="shared" si="27"/>
        <v>48.39</v>
      </c>
      <c r="BA73" s="124">
        <f t="shared" si="28"/>
        <v>1</v>
      </c>
      <c r="BB73" s="118">
        <f t="shared" si="29"/>
        <v>4</v>
      </c>
    </row>
    <row r="74" spans="2:54">
      <c r="B74" s="316"/>
      <c r="C74" s="153" t="s">
        <v>251</v>
      </c>
      <c r="D74" s="154" t="s">
        <v>68</v>
      </c>
      <c r="E74" s="156" t="s">
        <v>398</v>
      </c>
      <c r="F74" s="116">
        <v>4.67</v>
      </c>
      <c r="G74" s="116">
        <v>4.32</v>
      </c>
      <c r="H74" s="116">
        <v>3.27</v>
      </c>
      <c r="I74" s="116">
        <v>0.22</v>
      </c>
      <c r="J74" s="116">
        <v>75126090.349999994</v>
      </c>
      <c r="K74" s="116">
        <v>46320605.439999998</v>
      </c>
      <c r="L74" s="116">
        <v>3.27</v>
      </c>
      <c r="M74" s="116">
        <v>112.94</v>
      </c>
      <c r="N74" s="116">
        <v>134.26</v>
      </c>
      <c r="O74" s="116">
        <v>103.02</v>
      </c>
      <c r="P74" s="116">
        <v>145.5</v>
      </c>
      <c r="Q74" s="116">
        <v>158.28</v>
      </c>
      <c r="R74" s="116">
        <v>47.82</v>
      </c>
      <c r="S74" s="116">
        <v>42.53</v>
      </c>
      <c r="T74" s="116">
        <v>38.47</v>
      </c>
      <c r="U74" s="116">
        <v>33.049999999999997</v>
      </c>
      <c r="V74" s="116">
        <v>41.6</v>
      </c>
      <c r="W74" s="116">
        <v>36.89</v>
      </c>
      <c r="X74" s="116">
        <v>72.52</v>
      </c>
      <c r="Y74" s="116">
        <v>75.95</v>
      </c>
      <c r="Z74" s="116">
        <v>16.37</v>
      </c>
      <c r="AA74" s="116">
        <v>51.87</v>
      </c>
      <c r="AB74" s="116">
        <v>27.16</v>
      </c>
      <c r="AC74" s="116">
        <v>24.08</v>
      </c>
      <c r="AD74" s="116">
        <v>1.58</v>
      </c>
      <c r="AE74" s="116">
        <v>45.85</v>
      </c>
      <c r="AF74" s="116">
        <v>24.08</v>
      </c>
      <c r="AG74" s="116">
        <v>34493072.479999997</v>
      </c>
      <c r="AH74" s="116">
        <v>31887175.670000002</v>
      </c>
      <c r="AI74" s="117"/>
      <c r="AK74" s="119">
        <f t="shared" si="17"/>
        <v>45.85</v>
      </c>
      <c r="AL74" s="120">
        <f>IFERROR(INDEX('ค่าเฉลี่ย Q1_2565'!$D:$D,MATCH(E:E,'ค่าเฉลี่ย Q1_2565'!C:C,0)),)</f>
        <v>41.68</v>
      </c>
      <c r="AM74" s="121">
        <f t="shared" si="18"/>
        <v>1</v>
      </c>
      <c r="AN74" s="119">
        <f t="shared" si="19"/>
        <v>24.08</v>
      </c>
      <c r="AO74" s="120">
        <f>IFERROR(INDEX('ค่าเฉลี่ย Q1_2565'!$E:$E,MATCH(E:E,'ค่าเฉลี่ย Q1_2565'!C:C,0)),)</f>
        <v>18.329999999999998</v>
      </c>
      <c r="AP74" s="121">
        <f t="shared" si="20"/>
        <v>1</v>
      </c>
      <c r="AQ74" s="122">
        <f t="shared" si="21"/>
        <v>3.27</v>
      </c>
      <c r="AR74" s="123">
        <f t="shared" si="22"/>
        <v>112.94</v>
      </c>
      <c r="AS74" s="121">
        <f t="shared" si="15"/>
        <v>0</v>
      </c>
      <c r="AT74" s="308">
        <f t="shared" si="23"/>
        <v>134.26</v>
      </c>
      <c r="AU74" s="124">
        <f t="shared" si="16"/>
        <v>0</v>
      </c>
      <c r="AV74" s="310">
        <f t="shared" si="24"/>
        <v>103.02</v>
      </c>
      <c r="AW74" s="124">
        <f t="shared" si="25"/>
        <v>0</v>
      </c>
      <c r="AX74" s="310">
        <f>สูตรข้อมูล!P74</f>
        <v>145.5</v>
      </c>
      <c r="AY74" s="124">
        <f t="shared" si="26"/>
        <v>0</v>
      </c>
      <c r="AZ74" s="310">
        <f t="shared" si="27"/>
        <v>158.28</v>
      </c>
      <c r="BA74" s="124">
        <f t="shared" si="28"/>
        <v>0</v>
      </c>
      <c r="BB74" s="118">
        <f t="shared" si="29"/>
        <v>2</v>
      </c>
    </row>
    <row r="75" spans="2:54">
      <c r="B75" s="316"/>
      <c r="C75" s="153" t="s">
        <v>252</v>
      </c>
      <c r="D75" s="154" t="s">
        <v>73</v>
      </c>
      <c r="E75" s="155" t="s">
        <v>407</v>
      </c>
      <c r="F75" s="116">
        <v>8.16</v>
      </c>
      <c r="G75" s="116">
        <v>7.94</v>
      </c>
      <c r="H75" s="116">
        <v>5.42</v>
      </c>
      <c r="I75" s="116">
        <v>0.31</v>
      </c>
      <c r="J75" s="116">
        <v>99146579.859999999</v>
      </c>
      <c r="K75" s="116">
        <v>61128853.369999997</v>
      </c>
      <c r="L75" s="116">
        <v>5.42</v>
      </c>
      <c r="M75" s="116">
        <v>125.39</v>
      </c>
      <c r="N75" s="116">
        <v>17.170000000000002</v>
      </c>
      <c r="O75" s="116">
        <v>153.58000000000001</v>
      </c>
      <c r="P75" s="116">
        <v>331.96</v>
      </c>
      <c r="Q75" s="116">
        <v>118.88</v>
      </c>
      <c r="R75" s="116">
        <v>65.86</v>
      </c>
      <c r="S75" s="116">
        <v>57.93</v>
      </c>
      <c r="T75" s="116">
        <v>59.43</v>
      </c>
      <c r="U75" s="116">
        <v>51.4</v>
      </c>
      <c r="V75" s="116">
        <v>61.65</v>
      </c>
      <c r="W75" s="116">
        <v>54.77</v>
      </c>
      <c r="X75" s="116">
        <v>52.8</v>
      </c>
      <c r="Y75" s="116">
        <v>76.040000000000006</v>
      </c>
      <c r="Z75" s="116">
        <v>16.010000000000002</v>
      </c>
      <c r="AA75" s="116">
        <v>47.29</v>
      </c>
      <c r="AB75" s="116">
        <v>28.91</v>
      </c>
      <c r="AC75" s="116">
        <v>25.69</v>
      </c>
      <c r="AD75" s="116">
        <v>2.21</v>
      </c>
      <c r="AE75" s="116">
        <v>65.45</v>
      </c>
      <c r="AF75" s="116">
        <v>25.69</v>
      </c>
      <c r="AG75" s="116">
        <v>41441014.710000001</v>
      </c>
      <c r="AH75" s="116">
        <v>40471967.780000001</v>
      </c>
      <c r="AI75" s="117"/>
      <c r="AK75" s="119">
        <f t="shared" si="17"/>
        <v>65.45</v>
      </c>
      <c r="AL75" s="120">
        <f>IFERROR(INDEX('ค่าเฉลี่ย Q1_2565'!$D:$D,MATCH(E:E,'ค่าเฉลี่ย Q1_2565'!C:C,0)),)</f>
        <v>58.39</v>
      </c>
      <c r="AM75" s="121">
        <f t="shared" si="18"/>
        <v>1</v>
      </c>
      <c r="AN75" s="119">
        <f t="shared" si="19"/>
        <v>25.69</v>
      </c>
      <c r="AO75" s="120">
        <f>IFERROR(INDEX('ค่าเฉลี่ย Q1_2565'!$E:$E,MATCH(E:E,'ค่าเฉลี่ย Q1_2565'!C:C,0)),)</f>
        <v>16.46</v>
      </c>
      <c r="AP75" s="121">
        <f t="shared" si="20"/>
        <v>1</v>
      </c>
      <c r="AQ75" s="122">
        <f t="shared" si="21"/>
        <v>5.42</v>
      </c>
      <c r="AR75" s="123">
        <f t="shared" si="22"/>
        <v>125.39</v>
      </c>
      <c r="AS75" s="121">
        <f t="shared" si="15"/>
        <v>0</v>
      </c>
      <c r="AT75" s="308">
        <f t="shared" si="23"/>
        <v>17.170000000000002</v>
      </c>
      <c r="AU75" s="124">
        <f t="shared" si="16"/>
        <v>1</v>
      </c>
      <c r="AV75" s="310">
        <f t="shared" si="24"/>
        <v>153.58000000000001</v>
      </c>
      <c r="AW75" s="124">
        <f t="shared" si="25"/>
        <v>0</v>
      </c>
      <c r="AX75" s="310">
        <f>สูตรข้อมูล!P75</f>
        <v>331.96</v>
      </c>
      <c r="AY75" s="124">
        <f t="shared" si="26"/>
        <v>0</v>
      </c>
      <c r="AZ75" s="310">
        <f t="shared" si="27"/>
        <v>118.88</v>
      </c>
      <c r="BA75" s="124">
        <f t="shared" si="28"/>
        <v>0</v>
      </c>
      <c r="BB75" s="118">
        <f t="shared" si="29"/>
        <v>3</v>
      </c>
    </row>
    <row r="76" spans="2:54">
      <c r="B76" s="316"/>
      <c r="C76" s="153" t="s">
        <v>253</v>
      </c>
      <c r="D76" s="154" t="s">
        <v>74</v>
      </c>
      <c r="E76" s="155" t="s">
        <v>409</v>
      </c>
      <c r="F76" s="116">
        <v>4.25</v>
      </c>
      <c r="G76" s="116">
        <v>4.1900000000000004</v>
      </c>
      <c r="H76" s="116">
        <v>2.5499999999999998</v>
      </c>
      <c r="I76" s="116">
        <v>0.38</v>
      </c>
      <c r="J76" s="116">
        <v>82125078.180000007</v>
      </c>
      <c r="K76" s="116">
        <v>39206889.880000003</v>
      </c>
      <c r="L76" s="116">
        <v>2.5499999999999998</v>
      </c>
      <c r="M76" s="116">
        <v>162.1</v>
      </c>
      <c r="N76" s="116">
        <v>155.16999999999999</v>
      </c>
      <c r="O76" s="116">
        <v>179.51</v>
      </c>
      <c r="P76" s="116">
        <v>494.14</v>
      </c>
      <c r="Q76" s="116">
        <v>72.69</v>
      </c>
      <c r="R76" s="116">
        <v>54.62</v>
      </c>
      <c r="S76" s="116">
        <v>48.9</v>
      </c>
      <c r="T76" s="116">
        <v>53.18</v>
      </c>
      <c r="U76" s="116">
        <v>47.32</v>
      </c>
      <c r="V76" s="116">
        <v>49.24</v>
      </c>
      <c r="W76" s="116">
        <v>44.32</v>
      </c>
      <c r="X76" s="116">
        <v>66.400000000000006</v>
      </c>
      <c r="Y76" s="116">
        <v>74.010000000000005</v>
      </c>
      <c r="Z76" s="116">
        <v>5.33</v>
      </c>
      <c r="AA76" s="116">
        <v>44.77</v>
      </c>
      <c r="AB76" s="116">
        <v>20.03</v>
      </c>
      <c r="AC76" s="116">
        <v>18.02</v>
      </c>
      <c r="AD76" s="116">
        <v>1.8</v>
      </c>
      <c r="AE76" s="116">
        <v>54.13</v>
      </c>
      <c r="AF76" s="116">
        <v>18.02</v>
      </c>
      <c r="AG76" s="116">
        <v>28874828.469999999</v>
      </c>
      <c r="AH76" s="116">
        <v>28193559.469999999</v>
      </c>
      <c r="AI76" s="117"/>
      <c r="AK76" s="119">
        <f t="shared" si="17"/>
        <v>54.13</v>
      </c>
      <c r="AL76" s="120">
        <f>IFERROR(INDEX('ค่าเฉลี่ย Q1_2565'!$D:$D,MATCH(E:E,'ค่าเฉลี่ย Q1_2565'!C:C,0)),)</f>
        <v>52.33</v>
      </c>
      <c r="AM76" s="121">
        <f t="shared" si="18"/>
        <v>1</v>
      </c>
      <c r="AN76" s="119">
        <f t="shared" si="19"/>
        <v>18.02</v>
      </c>
      <c r="AO76" s="120">
        <f>IFERROR(INDEX('ค่าเฉลี่ย Q1_2565'!$E:$E,MATCH(E:E,'ค่าเฉลี่ย Q1_2565'!C:C,0)),)</f>
        <v>14.53</v>
      </c>
      <c r="AP76" s="121">
        <f t="shared" si="20"/>
        <v>1</v>
      </c>
      <c r="AQ76" s="122">
        <f>H76</f>
        <v>2.5499999999999998</v>
      </c>
      <c r="AR76" s="123">
        <f t="shared" si="22"/>
        <v>162.1</v>
      </c>
      <c r="AS76" s="121">
        <f t="shared" si="15"/>
        <v>0</v>
      </c>
      <c r="AT76" s="308">
        <f t="shared" si="23"/>
        <v>155.16999999999999</v>
      </c>
      <c r="AU76" s="124">
        <f t="shared" si="16"/>
        <v>0</v>
      </c>
      <c r="AV76" s="310">
        <f t="shared" si="24"/>
        <v>179.51</v>
      </c>
      <c r="AW76" s="124">
        <f t="shared" si="25"/>
        <v>0</v>
      </c>
      <c r="AX76" s="310">
        <f>สูตรข้อมูล!P76</f>
        <v>494.14</v>
      </c>
      <c r="AY76" s="124">
        <f t="shared" si="26"/>
        <v>0</v>
      </c>
      <c r="AZ76" s="310">
        <f t="shared" si="27"/>
        <v>72.69</v>
      </c>
      <c r="BA76" s="124">
        <f t="shared" si="28"/>
        <v>0</v>
      </c>
      <c r="BB76" s="118">
        <f t="shared" si="29"/>
        <v>2</v>
      </c>
    </row>
  </sheetData>
  <autoFilter ref="A3:BB76">
    <filterColumn colId="1" showButton="0"/>
    <filterColumn colId="2" showButton="0"/>
  </autoFilter>
  <mergeCells count="19">
    <mergeCell ref="BB2:BB3"/>
    <mergeCell ref="AQ2:AS2"/>
    <mergeCell ref="AT2:AU2"/>
    <mergeCell ref="AV2:AW2"/>
    <mergeCell ref="AX2:AY2"/>
    <mergeCell ref="AZ2:BA2"/>
    <mergeCell ref="B46:B52"/>
    <mergeCell ref="B53:B61"/>
    <mergeCell ref="B62:B67"/>
    <mergeCell ref="B68:B76"/>
    <mergeCell ref="B16:B26"/>
    <mergeCell ref="B27:B38"/>
    <mergeCell ref="B39:B45"/>
    <mergeCell ref="AK2:AM2"/>
    <mergeCell ref="AN2:AP2"/>
    <mergeCell ref="B2:D2"/>
    <mergeCell ref="B3:D3"/>
    <mergeCell ref="B4:B15"/>
    <mergeCell ref="E2:E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85"/>
  <sheetViews>
    <sheetView tabSelected="1" topLeftCell="B1" zoomScale="50" zoomScaleNormal="50" workbookViewId="0">
      <pane xSplit="7" ySplit="4" topLeftCell="I13" activePane="bottomRight" state="frozen"/>
      <selection activeCell="B1" sqref="B1"/>
      <selection pane="topRight" activeCell="I1" sqref="I1"/>
      <selection pane="bottomLeft" activeCell="B5" sqref="B5"/>
      <selection pane="bottomRight" activeCell="P5" sqref="P5:Q77"/>
    </sheetView>
  </sheetViews>
  <sheetFormatPr defaultColWidth="9" defaultRowHeight="24"/>
  <cols>
    <col min="1" max="1" width="4.33203125" style="159" customWidth="1"/>
    <col min="2" max="2" width="4.25" style="159" bestFit="1" customWidth="1"/>
    <col min="3" max="3" width="12.58203125" style="160" bestFit="1" customWidth="1"/>
    <col min="4" max="4" width="7.75" style="159" bestFit="1" customWidth="1"/>
    <col min="5" max="5" width="24.75" style="159" customWidth="1"/>
    <col min="6" max="6" width="5.75" style="161" bestFit="1" customWidth="1"/>
    <col min="7" max="7" width="7.58203125" style="159" customWidth="1"/>
    <col min="8" max="8" width="21.33203125" style="159" bestFit="1" customWidth="1"/>
    <col min="9" max="9" width="7.58203125" style="159" customWidth="1"/>
    <col min="10" max="10" width="7.33203125" style="159" customWidth="1"/>
    <col min="11" max="11" width="6.25" style="159" customWidth="1"/>
    <col min="12" max="13" width="17.08203125" style="159" customWidth="1"/>
    <col min="14" max="16" width="4.58203125" style="159" customWidth="1"/>
    <col min="17" max="17" width="6.33203125" style="210" customWidth="1"/>
    <col min="18" max="18" width="4.58203125" style="159" customWidth="1"/>
    <col min="19" max="19" width="16.25" style="211" customWidth="1"/>
    <col min="20" max="20" width="15.75" style="211" bestFit="1" customWidth="1"/>
    <col min="21" max="27" width="4.08203125" style="159" customWidth="1"/>
    <col min="28" max="28" width="5.08203125" style="159" customWidth="1"/>
    <col min="29" max="29" width="6.33203125" style="159" customWidth="1"/>
    <col min="30" max="30" width="11" style="159" customWidth="1"/>
    <col min="31" max="16384" width="9" style="159"/>
  </cols>
  <sheetData>
    <row r="1" spans="1:30">
      <c r="A1" s="341" t="s">
        <v>355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</row>
    <row r="2" spans="1:30">
      <c r="A2" s="342" t="s">
        <v>420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</row>
    <row r="3" spans="1:30" ht="27">
      <c r="I3" s="162"/>
      <c r="J3" s="162"/>
      <c r="K3" s="162"/>
      <c r="L3" s="162"/>
      <c r="M3" s="162"/>
      <c r="N3" s="162"/>
      <c r="O3" s="344"/>
      <c r="P3" s="344"/>
      <c r="Q3" s="285"/>
      <c r="R3" s="304"/>
      <c r="S3" s="285"/>
      <c r="T3" s="271"/>
      <c r="U3" s="162"/>
      <c r="V3" s="162"/>
      <c r="W3" s="162"/>
      <c r="X3" s="162"/>
      <c r="Y3" s="162"/>
      <c r="Z3" s="162"/>
      <c r="AA3" s="162"/>
      <c r="AB3" s="162"/>
      <c r="AC3" s="162"/>
    </row>
    <row r="4" spans="1:30" s="173" customFormat="1" ht="195" customHeight="1">
      <c r="A4" s="163" t="s">
        <v>134</v>
      </c>
      <c r="B4" s="163" t="s">
        <v>135</v>
      </c>
      <c r="C4" s="163" t="s">
        <v>136</v>
      </c>
      <c r="D4" s="164" t="s">
        <v>137</v>
      </c>
      <c r="E4" s="164" t="s">
        <v>138</v>
      </c>
      <c r="F4" s="164" t="s">
        <v>139</v>
      </c>
      <c r="G4" s="165" t="s">
        <v>140</v>
      </c>
      <c r="H4" s="166" t="s">
        <v>141</v>
      </c>
      <c r="I4" s="167" t="s">
        <v>142</v>
      </c>
      <c r="J4" s="167" t="s">
        <v>143</v>
      </c>
      <c r="K4" s="167" t="s">
        <v>144</v>
      </c>
      <c r="L4" s="167" t="s">
        <v>145</v>
      </c>
      <c r="M4" s="167" t="s">
        <v>146</v>
      </c>
      <c r="N4" s="165" t="s">
        <v>147</v>
      </c>
      <c r="O4" s="165" t="s">
        <v>148</v>
      </c>
      <c r="P4" s="165" t="s">
        <v>149</v>
      </c>
      <c r="Q4" s="168" t="s">
        <v>150</v>
      </c>
      <c r="R4" s="165" t="s">
        <v>151</v>
      </c>
      <c r="S4" s="169" t="s">
        <v>131</v>
      </c>
      <c r="T4" s="169" t="s">
        <v>152</v>
      </c>
      <c r="U4" s="170" t="s">
        <v>153</v>
      </c>
      <c r="V4" s="170" t="s">
        <v>154</v>
      </c>
      <c r="W4" s="170" t="s">
        <v>155</v>
      </c>
      <c r="X4" s="170" t="s">
        <v>156</v>
      </c>
      <c r="Y4" s="170" t="s">
        <v>157</v>
      </c>
      <c r="Z4" s="170" t="s">
        <v>158</v>
      </c>
      <c r="AA4" s="170" t="s">
        <v>99</v>
      </c>
      <c r="AB4" s="171" t="s">
        <v>159</v>
      </c>
      <c r="AC4" s="172" t="s">
        <v>160</v>
      </c>
      <c r="AD4" s="167" t="s">
        <v>263</v>
      </c>
    </row>
    <row r="5" spans="1:30" s="182" customFormat="1">
      <c r="A5" s="174">
        <v>1</v>
      </c>
      <c r="B5" s="174">
        <v>6</v>
      </c>
      <c r="C5" s="175" t="s">
        <v>161</v>
      </c>
      <c r="D5" s="176" t="s">
        <v>5</v>
      </c>
      <c r="E5" s="177" t="s">
        <v>162</v>
      </c>
      <c r="F5" s="178" t="s">
        <v>163</v>
      </c>
      <c r="G5" s="179">
        <v>769</v>
      </c>
      <c r="H5" s="268" t="s">
        <v>395</v>
      </c>
      <c r="I5" s="180">
        <f>สูตรข้อมูล!F4</f>
        <v>3.15</v>
      </c>
      <c r="J5" s="180">
        <f>สูตรข้อมูล!G4</f>
        <v>2.84</v>
      </c>
      <c r="K5" s="180">
        <f>สูตรข้อมูล!H4</f>
        <v>1.28</v>
      </c>
      <c r="L5" s="305">
        <f>สูตรข้อมูล!J4</f>
        <v>1001772239.26</v>
      </c>
      <c r="M5" s="305">
        <f>สูตรข้อมูล!AH4</f>
        <v>662038885.38</v>
      </c>
      <c r="N5" s="178">
        <f>(IF(I5&lt;1.5,1,0))+(IF(J5&lt;1,1,0))+(IF(K5&lt;0.8,1,0))</f>
        <v>0</v>
      </c>
      <c r="O5" s="178">
        <f>IF(M5&lt;0,1,0)+IF(L5&lt;0,1,0)</f>
        <v>0</v>
      </c>
      <c r="P5" s="178">
        <f>IF(AND(M5&lt;0,L5&lt;0),2,IF(AND(M5&gt;0,L5&gt;0),0,IF(AND(L5&lt;0,M5&gt;0),IF(ABS((L5/(M5/5)))&lt;3,0,IF(ABS((L5/(M5/5)))&gt;6,2,1)),IF(AND(L5&gt;0,M5&lt;0),IF(ABS((L5/(M5/5)))&lt;3,2,IF(ABS((L5/(M5/5)))&gt;6,0,1))))))</f>
        <v>0</v>
      </c>
      <c r="Q5" s="367" t="str">
        <f>IF(AND(L5&gt;0,M5&gt;0),"",IF(AND(L5&lt;0,M5&lt;0),"",TRUNC(ABS(L5/(M5/5)),1)))</f>
        <v/>
      </c>
      <c r="R5" s="179">
        <f>+N5+O5+P5</f>
        <v>0</v>
      </c>
      <c r="S5" s="306">
        <f>สูตรข้อมูล!AG4</f>
        <v>736528493.82000005</v>
      </c>
      <c r="T5" s="306">
        <f>สูตรข้อมูล!K4</f>
        <v>135315138.36000001</v>
      </c>
      <c r="U5" s="181">
        <f>สูตรข้อมูล!AM4</f>
        <v>1</v>
      </c>
      <c r="V5" s="181">
        <f>สูตรข้อมูล!AP4</f>
        <v>1</v>
      </c>
      <c r="W5" s="181">
        <f>สูตรข้อมูล!AS4</f>
        <v>0</v>
      </c>
      <c r="X5" s="181">
        <f>สูตรข้อมูล!AU4</f>
        <v>0</v>
      </c>
      <c r="Y5" s="181">
        <f>สูตรข้อมูล!AW4</f>
        <v>1</v>
      </c>
      <c r="Z5" s="181">
        <f>สูตรข้อมูล!AY4</f>
        <v>1</v>
      </c>
      <c r="AA5" s="181">
        <f>สูตรข้อมูล!BA4</f>
        <v>1</v>
      </c>
      <c r="AB5" s="181" t="str">
        <f>IF(COUNTIF(U5:AA5,"1")=7,"A",IF(COUNTIF(U5:AA5,"1")=6,"A-",IF(COUNTIF(U5:AA5,"1")=5,"B",IF(COUNTIF(U5:AA5,"1")=4,"B-",IF(COUNTIF(U5:AA5,"1")=3,"C",IF(COUNTIF(U5:AA5,"1")=2,"C-",IF(COUNTIF(U5:AA5,"1")=1,"D","F")))))))</f>
        <v>B</v>
      </c>
      <c r="AC5" s="181" t="str">
        <f t="shared" ref="AC5:AC36" si="0">R5&amp;AB5</f>
        <v>0B</v>
      </c>
      <c r="AD5" s="181" t="str">
        <f>IF(COUNTIF(U5:AA5,"1")=7,"ผ่าน",IF(COUNTIF(U5:AA5,"1")=6,"ผ่าน",IF(COUNTIF(U5:AA5,"1")=5,"ผ่าน",IF(COUNTIF(U5:AA5,"1")=4,"ไม่ผ่าน",IF(COUNTIF(U5:AA5,"1")=3,"ไม่ผ่าน",IF(COUNTIF(U5:AA5,"1")=2,"ไม่ผ่าน",IF(COUNTIF(U5:AA5,"1")=1,"ไม่ผ่าน",IF(COUNTIF(U5:AA5,"1")=0,"ไม่ผ่าน"))))))))</f>
        <v>ผ่าน</v>
      </c>
    </row>
    <row r="6" spans="1:30" s="182" customFormat="1">
      <c r="A6" s="174">
        <v>2</v>
      </c>
      <c r="B6" s="174">
        <v>6</v>
      </c>
      <c r="C6" s="175" t="s">
        <v>161</v>
      </c>
      <c r="D6" s="176" t="s">
        <v>32</v>
      </c>
      <c r="E6" s="177" t="s">
        <v>165</v>
      </c>
      <c r="F6" s="178" t="s">
        <v>166</v>
      </c>
      <c r="G6" s="179">
        <v>40</v>
      </c>
      <c r="H6" s="268" t="s">
        <v>396</v>
      </c>
      <c r="I6" s="180">
        <f>สูตรข้อมูล!F5</f>
        <v>3.46</v>
      </c>
      <c r="J6" s="180">
        <f>สูตรข้อมูล!G5</f>
        <v>3.12</v>
      </c>
      <c r="K6" s="180">
        <f>สูตรข้อมูล!H5</f>
        <v>2.2999999999999998</v>
      </c>
      <c r="L6" s="305">
        <f>สูตรข้อมูล!J5</f>
        <v>58850867.530000001</v>
      </c>
      <c r="M6" s="305">
        <f>สูตรข้อมูล!AH5</f>
        <v>16764066.529999999</v>
      </c>
      <c r="N6" s="178">
        <f>(IF(I6&lt;1.5,1,0))+(IF(J6&lt;1,1,0))+(IF(K6&lt;0.8,1,0))</f>
        <v>0</v>
      </c>
      <c r="O6" s="178">
        <f t="shared" ref="O6:O69" si="1">IF(M6&lt;0,1,0)+IF(L6&lt;0,1,0)</f>
        <v>0</v>
      </c>
      <c r="P6" s="178">
        <f t="shared" ref="P6:P69" si="2">IF(AND(M6&lt;0,L6&lt;0),2,IF(AND(M6&gt;0,L6&gt;0),0,IF(AND(L6&lt;0,M6&gt;0),IF(ABS((L6/(M6/5)))&lt;3,0,IF(ABS((L6/(M6/5)))&gt;6,2,1)),IF(AND(L6&gt;0,M6&lt;0),IF(ABS((L6/(M6/5)))&lt;3,2,IF(ABS((L6/(M6/5)))&gt;6,0,1))))))</f>
        <v>0</v>
      </c>
      <c r="Q6" s="367" t="str">
        <f t="shared" ref="Q6:Q69" si="3">IF(AND(L6&gt;0,M6&gt;0),"",IF(AND(L6&lt;0,M6&lt;0),"",TRUNC(ABS(L6/(M6/5)),1)))</f>
        <v/>
      </c>
      <c r="R6" s="179">
        <f t="shared" ref="R6:R13" si="4">+N6+O6+P6</f>
        <v>0</v>
      </c>
      <c r="S6" s="306">
        <f>สูตรข้อมูล!AG5</f>
        <v>18952191.07</v>
      </c>
      <c r="T6" s="306">
        <f>สูตรข้อมูล!K5</f>
        <v>31075596.780000001</v>
      </c>
      <c r="U6" s="181">
        <f>สูตรข้อมูล!AM5</f>
        <v>0</v>
      </c>
      <c r="V6" s="181">
        <f>สูตรข้อมูล!AP5</f>
        <v>0</v>
      </c>
      <c r="W6" s="181">
        <f>สูตรข้อมูล!AS5</f>
        <v>0</v>
      </c>
      <c r="X6" s="181">
        <f>สูตรข้อมูล!AU5</f>
        <v>1</v>
      </c>
      <c r="Y6" s="181">
        <f>สูตรข้อมูล!AW5</f>
        <v>0</v>
      </c>
      <c r="Z6" s="181">
        <f>สูตรข้อมูล!AY5</f>
        <v>0</v>
      </c>
      <c r="AA6" s="181">
        <f>สูตรข้อมูล!BA5</f>
        <v>1</v>
      </c>
      <c r="AB6" s="181" t="str">
        <f t="shared" ref="AB6:AB68" si="5">IF(COUNTIF(U6:AA6,"1")=7,"A",IF(COUNTIF(U6:AA6,"1")=6,"A-",IF(COUNTIF(U6:AA6,"1")=5,"B",IF(COUNTIF(U6:AA6,"1")=4,"B-",IF(COUNTIF(U6:AA6,"1")=3,"C",IF(COUNTIF(U6:AA6,"1")=2,"C-",IF(COUNTIF(U6:AA6,"1")=1,"D","F")))))))</f>
        <v>C-</v>
      </c>
      <c r="AC6" s="181" t="str">
        <f t="shared" si="0"/>
        <v>0C-</v>
      </c>
      <c r="AD6" s="181" t="str">
        <f t="shared" ref="AD6:AD69" si="6">IF(COUNTIF(U6:AA6,"1")=7,"ผ่าน",IF(COUNTIF(U6:AA6,"1")=6,"ผ่าน",IF(COUNTIF(U6:AA6,"1")=5,"ผ่าน",IF(COUNTIF(U6:AA6,"1")=4,"ไม่ผ่าน",IF(COUNTIF(U6:AA6,"1")=3,"ไม่ผ่าน",IF(COUNTIF(U6:AA6,"1")=2,"ไม่ผ่าน",IF(COUNTIF(U6:AA6,"1")=1,"ไม่ผ่าน",IF(COUNTIF(U6:AA6,"1")=0,"ไม่ผ่าน"))))))))</f>
        <v>ไม่ผ่าน</v>
      </c>
    </row>
    <row r="7" spans="1:30" s="182" customFormat="1">
      <c r="A7" s="174">
        <v>3</v>
      </c>
      <c r="B7" s="174">
        <v>6</v>
      </c>
      <c r="C7" s="175" t="s">
        <v>161</v>
      </c>
      <c r="D7" s="176" t="s">
        <v>33</v>
      </c>
      <c r="E7" s="177" t="s">
        <v>168</v>
      </c>
      <c r="F7" s="178" t="s">
        <v>166</v>
      </c>
      <c r="G7" s="179">
        <v>33</v>
      </c>
      <c r="H7" s="268" t="s">
        <v>397</v>
      </c>
      <c r="I7" s="180">
        <f>สูตรข้อมูล!F6</f>
        <v>6.24</v>
      </c>
      <c r="J7" s="180">
        <f>สูตรข้อมูล!G6</f>
        <v>6.07</v>
      </c>
      <c r="K7" s="180">
        <f>สูตรข้อมูล!H6</f>
        <v>5.4</v>
      </c>
      <c r="L7" s="305">
        <f>สูตรข้อมูล!J6</f>
        <v>56941709.789999999</v>
      </c>
      <c r="M7" s="305">
        <f>สูตรข้อมูล!AH6</f>
        <v>14918394.449999999</v>
      </c>
      <c r="N7" s="178">
        <f t="shared" ref="N7:N70" si="7">(IF(I7&lt;1.5,1,0))+(IF(J7&lt;1,1,0))+(IF(K7&lt;0.8,1,0))</f>
        <v>0</v>
      </c>
      <c r="O7" s="178">
        <f t="shared" si="1"/>
        <v>0</v>
      </c>
      <c r="P7" s="178">
        <f t="shared" si="2"/>
        <v>0</v>
      </c>
      <c r="Q7" s="367" t="str">
        <f t="shared" si="3"/>
        <v/>
      </c>
      <c r="R7" s="179">
        <f t="shared" si="4"/>
        <v>0</v>
      </c>
      <c r="S7" s="306">
        <f>สูตรข้อมูล!AG6</f>
        <v>16756241.859999999</v>
      </c>
      <c r="T7" s="306">
        <f>สูตรข้อมูล!K6</f>
        <v>47765433.780000001</v>
      </c>
      <c r="U7" s="181">
        <f>สูตรข้อมูล!AM6</f>
        <v>0</v>
      </c>
      <c r="V7" s="181">
        <f>สูตรข้อมูล!AP6</f>
        <v>0</v>
      </c>
      <c r="W7" s="181">
        <f>สูตรข้อมูล!AS6</f>
        <v>0</v>
      </c>
      <c r="X7" s="181">
        <f>สูตรข้อมูล!AU6</f>
        <v>1</v>
      </c>
      <c r="Y7" s="181">
        <f>สูตรข้อมูล!AW6</f>
        <v>1</v>
      </c>
      <c r="Z7" s="181">
        <f>สูตรข้อมูล!AY6</f>
        <v>0</v>
      </c>
      <c r="AA7" s="181">
        <f>สูตรข้อมูล!BA6</f>
        <v>0</v>
      </c>
      <c r="AB7" s="181" t="str">
        <f t="shared" si="5"/>
        <v>C-</v>
      </c>
      <c r="AC7" s="181" t="str">
        <f t="shared" si="0"/>
        <v>0C-</v>
      </c>
      <c r="AD7" s="181" t="str">
        <f t="shared" si="6"/>
        <v>ไม่ผ่าน</v>
      </c>
    </row>
    <row r="8" spans="1:30" s="182" customFormat="1">
      <c r="A8" s="174">
        <v>4</v>
      </c>
      <c r="B8" s="174">
        <v>6</v>
      </c>
      <c r="C8" s="175" t="s">
        <v>161</v>
      </c>
      <c r="D8" s="176" t="s">
        <v>34</v>
      </c>
      <c r="E8" s="177" t="s">
        <v>170</v>
      </c>
      <c r="F8" s="178" t="s">
        <v>166</v>
      </c>
      <c r="G8" s="179">
        <v>40</v>
      </c>
      <c r="H8" s="268" t="s">
        <v>397</v>
      </c>
      <c r="I8" s="180">
        <f>สูตรข้อมูล!F7</f>
        <v>5.6</v>
      </c>
      <c r="J8" s="180">
        <f>สูตรข้อมูล!G7</f>
        <v>5.35</v>
      </c>
      <c r="K8" s="180">
        <f>สูตรข้อมูล!H7</f>
        <v>4.55</v>
      </c>
      <c r="L8" s="305">
        <f>สูตรข้อมูล!J7</f>
        <v>44354685.420000002</v>
      </c>
      <c r="M8" s="305">
        <f>สูตรข้อมูล!AH7</f>
        <v>18009139.949999999</v>
      </c>
      <c r="N8" s="178">
        <f t="shared" si="7"/>
        <v>0</v>
      </c>
      <c r="O8" s="178">
        <f t="shared" si="1"/>
        <v>0</v>
      </c>
      <c r="P8" s="178">
        <f t="shared" si="2"/>
        <v>0</v>
      </c>
      <c r="Q8" s="367" t="str">
        <f t="shared" si="3"/>
        <v/>
      </c>
      <c r="R8" s="179">
        <f t="shared" si="4"/>
        <v>0</v>
      </c>
      <c r="S8" s="306">
        <f>สูตรข้อมูล!AG7</f>
        <v>15721275.710000001</v>
      </c>
      <c r="T8" s="306">
        <f>สูตรข้อมูล!K7</f>
        <v>34183446.119999997</v>
      </c>
      <c r="U8" s="181">
        <f>สูตรข้อมูล!AM7</f>
        <v>0</v>
      </c>
      <c r="V8" s="181">
        <f>สูตรข้อมูล!AP7</f>
        <v>1</v>
      </c>
      <c r="W8" s="181">
        <f>สูตรข้อมูล!AS7</f>
        <v>0</v>
      </c>
      <c r="X8" s="181">
        <f>สูตรข้อมูล!AU7</f>
        <v>0</v>
      </c>
      <c r="Y8" s="181">
        <f>สูตรข้อมูล!AW7</f>
        <v>0</v>
      </c>
      <c r="Z8" s="181">
        <f>สูตรข้อมูล!AY7</f>
        <v>1</v>
      </c>
      <c r="AA8" s="181">
        <f>สูตรข้อมูล!BA7</f>
        <v>0</v>
      </c>
      <c r="AB8" s="181" t="str">
        <f t="shared" si="5"/>
        <v>C-</v>
      </c>
      <c r="AC8" s="183" t="str">
        <f t="shared" si="0"/>
        <v>0C-</v>
      </c>
      <c r="AD8" s="181" t="str">
        <f t="shared" si="6"/>
        <v>ไม่ผ่าน</v>
      </c>
    </row>
    <row r="9" spans="1:30" s="182" customFormat="1">
      <c r="A9" s="174">
        <v>5</v>
      </c>
      <c r="B9" s="174">
        <v>6</v>
      </c>
      <c r="C9" s="175" t="s">
        <v>161</v>
      </c>
      <c r="D9" s="176" t="s">
        <v>35</v>
      </c>
      <c r="E9" s="177" t="s">
        <v>171</v>
      </c>
      <c r="F9" s="178" t="s">
        <v>166</v>
      </c>
      <c r="G9" s="179">
        <v>33</v>
      </c>
      <c r="H9" s="268" t="s">
        <v>397</v>
      </c>
      <c r="I9" s="180">
        <f>สูตรข้อมูล!F8</f>
        <v>6.32</v>
      </c>
      <c r="J9" s="180">
        <f>สูตรข้อมูล!G8</f>
        <v>6.02</v>
      </c>
      <c r="K9" s="180">
        <f>สูตรข้อมูล!H8</f>
        <v>4.99</v>
      </c>
      <c r="L9" s="305">
        <f>สูตรข้อมูล!J8</f>
        <v>49051077.57</v>
      </c>
      <c r="M9" s="305">
        <f>สูตรข้อมูล!AH8</f>
        <v>10325300.359999999</v>
      </c>
      <c r="N9" s="178">
        <f t="shared" si="7"/>
        <v>0</v>
      </c>
      <c r="O9" s="178">
        <f t="shared" si="1"/>
        <v>0</v>
      </c>
      <c r="P9" s="178">
        <f t="shared" si="2"/>
        <v>0</v>
      </c>
      <c r="Q9" s="367" t="str">
        <f t="shared" si="3"/>
        <v/>
      </c>
      <c r="R9" s="179">
        <f t="shared" si="4"/>
        <v>0</v>
      </c>
      <c r="S9" s="306">
        <f>สูตรข้อมูล!AG8</f>
        <v>10516816.6</v>
      </c>
      <c r="T9" s="306">
        <f>สูตรข้อมูล!K8</f>
        <v>36833490.390000001</v>
      </c>
      <c r="U9" s="181">
        <f>สูตรข้อมูล!AM8</f>
        <v>0</v>
      </c>
      <c r="V9" s="181">
        <f>สูตรข้อมูล!AP8</f>
        <v>0</v>
      </c>
      <c r="W9" s="181">
        <f>สูตรข้อมูล!AS8</f>
        <v>0</v>
      </c>
      <c r="X9" s="181">
        <f>สูตรข้อมูล!AU8</f>
        <v>0</v>
      </c>
      <c r="Y9" s="181">
        <f>สูตรข้อมูล!AW8</f>
        <v>0</v>
      </c>
      <c r="Z9" s="181">
        <f>สูตรข้อมูล!AY8</f>
        <v>1</v>
      </c>
      <c r="AA9" s="181">
        <f>สูตรข้อมูล!BA8</f>
        <v>0</v>
      </c>
      <c r="AB9" s="181" t="str">
        <f t="shared" si="5"/>
        <v>D</v>
      </c>
      <c r="AC9" s="181" t="str">
        <f t="shared" si="0"/>
        <v>0D</v>
      </c>
      <c r="AD9" s="181" t="str">
        <f t="shared" si="6"/>
        <v>ไม่ผ่าน</v>
      </c>
    </row>
    <row r="10" spans="1:30" s="182" customFormat="1">
      <c r="A10" s="174">
        <v>6</v>
      </c>
      <c r="B10" s="174">
        <v>6</v>
      </c>
      <c r="C10" s="175" t="s">
        <v>161</v>
      </c>
      <c r="D10" s="176" t="s">
        <v>36</v>
      </c>
      <c r="E10" s="177" t="s">
        <v>172</v>
      </c>
      <c r="F10" s="178" t="s">
        <v>166</v>
      </c>
      <c r="G10" s="179">
        <v>69</v>
      </c>
      <c r="H10" s="268" t="s">
        <v>398</v>
      </c>
      <c r="I10" s="180">
        <f>สูตรข้อมูล!F9</f>
        <v>3.14</v>
      </c>
      <c r="J10" s="180">
        <f>สูตรข้อมูล!G9</f>
        <v>2.98</v>
      </c>
      <c r="K10" s="180">
        <f>สูตรข้อมูล!H9</f>
        <v>2.2999999999999998</v>
      </c>
      <c r="L10" s="305">
        <f>สูตรข้อมูล!J9</f>
        <v>76078535.980000004</v>
      </c>
      <c r="M10" s="305">
        <f>สูตรข้อมูล!AH9</f>
        <v>39186376.149999999</v>
      </c>
      <c r="N10" s="178">
        <f t="shared" si="7"/>
        <v>0</v>
      </c>
      <c r="O10" s="178">
        <f t="shared" si="1"/>
        <v>0</v>
      </c>
      <c r="P10" s="178">
        <f t="shared" si="2"/>
        <v>0</v>
      </c>
      <c r="Q10" s="367" t="str">
        <f t="shared" si="3"/>
        <v/>
      </c>
      <c r="R10" s="179">
        <f t="shared" si="4"/>
        <v>0</v>
      </c>
      <c r="S10" s="306">
        <f>สูตรข้อมูล!AG9</f>
        <v>39373669.619999997</v>
      </c>
      <c r="T10" s="306">
        <f>สูตรข้อมูล!K9</f>
        <v>45972395.490000002</v>
      </c>
      <c r="U10" s="181">
        <f>สูตรข้อมูล!AM9</f>
        <v>0</v>
      </c>
      <c r="V10" s="181">
        <f>สูตรข้อมูล!AP9</f>
        <v>1</v>
      </c>
      <c r="W10" s="181">
        <f>สูตรข้อมูล!AS9</f>
        <v>0</v>
      </c>
      <c r="X10" s="181">
        <f>สูตรข้อมูล!AU9</f>
        <v>1</v>
      </c>
      <c r="Y10" s="181">
        <f>สูตรข้อมูล!AW9</f>
        <v>0</v>
      </c>
      <c r="Z10" s="181">
        <f>สูตรข้อมูล!AY9</f>
        <v>1</v>
      </c>
      <c r="AA10" s="181">
        <f>สูตรข้อมูล!BA9</f>
        <v>0</v>
      </c>
      <c r="AB10" s="181" t="str">
        <f t="shared" si="5"/>
        <v>C</v>
      </c>
      <c r="AC10" s="181" t="str">
        <f t="shared" si="0"/>
        <v>0C</v>
      </c>
      <c r="AD10" s="181" t="str">
        <f t="shared" si="6"/>
        <v>ไม่ผ่าน</v>
      </c>
    </row>
    <row r="11" spans="1:30" s="182" customFormat="1">
      <c r="A11" s="174">
        <v>7</v>
      </c>
      <c r="B11" s="174">
        <v>6</v>
      </c>
      <c r="C11" s="175" t="s">
        <v>161</v>
      </c>
      <c r="D11" s="176" t="s">
        <v>37</v>
      </c>
      <c r="E11" s="177" t="s">
        <v>173</v>
      </c>
      <c r="F11" s="178" t="s">
        <v>166</v>
      </c>
      <c r="G11" s="179">
        <v>36</v>
      </c>
      <c r="H11" s="268" t="s">
        <v>396</v>
      </c>
      <c r="I11" s="180">
        <f>สูตรข้อมูล!F10</f>
        <v>1.81</v>
      </c>
      <c r="J11" s="180">
        <f>สูตรข้อมูล!G10</f>
        <v>1.69</v>
      </c>
      <c r="K11" s="180">
        <f>สูตรข้อมูล!H10</f>
        <v>1.1399999999999999</v>
      </c>
      <c r="L11" s="305">
        <f>สูตรข้อมูล!J10</f>
        <v>16193820.09</v>
      </c>
      <c r="M11" s="305">
        <f>สูตรข้อมูล!AH10</f>
        <v>10657368.85</v>
      </c>
      <c r="N11" s="178">
        <f t="shared" si="7"/>
        <v>0</v>
      </c>
      <c r="O11" s="178">
        <f t="shared" si="1"/>
        <v>0</v>
      </c>
      <c r="P11" s="178">
        <f t="shared" si="2"/>
        <v>0</v>
      </c>
      <c r="Q11" s="367" t="str">
        <f t="shared" si="3"/>
        <v/>
      </c>
      <c r="R11" s="179">
        <f t="shared" si="4"/>
        <v>0</v>
      </c>
      <c r="S11" s="306">
        <f>สูตรข้อมูล!AG10</f>
        <v>12899729.220000001</v>
      </c>
      <c r="T11" s="306">
        <f>สูตรข้อมูล!K10</f>
        <v>2697934.52</v>
      </c>
      <c r="U11" s="181">
        <f>สูตรข้อมูล!AM10</f>
        <v>0</v>
      </c>
      <c r="V11" s="181">
        <f>สูตรข้อมูล!AP10</f>
        <v>0</v>
      </c>
      <c r="W11" s="181">
        <f>สูตรข้อมูล!AS10</f>
        <v>0</v>
      </c>
      <c r="X11" s="181">
        <f>สูตรข้อมูล!AU10</f>
        <v>1</v>
      </c>
      <c r="Y11" s="181">
        <f>สูตรข้อมูล!AW10</f>
        <v>0</v>
      </c>
      <c r="Z11" s="181">
        <f>สูตรข้อมูล!AY10</f>
        <v>0</v>
      </c>
      <c r="AA11" s="181">
        <f>สูตรข้อมูล!BA10</f>
        <v>0</v>
      </c>
      <c r="AB11" s="181" t="str">
        <f t="shared" si="5"/>
        <v>D</v>
      </c>
      <c r="AC11" s="181" t="str">
        <f t="shared" si="0"/>
        <v>0D</v>
      </c>
      <c r="AD11" s="181" t="str">
        <f t="shared" si="6"/>
        <v>ไม่ผ่าน</v>
      </c>
    </row>
    <row r="12" spans="1:30" s="182" customFormat="1">
      <c r="A12" s="174">
        <v>8</v>
      </c>
      <c r="B12" s="174">
        <v>6</v>
      </c>
      <c r="C12" s="175" t="s">
        <v>161</v>
      </c>
      <c r="D12" s="176" t="s">
        <v>38</v>
      </c>
      <c r="E12" s="177" t="s">
        <v>174</v>
      </c>
      <c r="F12" s="178" t="s">
        <v>166</v>
      </c>
      <c r="G12" s="179">
        <v>35</v>
      </c>
      <c r="H12" s="268" t="s">
        <v>397</v>
      </c>
      <c r="I12" s="180">
        <f>สูตรข้อมูล!F11</f>
        <v>3.89</v>
      </c>
      <c r="J12" s="180">
        <f>สูตรข้อมูล!G11</f>
        <v>3.66</v>
      </c>
      <c r="K12" s="180">
        <f>สูตรข้อมูล!H11</f>
        <v>2.95</v>
      </c>
      <c r="L12" s="305">
        <f>สูตรข้อมูล!J11</f>
        <v>33498087.629999999</v>
      </c>
      <c r="M12" s="305">
        <f>สูตรข้อมูล!AH11</f>
        <v>9154253.75</v>
      </c>
      <c r="N12" s="178">
        <f t="shared" si="7"/>
        <v>0</v>
      </c>
      <c r="O12" s="178">
        <f t="shared" si="1"/>
        <v>0</v>
      </c>
      <c r="P12" s="178">
        <f t="shared" si="2"/>
        <v>0</v>
      </c>
      <c r="Q12" s="367" t="str">
        <f t="shared" si="3"/>
        <v/>
      </c>
      <c r="R12" s="179">
        <f t="shared" si="4"/>
        <v>0</v>
      </c>
      <c r="S12" s="306">
        <f>สูตรข้อมูล!AG11</f>
        <v>9479253.1300000008</v>
      </c>
      <c r="T12" s="306">
        <f>สูตรข้อมูล!K11</f>
        <v>22648932.5</v>
      </c>
      <c r="U12" s="181">
        <f>สูตรข้อมูล!AM11</f>
        <v>0</v>
      </c>
      <c r="V12" s="181">
        <f>สูตรข้อมูล!AP11</f>
        <v>0</v>
      </c>
      <c r="W12" s="181">
        <f>สูตรข้อมูล!AS11</f>
        <v>1</v>
      </c>
      <c r="X12" s="181">
        <f>สูตรข้อมูล!AU11</f>
        <v>1</v>
      </c>
      <c r="Y12" s="181">
        <f>สูตรข้อมูล!AW11</f>
        <v>0</v>
      </c>
      <c r="Z12" s="181">
        <f>สูตรข้อมูล!AY11</f>
        <v>1</v>
      </c>
      <c r="AA12" s="181">
        <f>สูตรข้อมูล!BA11</f>
        <v>1</v>
      </c>
      <c r="AB12" s="181" t="str">
        <f t="shared" si="5"/>
        <v>B-</v>
      </c>
      <c r="AC12" s="181" t="str">
        <f t="shared" si="0"/>
        <v>0B-</v>
      </c>
      <c r="AD12" s="181" t="str">
        <f t="shared" si="6"/>
        <v>ไม่ผ่าน</v>
      </c>
    </row>
    <row r="13" spans="1:30" s="182" customFormat="1">
      <c r="A13" s="174">
        <v>9</v>
      </c>
      <c r="B13" s="174">
        <v>6</v>
      </c>
      <c r="C13" s="175" t="s">
        <v>161</v>
      </c>
      <c r="D13" s="176" t="s">
        <v>39</v>
      </c>
      <c r="E13" s="177" t="s">
        <v>175</v>
      </c>
      <c r="F13" s="178" t="s">
        <v>166</v>
      </c>
      <c r="G13" s="179">
        <v>62</v>
      </c>
      <c r="H13" s="268" t="s">
        <v>399</v>
      </c>
      <c r="I13" s="180">
        <f>สูตรข้อมูล!F12</f>
        <v>2.62</v>
      </c>
      <c r="J13" s="180">
        <f>สูตรข้อมูล!G12</f>
        <v>2.36</v>
      </c>
      <c r="K13" s="180">
        <f>สูตรข้อมูล!H12</f>
        <v>1.83</v>
      </c>
      <c r="L13" s="305">
        <f>สูตรข้อมูล!J12</f>
        <v>62816598.920000002</v>
      </c>
      <c r="M13" s="305">
        <f>สูตรข้อมูล!AH12</f>
        <v>34484311.460000001</v>
      </c>
      <c r="N13" s="178">
        <f t="shared" si="7"/>
        <v>0</v>
      </c>
      <c r="O13" s="178">
        <f t="shared" si="1"/>
        <v>0</v>
      </c>
      <c r="P13" s="178">
        <f t="shared" si="2"/>
        <v>0</v>
      </c>
      <c r="Q13" s="367" t="str">
        <f t="shared" si="3"/>
        <v/>
      </c>
      <c r="R13" s="179">
        <f t="shared" si="4"/>
        <v>0</v>
      </c>
      <c r="S13" s="306">
        <f>สูตรข้อมูล!AG12</f>
        <v>35492594.960000001</v>
      </c>
      <c r="T13" s="306">
        <f>สูตรข้อมูล!K12</f>
        <v>32020821.98</v>
      </c>
      <c r="U13" s="181">
        <f>สูตรข้อมูล!AM12</f>
        <v>0</v>
      </c>
      <c r="V13" s="181">
        <f>สูตรข้อมูล!AP12</f>
        <v>0</v>
      </c>
      <c r="W13" s="181">
        <f>สูตรข้อมูล!AS12</f>
        <v>0</v>
      </c>
      <c r="X13" s="181">
        <f>สูตรข้อมูล!AU12</f>
        <v>1</v>
      </c>
      <c r="Y13" s="181">
        <f>สูตรข้อมูล!AW12</f>
        <v>1</v>
      </c>
      <c r="Z13" s="181">
        <f>สูตรข้อมูล!AY12</f>
        <v>1</v>
      </c>
      <c r="AA13" s="181">
        <f>สูตรข้อมูล!BA12</f>
        <v>0</v>
      </c>
      <c r="AB13" s="181" t="str">
        <f t="shared" si="5"/>
        <v>C</v>
      </c>
      <c r="AC13" s="181" t="str">
        <f t="shared" si="0"/>
        <v>0C</v>
      </c>
      <c r="AD13" s="181" t="str">
        <f t="shared" si="6"/>
        <v>ไม่ผ่าน</v>
      </c>
    </row>
    <row r="14" spans="1:30" s="182" customFormat="1">
      <c r="A14" s="174">
        <v>10</v>
      </c>
      <c r="B14" s="174">
        <v>6</v>
      </c>
      <c r="C14" s="175" t="s">
        <v>161</v>
      </c>
      <c r="D14" s="176" t="s">
        <v>40</v>
      </c>
      <c r="E14" s="177" t="s">
        <v>177</v>
      </c>
      <c r="F14" s="178" t="s">
        <v>166</v>
      </c>
      <c r="G14" s="179">
        <v>34</v>
      </c>
      <c r="H14" s="268" t="s">
        <v>398</v>
      </c>
      <c r="I14" s="180">
        <f>สูตรข้อมูล!F13</f>
        <v>3.45</v>
      </c>
      <c r="J14" s="180">
        <f>สูตรข้อมูล!G13</f>
        <v>3.2</v>
      </c>
      <c r="K14" s="180">
        <f>สูตรข้อมูล!H13</f>
        <v>2.77</v>
      </c>
      <c r="L14" s="305">
        <f>สูตรข้อมูล!J13</f>
        <v>46229590.600000001</v>
      </c>
      <c r="M14" s="305">
        <f>สูตรข้อมูล!AH13</f>
        <v>19573924.050000001</v>
      </c>
      <c r="N14" s="178">
        <f t="shared" si="7"/>
        <v>0</v>
      </c>
      <c r="O14" s="178">
        <f t="shared" si="1"/>
        <v>0</v>
      </c>
      <c r="P14" s="178">
        <f t="shared" si="2"/>
        <v>0</v>
      </c>
      <c r="Q14" s="367" t="str">
        <f t="shared" si="3"/>
        <v/>
      </c>
      <c r="R14" s="179">
        <f>+N14+O14+P14</f>
        <v>0</v>
      </c>
      <c r="S14" s="306">
        <f>สูตรข้อมูล!AG13</f>
        <v>20368062.010000002</v>
      </c>
      <c r="T14" s="306">
        <f>สูตรข้อมูล!K13</f>
        <v>33315084.98</v>
      </c>
      <c r="U14" s="181">
        <f>สูตรข้อมูล!AM13</f>
        <v>0</v>
      </c>
      <c r="V14" s="181">
        <f>สูตรข้อมูล!AP13</f>
        <v>0</v>
      </c>
      <c r="W14" s="181">
        <f>สูตรข้อมูล!AS13</f>
        <v>0</v>
      </c>
      <c r="X14" s="181">
        <f>สูตรข้อมูล!AU13</f>
        <v>1</v>
      </c>
      <c r="Y14" s="181">
        <f>สูตรข้อมูล!AW13</f>
        <v>0</v>
      </c>
      <c r="Z14" s="181">
        <f>สูตรข้อมูล!AY13</f>
        <v>1</v>
      </c>
      <c r="AA14" s="181">
        <f>สูตรข้อมูล!BA13</f>
        <v>0</v>
      </c>
      <c r="AB14" s="181" t="str">
        <f t="shared" si="5"/>
        <v>C-</v>
      </c>
      <c r="AC14" s="181" t="str">
        <f t="shared" si="0"/>
        <v>0C-</v>
      </c>
      <c r="AD14" s="181" t="str">
        <f t="shared" si="6"/>
        <v>ไม่ผ่าน</v>
      </c>
    </row>
    <row r="15" spans="1:30" s="182" customFormat="1">
      <c r="A15" s="174">
        <v>11</v>
      </c>
      <c r="B15" s="174">
        <v>6</v>
      </c>
      <c r="C15" s="175" t="s">
        <v>161</v>
      </c>
      <c r="D15" s="176" t="s">
        <v>41</v>
      </c>
      <c r="E15" s="177" t="s">
        <v>178</v>
      </c>
      <c r="F15" s="178" t="s">
        <v>166</v>
      </c>
      <c r="G15" s="179">
        <v>37</v>
      </c>
      <c r="H15" s="268" t="s">
        <v>396</v>
      </c>
      <c r="I15" s="180">
        <f>สูตรข้อมูล!F14</f>
        <v>2.89</v>
      </c>
      <c r="J15" s="180">
        <f>สูตรข้อมูล!G14</f>
        <v>2.75</v>
      </c>
      <c r="K15" s="180">
        <f>สูตรข้อมูล!H14</f>
        <v>2.16</v>
      </c>
      <c r="L15" s="305">
        <f>สูตรข้อมูล!J14</f>
        <v>32050447.440000001</v>
      </c>
      <c r="M15" s="305">
        <f>สูตรข้อมูล!AH14</f>
        <v>22864405.879999999</v>
      </c>
      <c r="N15" s="178">
        <f t="shared" si="7"/>
        <v>0</v>
      </c>
      <c r="O15" s="178">
        <f t="shared" si="1"/>
        <v>0</v>
      </c>
      <c r="P15" s="178">
        <f t="shared" si="2"/>
        <v>0</v>
      </c>
      <c r="Q15" s="367" t="str">
        <f t="shared" si="3"/>
        <v/>
      </c>
      <c r="R15" s="179">
        <f t="shared" ref="R15:R22" si="8">+N15+O15+P15</f>
        <v>0</v>
      </c>
      <c r="S15" s="306">
        <f>สูตรข้อมูล!AG14</f>
        <v>21058895.98</v>
      </c>
      <c r="T15" s="306">
        <f>สูตรข้อมูล!K14</f>
        <v>19735734.949999999</v>
      </c>
      <c r="U15" s="181">
        <f>สูตรข้อมูล!AM14</f>
        <v>0</v>
      </c>
      <c r="V15" s="181">
        <f>สูตรข้อมูล!AP14</f>
        <v>1</v>
      </c>
      <c r="W15" s="181">
        <f>สูตรข้อมูล!AS14</f>
        <v>0</v>
      </c>
      <c r="X15" s="181">
        <f>สูตรข้อมูล!AU14</f>
        <v>1</v>
      </c>
      <c r="Y15" s="181">
        <f>สูตรข้อมูล!AW14</f>
        <v>0</v>
      </c>
      <c r="Z15" s="181">
        <f>สูตรข้อมูล!AY14</f>
        <v>1</v>
      </c>
      <c r="AA15" s="181">
        <f>สูตรข้อมูล!BA14</f>
        <v>0</v>
      </c>
      <c r="AB15" s="181" t="str">
        <f t="shared" si="5"/>
        <v>C</v>
      </c>
      <c r="AC15" s="181" t="str">
        <f t="shared" si="0"/>
        <v>0C</v>
      </c>
      <c r="AD15" s="181" t="str">
        <f t="shared" si="6"/>
        <v>ไม่ผ่าน</v>
      </c>
    </row>
    <row r="16" spans="1:30" s="182" customFormat="1">
      <c r="A16" s="174">
        <v>12</v>
      </c>
      <c r="B16" s="174">
        <v>6</v>
      </c>
      <c r="C16" s="175" t="s">
        <v>161</v>
      </c>
      <c r="D16" s="176" t="s">
        <v>42</v>
      </c>
      <c r="E16" s="177" t="s">
        <v>179</v>
      </c>
      <c r="F16" s="178" t="s">
        <v>166</v>
      </c>
      <c r="G16" s="179">
        <v>34</v>
      </c>
      <c r="H16" s="268" t="s">
        <v>397</v>
      </c>
      <c r="I16" s="180">
        <f>สูตรข้อมูล!F15</f>
        <v>4.17</v>
      </c>
      <c r="J16" s="180">
        <f>สูตรข้อมูล!G15</f>
        <v>3.8</v>
      </c>
      <c r="K16" s="180">
        <f>สูตรข้อมูล!H15</f>
        <v>3.35</v>
      </c>
      <c r="L16" s="305">
        <f>สูตรข้อมูล!J15</f>
        <v>52976639.759999998</v>
      </c>
      <c r="M16" s="305">
        <f>สูตรข้อมูล!AH15</f>
        <v>11526591.74</v>
      </c>
      <c r="N16" s="178">
        <f t="shared" si="7"/>
        <v>0</v>
      </c>
      <c r="O16" s="178">
        <f t="shared" si="1"/>
        <v>0</v>
      </c>
      <c r="P16" s="178">
        <f t="shared" si="2"/>
        <v>0</v>
      </c>
      <c r="Q16" s="367" t="str">
        <f t="shared" si="3"/>
        <v/>
      </c>
      <c r="R16" s="179">
        <f t="shared" si="8"/>
        <v>0</v>
      </c>
      <c r="S16" s="306">
        <f>สูตรข้อมูล!AG15</f>
        <v>13131120.560000001</v>
      </c>
      <c r="T16" s="306">
        <f>สูตรข้อมูล!K15</f>
        <v>39323847.159999996</v>
      </c>
      <c r="U16" s="181">
        <f>สูตรข้อมูล!AM15</f>
        <v>0</v>
      </c>
      <c r="V16" s="181">
        <f>สูตรข้อมูล!AP15</f>
        <v>0</v>
      </c>
      <c r="W16" s="181">
        <f>สูตรข้อมูล!AS15</f>
        <v>0</v>
      </c>
      <c r="X16" s="181">
        <f>สูตรข้อมูล!AU15</f>
        <v>1</v>
      </c>
      <c r="Y16" s="181">
        <f>สูตรข้อมูล!AW15</f>
        <v>0</v>
      </c>
      <c r="Z16" s="181">
        <f>สูตรข้อมูล!AY15</f>
        <v>1</v>
      </c>
      <c r="AA16" s="181">
        <f>สูตรข้อมูล!BA15</f>
        <v>0</v>
      </c>
      <c r="AB16" s="181" t="str">
        <f t="shared" si="5"/>
        <v>C-</v>
      </c>
      <c r="AC16" s="181" t="str">
        <f t="shared" si="0"/>
        <v>0C-</v>
      </c>
      <c r="AD16" s="181" t="str">
        <f t="shared" si="6"/>
        <v>ไม่ผ่าน</v>
      </c>
    </row>
    <row r="17" spans="1:30" s="182" customFormat="1">
      <c r="A17" s="174">
        <v>13</v>
      </c>
      <c r="B17" s="174">
        <v>6</v>
      </c>
      <c r="C17" s="175" t="s">
        <v>180</v>
      </c>
      <c r="D17" s="176" t="s">
        <v>9</v>
      </c>
      <c r="E17" s="177" t="s">
        <v>181</v>
      </c>
      <c r="F17" s="178" t="s">
        <v>163</v>
      </c>
      <c r="G17" s="179">
        <v>595</v>
      </c>
      <c r="H17" s="268" t="s">
        <v>400</v>
      </c>
      <c r="I17" s="180">
        <f>สูตรข้อมูล!F16</f>
        <v>2.3199999999999998</v>
      </c>
      <c r="J17" s="180">
        <f>สูตรข้อมูล!G16</f>
        <v>2.11</v>
      </c>
      <c r="K17" s="180">
        <f>สูตรข้อมูล!H16</f>
        <v>1.52</v>
      </c>
      <c r="L17" s="305">
        <f>สูตรข้อมูล!J16</f>
        <v>596164800.42999995</v>
      </c>
      <c r="M17" s="305">
        <f>สูตรข้อมูล!AH16</f>
        <v>17236211.57</v>
      </c>
      <c r="N17" s="178">
        <f t="shared" si="7"/>
        <v>0</v>
      </c>
      <c r="O17" s="178">
        <f t="shared" si="1"/>
        <v>0</v>
      </c>
      <c r="P17" s="178">
        <f t="shared" si="2"/>
        <v>0</v>
      </c>
      <c r="Q17" s="367" t="str">
        <f t="shared" si="3"/>
        <v/>
      </c>
      <c r="R17" s="179">
        <f t="shared" si="8"/>
        <v>0</v>
      </c>
      <c r="S17" s="306">
        <f>สูตรข้อมูล!AG16</f>
        <v>54857065.229999997</v>
      </c>
      <c r="T17" s="306">
        <f>สูตรข้อมูล!K16</f>
        <v>240938008.55000001</v>
      </c>
      <c r="U17" s="181">
        <f>สูตรข้อมูล!AM16</f>
        <v>0</v>
      </c>
      <c r="V17" s="181">
        <f>สูตรข้อมูล!AP16</f>
        <v>0</v>
      </c>
      <c r="W17" s="181">
        <f>สูตรข้อมูล!AS16</f>
        <v>1</v>
      </c>
      <c r="X17" s="181">
        <f>สูตรข้อมูล!AU16</f>
        <v>0</v>
      </c>
      <c r="Y17" s="181">
        <f>สูตรข้อมูล!AW16</f>
        <v>0</v>
      </c>
      <c r="Z17" s="181">
        <f>สูตรข้อมูล!AY16</f>
        <v>1</v>
      </c>
      <c r="AA17" s="181">
        <f>สูตรข้อมูล!BA16</f>
        <v>0</v>
      </c>
      <c r="AB17" s="181" t="str">
        <f t="shared" si="5"/>
        <v>C-</v>
      </c>
      <c r="AC17" s="183" t="str">
        <f t="shared" si="0"/>
        <v>0C-</v>
      </c>
      <c r="AD17" s="181" t="str">
        <f t="shared" si="6"/>
        <v>ไม่ผ่าน</v>
      </c>
    </row>
    <row r="18" spans="1:30" s="182" customFormat="1">
      <c r="A18" s="174">
        <v>14</v>
      </c>
      <c r="B18" s="174">
        <v>6</v>
      </c>
      <c r="C18" s="175" t="s">
        <v>180</v>
      </c>
      <c r="D18" s="176" t="s">
        <v>31</v>
      </c>
      <c r="E18" s="177" t="s">
        <v>183</v>
      </c>
      <c r="F18" s="178" t="s">
        <v>166</v>
      </c>
      <c r="G18" s="179">
        <v>40</v>
      </c>
      <c r="H18" s="268" t="s">
        <v>398</v>
      </c>
      <c r="I18" s="180">
        <f>สูตรข้อมูล!F17</f>
        <v>2.94</v>
      </c>
      <c r="J18" s="180">
        <f>สูตรข้อมูล!G17</f>
        <v>2.79</v>
      </c>
      <c r="K18" s="180">
        <f>สูตรข้อมูล!H17</f>
        <v>2.02</v>
      </c>
      <c r="L18" s="305">
        <f>สูตรข้อมูล!J17</f>
        <v>60843214.689999998</v>
      </c>
      <c r="M18" s="305">
        <f>สูตรข้อมูล!AH17</f>
        <v>36482302.520000003</v>
      </c>
      <c r="N18" s="178">
        <f t="shared" si="7"/>
        <v>0</v>
      </c>
      <c r="O18" s="178">
        <f t="shared" si="1"/>
        <v>0</v>
      </c>
      <c r="P18" s="178">
        <f t="shared" si="2"/>
        <v>0</v>
      </c>
      <c r="Q18" s="367" t="str">
        <f t="shared" si="3"/>
        <v/>
      </c>
      <c r="R18" s="179">
        <f t="shared" si="8"/>
        <v>0</v>
      </c>
      <c r="S18" s="306">
        <f>สูตรข้อมูล!AG17</f>
        <v>36276648.880000003</v>
      </c>
      <c r="T18" s="306">
        <f>สูตรข้อมูล!K17</f>
        <v>31940245.84</v>
      </c>
      <c r="U18" s="181">
        <f>สูตรข้อมูล!AM17</f>
        <v>1</v>
      </c>
      <c r="V18" s="181">
        <f>สูตรข้อมูล!AP17</f>
        <v>1</v>
      </c>
      <c r="W18" s="181">
        <f>สูตรข้อมูล!AS17</f>
        <v>0</v>
      </c>
      <c r="X18" s="181">
        <f>สูตรข้อมูล!AU17</f>
        <v>0</v>
      </c>
      <c r="Y18" s="181">
        <f>สูตรข้อมูล!AW17</f>
        <v>0</v>
      </c>
      <c r="Z18" s="181">
        <f>สูตรข้อมูล!AY17</f>
        <v>0</v>
      </c>
      <c r="AA18" s="181">
        <f>สูตรข้อมูล!BA17</f>
        <v>0</v>
      </c>
      <c r="AB18" s="181" t="str">
        <f t="shared" si="5"/>
        <v>C-</v>
      </c>
      <c r="AC18" s="181" t="str">
        <f t="shared" si="0"/>
        <v>0C-</v>
      </c>
      <c r="AD18" s="181" t="str">
        <f t="shared" si="6"/>
        <v>ไม่ผ่าน</v>
      </c>
    </row>
    <row r="19" spans="1:30" s="182" customFormat="1">
      <c r="A19" s="174">
        <v>15</v>
      </c>
      <c r="B19" s="174">
        <v>6</v>
      </c>
      <c r="C19" s="175" t="s">
        <v>180</v>
      </c>
      <c r="D19" s="176" t="s">
        <v>48</v>
      </c>
      <c r="E19" s="177" t="s">
        <v>184</v>
      </c>
      <c r="F19" s="178" t="s">
        <v>166</v>
      </c>
      <c r="G19" s="179">
        <v>50</v>
      </c>
      <c r="H19" s="268" t="s">
        <v>397</v>
      </c>
      <c r="I19" s="180">
        <f>สูตรข้อมูล!F18</f>
        <v>10.3</v>
      </c>
      <c r="J19" s="180">
        <f>สูตรข้อมูล!G18</f>
        <v>10.06</v>
      </c>
      <c r="K19" s="180">
        <f>สูตรข้อมูล!H18</f>
        <v>5.52</v>
      </c>
      <c r="L19" s="305">
        <f>สูตรข้อมูล!J18</f>
        <v>261202954.44999999</v>
      </c>
      <c r="M19" s="305">
        <f>สูตรข้อมูล!AH18</f>
        <v>75870756.640000001</v>
      </c>
      <c r="N19" s="178">
        <f t="shared" si="7"/>
        <v>0</v>
      </c>
      <c r="O19" s="178">
        <f t="shared" si="1"/>
        <v>0</v>
      </c>
      <c r="P19" s="178">
        <f t="shared" si="2"/>
        <v>0</v>
      </c>
      <c r="Q19" s="367" t="str">
        <f t="shared" si="3"/>
        <v/>
      </c>
      <c r="R19" s="179">
        <f t="shared" si="8"/>
        <v>0</v>
      </c>
      <c r="S19" s="306">
        <f>สูตรข้อมูล!AG18</f>
        <v>75714612.730000004</v>
      </c>
      <c r="T19" s="306">
        <f>สูตรข้อมูล!K18</f>
        <v>126961782.39</v>
      </c>
      <c r="U19" s="181">
        <f>สูตรข้อมูล!AM18</f>
        <v>1</v>
      </c>
      <c r="V19" s="181">
        <f>สูตรข้อมูล!AP18</f>
        <v>1</v>
      </c>
      <c r="W19" s="181">
        <f>สูตรข้อมูล!AS18</f>
        <v>0</v>
      </c>
      <c r="X19" s="181">
        <f>สูตรข้อมูล!AU18</f>
        <v>0</v>
      </c>
      <c r="Y19" s="181">
        <f>สูตรข้อมูล!AW18</f>
        <v>0</v>
      </c>
      <c r="Z19" s="181">
        <f>สูตรข้อมูล!AY18</f>
        <v>0</v>
      </c>
      <c r="AA19" s="181">
        <f>สูตรข้อมูล!BA18</f>
        <v>0</v>
      </c>
      <c r="AB19" s="181" t="str">
        <f t="shared" si="5"/>
        <v>C-</v>
      </c>
      <c r="AC19" s="181" t="str">
        <f t="shared" si="0"/>
        <v>0C-</v>
      </c>
      <c r="AD19" s="181" t="str">
        <f t="shared" si="6"/>
        <v>ไม่ผ่าน</v>
      </c>
    </row>
    <row r="20" spans="1:30" s="182" customFormat="1">
      <c r="A20" s="174">
        <v>16</v>
      </c>
      <c r="B20" s="174">
        <v>6</v>
      </c>
      <c r="C20" s="175" t="s">
        <v>180</v>
      </c>
      <c r="D20" s="176" t="s">
        <v>49</v>
      </c>
      <c r="E20" s="177" t="s">
        <v>185</v>
      </c>
      <c r="F20" s="178" t="s">
        <v>166</v>
      </c>
      <c r="G20" s="179">
        <v>63</v>
      </c>
      <c r="H20" s="268" t="s">
        <v>399</v>
      </c>
      <c r="I20" s="180">
        <f>สูตรข้อมูล!F19</f>
        <v>4.68</v>
      </c>
      <c r="J20" s="180">
        <f>สูตรข้อมูล!G19</f>
        <v>4.43</v>
      </c>
      <c r="K20" s="180">
        <f>สูตรข้อมูล!H19</f>
        <v>3.35</v>
      </c>
      <c r="L20" s="305">
        <f>สูตรข้อมูล!J19</f>
        <v>126741305.45999999</v>
      </c>
      <c r="M20" s="305">
        <f>สูตรข้อมูล!AH19</f>
        <v>55593152.159999996</v>
      </c>
      <c r="N20" s="178">
        <f t="shared" si="7"/>
        <v>0</v>
      </c>
      <c r="O20" s="178">
        <f t="shared" si="1"/>
        <v>0</v>
      </c>
      <c r="P20" s="178">
        <f t="shared" si="2"/>
        <v>0</v>
      </c>
      <c r="Q20" s="367" t="str">
        <f t="shared" si="3"/>
        <v/>
      </c>
      <c r="R20" s="179">
        <f t="shared" si="8"/>
        <v>0</v>
      </c>
      <c r="S20" s="306">
        <f>สูตรข้อมูล!AG19</f>
        <v>56067705.259999998</v>
      </c>
      <c r="T20" s="306">
        <f>สูตรข้อมูล!K19</f>
        <v>80827427.659999996</v>
      </c>
      <c r="U20" s="181">
        <f>สูตรข้อมูล!AM19</f>
        <v>0</v>
      </c>
      <c r="V20" s="181">
        <f>สูตรข้อมูล!AP19</f>
        <v>1</v>
      </c>
      <c r="W20" s="181">
        <f>สูตรข้อมูล!AS19</f>
        <v>0</v>
      </c>
      <c r="X20" s="312">
        <f>สูตรข้อมูล!AU19</f>
        <v>0</v>
      </c>
      <c r="Y20" s="181">
        <f>สูตรข้อมูล!AW19</f>
        <v>0</v>
      </c>
      <c r="Z20" s="181">
        <f>สูตรข้อมูล!AY19</f>
        <v>1</v>
      </c>
      <c r="AA20" s="181">
        <f>สูตรข้อมูล!BA19</f>
        <v>1</v>
      </c>
      <c r="AB20" s="181" t="str">
        <f t="shared" si="5"/>
        <v>C</v>
      </c>
      <c r="AC20" s="181" t="str">
        <f t="shared" si="0"/>
        <v>0C</v>
      </c>
      <c r="AD20" s="181" t="str">
        <f t="shared" si="6"/>
        <v>ไม่ผ่าน</v>
      </c>
    </row>
    <row r="21" spans="1:30" s="182" customFormat="1">
      <c r="A21" s="174">
        <v>17</v>
      </c>
      <c r="B21" s="174">
        <v>6</v>
      </c>
      <c r="C21" s="175" t="s">
        <v>180</v>
      </c>
      <c r="D21" s="176" t="s">
        <v>50</v>
      </c>
      <c r="E21" s="177" t="s">
        <v>186</v>
      </c>
      <c r="F21" s="178" t="s">
        <v>166</v>
      </c>
      <c r="G21" s="179">
        <v>90</v>
      </c>
      <c r="H21" s="268" t="s">
        <v>399</v>
      </c>
      <c r="I21" s="180">
        <f>สูตรข้อมูล!F20</f>
        <v>2.83</v>
      </c>
      <c r="J21" s="180">
        <f>สูตรข้อมูล!G20</f>
        <v>2.74</v>
      </c>
      <c r="K21" s="180">
        <f>สูตรข้อมูล!H20</f>
        <v>2.0099999999999998</v>
      </c>
      <c r="L21" s="305">
        <f>สูตรข้อมูล!J20</f>
        <v>117043052.63</v>
      </c>
      <c r="M21" s="305">
        <f>สูตรข้อมูล!AH20</f>
        <v>47504181.100000001</v>
      </c>
      <c r="N21" s="178">
        <f t="shared" si="7"/>
        <v>0</v>
      </c>
      <c r="O21" s="178">
        <f t="shared" si="1"/>
        <v>0</v>
      </c>
      <c r="P21" s="178">
        <f t="shared" si="2"/>
        <v>0</v>
      </c>
      <c r="Q21" s="367" t="str">
        <f t="shared" si="3"/>
        <v/>
      </c>
      <c r="R21" s="179">
        <f t="shared" si="8"/>
        <v>0</v>
      </c>
      <c r="S21" s="306">
        <f>สูตรข้อมูล!AG20</f>
        <v>45723637.969999999</v>
      </c>
      <c r="T21" s="306">
        <f>สูตรข้อมูล!K20</f>
        <v>65043258.789999999</v>
      </c>
      <c r="U21" s="181">
        <f>สูตรข้อมูล!AM20</f>
        <v>0</v>
      </c>
      <c r="V21" s="181">
        <f>สูตรข้อมูล!AP20</f>
        <v>0</v>
      </c>
      <c r="W21" s="181">
        <f>สูตรข้อมูล!AS20</f>
        <v>0</v>
      </c>
      <c r="X21" s="181">
        <f>สูตรข้อมูล!AU20</f>
        <v>0</v>
      </c>
      <c r="Y21" s="181">
        <f>สูตรข้อมูล!AW20</f>
        <v>0</v>
      </c>
      <c r="Z21" s="181">
        <f>สูตรข้อมูล!AY20</f>
        <v>0</v>
      </c>
      <c r="AA21" s="181">
        <f>สูตรข้อมูล!BA20</f>
        <v>1</v>
      </c>
      <c r="AB21" s="181" t="str">
        <f t="shared" si="5"/>
        <v>D</v>
      </c>
      <c r="AC21" s="181" t="str">
        <f t="shared" si="0"/>
        <v>0D</v>
      </c>
      <c r="AD21" s="181" t="str">
        <f t="shared" si="6"/>
        <v>ไม่ผ่าน</v>
      </c>
    </row>
    <row r="22" spans="1:30" s="182" customFormat="1">
      <c r="A22" s="174">
        <v>18</v>
      </c>
      <c r="B22" s="174">
        <v>6</v>
      </c>
      <c r="C22" s="175" t="s">
        <v>180</v>
      </c>
      <c r="D22" s="176" t="s">
        <v>51</v>
      </c>
      <c r="E22" s="177" t="s">
        <v>187</v>
      </c>
      <c r="F22" s="178" t="s">
        <v>166</v>
      </c>
      <c r="G22" s="179">
        <v>52</v>
      </c>
      <c r="H22" s="268" t="s">
        <v>398</v>
      </c>
      <c r="I22" s="180">
        <f>สูตรข้อมูล!F21</f>
        <v>6.9</v>
      </c>
      <c r="J22" s="180">
        <f>สูตรข้อมูล!G21</f>
        <v>6.61</v>
      </c>
      <c r="K22" s="180">
        <f>สูตรข้อมูล!H21</f>
        <v>3.76</v>
      </c>
      <c r="L22" s="305">
        <f>สูตรข้อมูล!J21</f>
        <v>133125924.31</v>
      </c>
      <c r="M22" s="305">
        <f>สูตรข้อมูล!AH21</f>
        <v>46956910.710000001</v>
      </c>
      <c r="N22" s="178">
        <f t="shared" si="7"/>
        <v>0</v>
      </c>
      <c r="O22" s="178">
        <f t="shared" si="1"/>
        <v>0</v>
      </c>
      <c r="P22" s="178">
        <f t="shared" si="2"/>
        <v>0</v>
      </c>
      <c r="Q22" s="367" t="str">
        <f t="shared" si="3"/>
        <v/>
      </c>
      <c r="R22" s="179">
        <f t="shared" si="8"/>
        <v>0</v>
      </c>
      <c r="S22" s="306">
        <f>สูตรข้อมูล!AG21</f>
        <v>44432283.899999999</v>
      </c>
      <c r="T22" s="306">
        <f>สูตรข้อมูล!K21</f>
        <v>62201386.509999998</v>
      </c>
      <c r="U22" s="181">
        <f>สูตรข้อมูล!AM21</f>
        <v>1</v>
      </c>
      <c r="V22" s="181">
        <f>สูตรข้อมูล!AP21</f>
        <v>1</v>
      </c>
      <c r="W22" s="181">
        <f>สูตรข้อมูล!AS21</f>
        <v>0</v>
      </c>
      <c r="X22" s="181">
        <f>สูตรข้อมูล!AU21</f>
        <v>0</v>
      </c>
      <c r="Y22" s="181">
        <f>สูตรข้อมูล!AW21</f>
        <v>0</v>
      </c>
      <c r="Z22" s="181">
        <f>สูตรข้อมูล!AY21</f>
        <v>0</v>
      </c>
      <c r="AA22" s="181">
        <f>สูตรข้อมูล!BA21</f>
        <v>0</v>
      </c>
      <c r="AB22" s="181" t="str">
        <f t="shared" si="5"/>
        <v>C-</v>
      </c>
      <c r="AC22" s="181" t="str">
        <f t="shared" si="0"/>
        <v>0C-</v>
      </c>
      <c r="AD22" s="181" t="str">
        <f t="shared" si="6"/>
        <v>ไม่ผ่าน</v>
      </c>
    </row>
    <row r="23" spans="1:30" s="182" customFormat="1">
      <c r="A23" s="174">
        <v>19</v>
      </c>
      <c r="B23" s="174">
        <v>6</v>
      </c>
      <c r="C23" s="175" t="s">
        <v>180</v>
      </c>
      <c r="D23" s="176" t="s">
        <v>52</v>
      </c>
      <c r="E23" s="177" t="s">
        <v>188</v>
      </c>
      <c r="F23" s="178" t="s">
        <v>166</v>
      </c>
      <c r="G23" s="179">
        <v>163</v>
      </c>
      <c r="H23" s="268" t="s">
        <v>401</v>
      </c>
      <c r="I23" s="180">
        <f>สูตรข้อมูล!F22</f>
        <v>6.95</v>
      </c>
      <c r="J23" s="180">
        <f>สูตรข้อมูล!G22</f>
        <v>6.83</v>
      </c>
      <c r="K23" s="180">
        <f>สูตรข้อมูล!H22</f>
        <v>3.33</v>
      </c>
      <c r="L23" s="305">
        <f>สูตรข้อมูล!J22</f>
        <v>422768153.16000003</v>
      </c>
      <c r="M23" s="305">
        <f>สูตรข้อมูล!AH22</f>
        <v>128867960.15000001</v>
      </c>
      <c r="N23" s="178">
        <f t="shared" si="7"/>
        <v>0</v>
      </c>
      <c r="O23" s="178">
        <f t="shared" si="1"/>
        <v>0</v>
      </c>
      <c r="P23" s="178">
        <f t="shared" si="2"/>
        <v>0</v>
      </c>
      <c r="Q23" s="367" t="str">
        <f t="shared" si="3"/>
        <v/>
      </c>
      <c r="R23" s="179">
        <f>+N23+O23+P23</f>
        <v>0</v>
      </c>
      <c r="S23" s="306">
        <f>สูตรข้อมูล!AG22</f>
        <v>140590505.81999999</v>
      </c>
      <c r="T23" s="306">
        <f>สูตรข้อมูล!K22</f>
        <v>165367421.78</v>
      </c>
      <c r="U23" s="181">
        <f>สูตรข้อมูล!AM22</f>
        <v>1</v>
      </c>
      <c r="V23" s="181">
        <f>สูตรข้อมูล!AP22</f>
        <v>1</v>
      </c>
      <c r="W23" s="181">
        <f>สูตรข้อมูล!AS22</f>
        <v>0</v>
      </c>
      <c r="X23" s="181">
        <f>สูตรข้อมูล!AU22</f>
        <v>0</v>
      </c>
      <c r="Y23" s="181">
        <f>สูตรข้อมูล!AW22</f>
        <v>0</v>
      </c>
      <c r="Z23" s="181">
        <f>สูตรข้อมูล!AY22</f>
        <v>0</v>
      </c>
      <c r="AA23" s="181">
        <f>สูตรข้อมูล!BA22</f>
        <v>1</v>
      </c>
      <c r="AB23" s="181" t="str">
        <f t="shared" si="5"/>
        <v>C</v>
      </c>
      <c r="AC23" s="181" t="str">
        <f t="shared" si="0"/>
        <v>0C</v>
      </c>
      <c r="AD23" s="181" t="str">
        <f t="shared" si="6"/>
        <v>ไม่ผ่าน</v>
      </c>
    </row>
    <row r="24" spans="1:30" s="182" customFormat="1">
      <c r="A24" s="174">
        <v>20</v>
      </c>
      <c r="B24" s="174">
        <v>6</v>
      </c>
      <c r="C24" s="175" t="s">
        <v>180</v>
      </c>
      <c r="D24" s="176" t="s">
        <v>53</v>
      </c>
      <c r="E24" s="177" t="s">
        <v>189</v>
      </c>
      <c r="F24" s="178" t="s">
        <v>166</v>
      </c>
      <c r="G24" s="179">
        <v>150</v>
      </c>
      <c r="H24" s="268" t="s">
        <v>401</v>
      </c>
      <c r="I24" s="180">
        <f>สูตรข้อมูล!F23</f>
        <v>3.86</v>
      </c>
      <c r="J24" s="180">
        <f>สูตรข้อมูล!G23</f>
        <v>3.76</v>
      </c>
      <c r="K24" s="180">
        <f>สูตรข้อมูล!H23</f>
        <v>0.96</v>
      </c>
      <c r="L24" s="305">
        <f>สูตรข้อมูล!J23</f>
        <v>177318593.66</v>
      </c>
      <c r="M24" s="305">
        <f>สูตรข้อมูล!AH23</f>
        <v>116747099.34</v>
      </c>
      <c r="N24" s="178">
        <f t="shared" si="7"/>
        <v>0</v>
      </c>
      <c r="O24" s="178">
        <f t="shared" si="1"/>
        <v>0</v>
      </c>
      <c r="P24" s="178">
        <f t="shared" si="2"/>
        <v>0</v>
      </c>
      <c r="Q24" s="367" t="str">
        <f t="shared" si="3"/>
        <v/>
      </c>
      <c r="R24" s="179">
        <f t="shared" ref="R24:R40" si="9">+N24+O24+P24</f>
        <v>0</v>
      </c>
      <c r="S24" s="306">
        <f>สูตรข้อมูล!AG23</f>
        <v>122342720.40000001</v>
      </c>
      <c r="T24" s="306">
        <f>สูตรข้อมูล!K23</f>
        <v>-2570360.7200000002</v>
      </c>
      <c r="U24" s="181">
        <f>สูตรข้อมูล!AM23</f>
        <v>1</v>
      </c>
      <c r="V24" s="181">
        <f>สูตรข้อมูล!AP23</f>
        <v>1</v>
      </c>
      <c r="W24" s="181">
        <f>สูตรข้อมูล!AS23</f>
        <v>0</v>
      </c>
      <c r="X24" s="181">
        <f>สูตรข้อมูล!AU23</f>
        <v>0</v>
      </c>
      <c r="Y24" s="181">
        <f>สูตรข้อมูล!AW23</f>
        <v>0</v>
      </c>
      <c r="Z24" s="181">
        <f>สูตรข้อมูล!AY23</f>
        <v>0</v>
      </c>
      <c r="AA24" s="181">
        <f>สูตรข้อมูล!BA23</f>
        <v>1</v>
      </c>
      <c r="AB24" s="181" t="str">
        <f t="shared" si="5"/>
        <v>C</v>
      </c>
      <c r="AC24" s="181" t="str">
        <f t="shared" si="0"/>
        <v>0C</v>
      </c>
      <c r="AD24" s="181" t="str">
        <f t="shared" si="6"/>
        <v>ไม่ผ่าน</v>
      </c>
    </row>
    <row r="25" spans="1:30" s="182" customFormat="1">
      <c r="A25" s="174">
        <v>21</v>
      </c>
      <c r="B25" s="174">
        <v>6</v>
      </c>
      <c r="C25" s="175" t="s">
        <v>180</v>
      </c>
      <c r="D25" s="176" t="s">
        <v>54</v>
      </c>
      <c r="E25" s="177" t="s">
        <v>190</v>
      </c>
      <c r="F25" s="178" t="s">
        <v>166</v>
      </c>
      <c r="G25" s="179">
        <v>85</v>
      </c>
      <c r="H25" s="268" t="s">
        <v>397</v>
      </c>
      <c r="I25" s="180">
        <f>สูตรข้อมูล!F24</f>
        <v>2.54</v>
      </c>
      <c r="J25" s="180">
        <f>สูตรข้อมูล!G24</f>
        <v>2.4700000000000002</v>
      </c>
      <c r="K25" s="180">
        <f>สูตรข้อมูล!H24</f>
        <v>0.76</v>
      </c>
      <c r="L25" s="305">
        <f>สูตรข้อมูล!J24</f>
        <v>86802104.609999999</v>
      </c>
      <c r="M25" s="305">
        <f>สูตรข้อมูล!AH24</f>
        <v>37397001.200000003</v>
      </c>
      <c r="N25" s="178">
        <f t="shared" si="7"/>
        <v>1</v>
      </c>
      <c r="O25" s="178">
        <f t="shared" si="1"/>
        <v>0</v>
      </c>
      <c r="P25" s="178">
        <f t="shared" si="2"/>
        <v>0</v>
      </c>
      <c r="Q25" s="367" t="str">
        <f t="shared" si="3"/>
        <v/>
      </c>
      <c r="R25" s="179">
        <f t="shared" si="9"/>
        <v>1</v>
      </c>
      <c r="S25" s="306">
        <f>สูตรข้อมูล!AG24</f>
        <v>39664262.07</v>
      </c>
      <c r="T25" s="306">
        <f>สูตรข้อมูล!K24</f>
        <v>-14008675.060000001</v>
      </c>
      <c r="U25" s="181">
        <f>สูตรข้อมูล!AM24</f>
        <v>1</v>
      </c>
      <c r="V25" s="181">
        <f>สูตรข้อมูล!AP24</f>
        <v>1</v>
      </c>
      <c r="W25" s="181">
        <f>สูตรข้อมูล!AS24</f>
        <v>0</v>
      </c>
      <c r="X25" s="181">
        <f>สูตรข้อมูล!AU24</f>
        <v>0</v>
      </c>
      <c r="Y25" s="181">
        <f>สูตรข้อมูล!AW24</f>
        <v>0</v>
      </c>
      <c r="Z25" s="181">
        <f>สูตรข้อมูล!AY24</f>
        <v>0</v>
      </c>
      <c r="AA25" s="181">
        <f>สูตรข้อมูล!BA24</f>
        <v>0</v>
      </c>
      <c r="AB25" s="181" t="str">
        <f t="shared" si="5"/>
        <v>C-</v>
      </c>
      <c r="AC25" s="181" t="str">
        <f t="shared" si="0"/>
        <v>1C-</v>
      </c>
      <c r="AD25" s="181" t="str">
        <f t="shared" si="6"/>
        <v>ไม่ผ่าน</v>
      </c>
    </row>
    <row r="26" spans="1:30" s="182" customFormat="1">
      <c r="A26" s="174">
        <v>22</v>
      </c>
      <c r="B26" s="174">
        <v>6</v>
      </c>
      <c r="C26" s="175" t="s">
        <v>180</v>
      </c>
      <c r="D26" s="176" t="s">
        <v>66</v>
      </c>
      <c r="E26" s="177" t="s">
        <v>191</v>
      </c>
      <c r="F26" s="178" t="s">
        <v>166</v>
      </c>
      <c r="G26" s="179">
        <v>13</v>
      </c>
      <c r="H26" s="268" t="s">
        <v>397</v>
      </c>
      <c r="I26" s="180">
        <f>สูตรข้อมูล!F25</f>
        <v>2.4</v>
      </c>
      <c r="J26" s="180">
        <f>สูตรข้อมูล!G25</f>
        <v>2.2400000000000002</v>
      </c>
      <c r="K26" s="180">
        <f>สูตรข้อมูล!H25</f>
        <v>1.27</v>
      </c>
      <c r="L26" s="305">
        <f>สูตรข้อมูล!J25</f>
        <v>18167532.399999999</v>
      </c>
      <c r="M26" s="305">
        <f>สูตรข้อมูล!AH25</f>
        <v>13050434.220000001</v>
      </c>
      <c r="N26" s="178">
        <f t="shared" si="7"/>
        <v>0</v>
      </c>
      <c r="O26" s="178">
        <f t="shared" si="1"/>
        <v>0</v>
      </c>
      <c r="P26" s="178">
        <f t="shared" si="2"/>
        <v>0</v>
      </c>
      <c r="Q26" s="367" t="str">
        <f t="shared" si="3"/>
        <v/>
      </c>
      <c r="R26" s="179">
        <f t="shared" si="9"/>
        <v>0</v>
      </c>
      <c r="S26" s="306">
        <f>สูตรข้อมูล!AG25</f>
        <v>12443633.310000001</v>
      </c>
      <c r="T26" s="306">
        <f>สูตรข้อมูล!K25</f>
        <v>3499446.3</v>
      </c>
      <c r="U26" s="181">
        <f>สูตรข้อมูล!AM25</f>
        <v>0</v>
      </c>
      <c r="V26" s="181">
        <f>สูตรข้อมูล!AP25</f>
        <v>1</v>
      </c>
      <c r="W26" s="181">
        <f>สูตรข้อมูล!AS25</f>
        <v>0</v>
      </c>
      <c r="X26" s="181">
        <f>สูตรข้อมูล!AU25</f>
        <v>0</v>
      </c>
      <c r="Y26" s="181">
        <f>สูตรข้อมูล!AW25</f>
        <v>0</v>
      </c>
      <c r="Z26" s="181">
        <f>สูตรข้อมูล!AY25</f>
        <v>0</v>
      </c>
      <c r="AA26" s="181">
        <f>สูตรข้อมูล!BA25</f>
        <v>0</v>
      </c>
      <c r="AB26" s="181" t="str">
        <f t="shared" si="5"/>
        <v>D</v>
      </c>
      <c r="AC26" s="183" t="str">
        <f t="shared" si="0"/>
        <v>0D</v>
      </c>
      <c r="AD26" s="181" t="str">
        <f t="shared" si="6"/>
        <v>ไม่ผ่าน</v>
      </c>
    </row>
    <row r="27" spans="1:30" s="182" customFormat="1">
      <c r="A27" s="174">
        <v>23</v>
      </c>
      <c r="B27" s="174">
        <v>6</v>
      </c>
      <c r="C27" s="175" t="s">
        <v>180</v>
      </c>
      <c r="D27" s="176" t="s">
        <v>75</v>
      </c>
      <c r="E27" s="177" t="s">
        <v>192</v>
      </c>
      <c r="F27" s="178" t="s">
        <v>166</v>
      </c>
      <c r="G27" s="179">
        <v>10</v>
      </c>
      <c r="H27" s="268" t="s">
        <v>402</v>
      </c>
      <c r="I27" s="180">
        <f>สูตรข้อมูล!F26</f>
        <v>5.42</v>
      </c>
      <c r="J27" s="180">
        <f>สูตรข้อมูล!G26</f>
        <v>5.23</v>
      </c>
      <c r="K27" s="180">
        <f>สูตรข้อมูล!H26</f>
        <v>4.74</v>
      </c>
      <c r="L27" s="305">
        <f>สูตรข้อมูล!J26</f>
        <v>44666775.420000002</v>
      </c>
      <c r="M27" s="305">
        <f>สูตรข้อมูล!AH26</f>
        <v>6864293.9699999997</v>
      </c>
      <c r="N27" s="178">
        <f t="shared" si="7"/>
        <v>0</v>
      </c>
      <c r="O27" s="178">
        <f t="shared" si="1"/>
        <v>0</v>
      </c>
      <c r="P27" s="178">
        <f t="shared" si="2"/>
        <v>0</v>
      </c>
      <c r="Q27" s="367" t="str">
        <f t="shared" si="3"/>
        <v/>
      </c>
      <c r="R27" s="179">
        <f t="shared" si="9"/>
        <v>0</v>
      </c>
      <c r="S27" s="306">
        <f>สูตรข้อมูล!AG26</f>
        <v>7330309.4900000002</v>
      </c>
      <c r="T27" s="306">
        <f>สูตรข้อมูล!K26</f>
        <v>37838191.619999997</v>
      </c>
      <c r="U27" s="181">
        <f>สูตรข้อมูล!AM26</f>
        <v>0</v>
      </c>
      <c r="V27" s="181">
        <f>สูตรข้อมูล!AP26</f>
        <v>0</v>
      </c>
      <c r="W27" s="181">
        <f>สูตรข้อมูล!AS26</f>
        <v>1</v>
      </c>
      <c r="X27" s="181">
        <f>สูตรข้อมูล!AU26</f>
        <v>0</v>
      </c>
      <c r="Y27" s="181">
        <f>สูตรข้อมูล!AW26</f>
        <v>0</v>
      </c>
      <c r="Z27" s="181">
        <f>สูตรข้อมูล!AY26</f>
        <v>0</v>
      </c>
      <c r="AA27" s="181">
        <f>สูตรข้อมูล!BA26</f>
        <v>0</v>
      </c>
      <c r="AB27" s="181" t="str">
        <f t="shared" si="5"/>
        <v>D</v>
      </c>
      <c r="AC27" s="181" t="str">
        <f t="shared" si="0"/>
        <v>0D</v>
      </c>
      <c r="AD27" s="181" t="str">
        <f t="shared" si="6"/>
        <v>ไม่ผ่าน</v>
      </c>
    </row>
    <row r="28" spans="1:30" s="182" customFormat="1">
      <c r="A28" s="174">
        <v>24</v>
      </c>
      <c r="B28" s="174">
        <v>6</v>
      </c>
      <c r="C28" s="175" t="s">
        <v>194</v>
      </c>
      <c r="D28" s="176" t="s">
        <v>3</v>
      </c>
      <c r="E28" s="177" t="s">
        <v>195</v>
      </c>
      <c r="F28" s="178" t="s">
        <v>163</v>
      </c>
      <c r="G28" s="179">
        <v>786</v>
      </c>
      <c r="H28" s="268" t="s">
        <v>395</v>
      </c>
      <c r="I28" s="180">
        <f>สูตรข้อมูล!F27</f>
        <v>4.2300000000000004</v>
      </c>
      <c r="J28" s="180">
        <f>สูตรข้อมูล!G27</f>
        <v>4.01</v>
      </c>
      <c r="K28" s="180">
        <f>สูตรข้อมูล!H27</f>
        <v>2.2799999999999998</v>
      </c>
      <c r="L28" s="305">
        <f>สูตรข้อมูล!J27</f>
        <v>2686246312.3600001</v>
      </c>
      <c r="M28" s="305">
        <f>สูตรข้อมูล!AH27</f>
        <v>199616380.19</v>
      </c>
      <c r="N28" s="178">
        <f t="shared" si="7"/>
        <v>0</v>
      </c>
      <c r="O28" s="178">
        <f t="shared" si="1"/>
        <v>0</v>
      </c>
      <c r="P28" s="178">
        <f t="shared" si="2"/>
        <v>0</v>
      </c>
      <c r="Q28" s="367" t="str">
        <f t="shared" si="3"/>
        <v/>
      </c>
      <c r="R28" s="179">
        <f t="shared" si="9"/>
        <v>0</v>
      </c>
      <c r="S28" s="306">
        <f>สูตรข้อมูล!AG27</f>
        <v>249717300.13</v>
      </c>
      <c r="T28" s="306">
        <f>สูตรข้อมูล!K27</f>
        <v>1059727493.6</v>
      </c>
      <c r="U28" s="181">
        <f>สูตรข้อมูล!AM27</f>
        <v>0</v>
      </c>
      <c r="V28" s="181">
        <f>สูตรข้อมูล!AP27</f>
        <v>0</v>
      </c>
      <c r="W28" s="181">
        <f>สูตรข้อมูล!AS27</f>
        <v>1</v>
      </c>
      <c r="X28" s="181">
        <f>สูตรข้อมูล!AU27</f>
        <v>0</v>
      </c>
      <c r="Y28" s="181">
        <f>สูตรข้อมูล!AW27</f>
        <v>0</v>
      </c>
      <c r="Z28" s="181">
        <f>สูตรข้อมูล!AY27</f>
        <v>0</v>
      </c>
      <c r="AA28" s="181">
        <f>สูตรข้อมูล!BA27</f>
        <v>1</v>
      </c>
      <c r="AB28" s="181" t="str">
        <f t="shared" si="5"/>
        <v>C-</v>
      </c>
      <c r="AC28" s="181" t="str">
        <f t="shared" si="0"/>
        <v>0C-</v>
      </c>
      <c r="AD28" s="181" t="str">
        <f t="shared" si="6"/>
        <v>ไม่ผ่าน</v>
      </c>
    </row>
    <row r="29" spans="1:30" s="182" customFormat="1">
      <c r="A29" s="174">
        <v>25</v>
      </c>
      <c r="B29" s="174">
        <v>6</v>
      </c>
      <c r="C29" s="175" t="s">
        <v>194</v>
      </c>
      <c r="D29" s="176" t="s">
        <v>15</v>
      </c>
      <c r="E29" s="177" t="s">
        <v>196</v>
      </c>
      <c r="F29" s="178" t="s">
        <v>166</v>
      </c>
      <c r="G29" s="179">
        <v>140</v>
      </c>
      <c r="H29" s="268" t="s">
        <v>401</v>
      </c>
      <c r="I29" s="180">
        <f>สูตรข้อมูล!F28</f>
        <v>11.49</v>
      </c>
      <c r="J29" s="180">
        <f>สูตรข้อมูล!G28</f>
        <v>11.26</v>
      </c>
      <c r="K29" s="180">
        <f>สูตรข้อมูล!H28</f>
        <v>9.1199999999999992</v>
      </c>
      <c r="L29" s="305">
        <f>สูตรข้อมูล!J28</f>
        <v>605172429.96000004</v>
      </c>
      <c r="M29" s="305">
        <f>สูตรข้อมูล!AH28</f>
        <v>233945028.97999999</v>
      </c>
      <c r="N29" s="178">
        <f t="shared" si="7"/>
        <v>0</v>
      </c>
      <c r="O29" s="178">
        <f t="shared" si="1"/>
        <v>0</v>
      </c>
      <c r="P29" s="178">
        <f t="shared" si="2"/>
        <v>0</v>
      </c>
      <c r="Q29" s="367" t="str">
        <f t="shared" si="3"/>
        <v/>
      </c>
      <c r="R29" s="179">
        <f t="shared" si="9"/>
        <v>0</v>
      </c>
      <c r="S29" s="306">
        <f>สูตรข้อมูล!AG28</f>
        <v>233060328.03</v>
      </c>
      <c r="T29" s="306">
        <f>สูตรข้อมูล!K28</f>
        <v>468700972.05000001</v>
      </c>
      <c r="U29" s="181">
        <f>สูตรข้อมูล!AM28</f>
        <v>1</v>
      </c>
      <c r="V29" s="181">
        <f>สูตรข้อมูล!AP28</f>
        <v>1</v>
      </c>
      <c r="W29" s="181">
        <f>สูตรข้อมูล!AS28</f>
        <v>1</v>
      </c>
      <c r="X29" s="181">
        <f>สูตรข้อมูล!AU28</f>
        <v>0</v>
      </c>
      <c r="Y29" s="181">
        <f>สูตรข้อมูล!AW28</f>
        <v>0</v>
      </c>
      <c r="Z29" s="181">
        <f>สูตรข้อมูล!AY28</f>
        <v>1</v>
      </c>
      <c r="AA29" s="181">
        <f>สูตรข้อมูล!BA28</f>
        <v>1</v>
      </c>
      <c r="AB29" s="181" t="str">
        <f t="shared" si="5"/>
        <v>B</v>
      </c>
      <c r="AC29" s="181" t="str">
        <f t="shared" si="0"/>
        <v>0B</v>
      </c>
      <c r="AD29" s="181" t="str">
        <f t="shared" si="6"/>
        <v>ผ่าน</v>
      </c>
    </row>
    <row r="30" spans="1:30" s="182" customFormat="1">
      <c r="A30" s="174">
        <v>26</v>
      </c>
      <c r="B30" s="174">
        <v>6</v>
      </c>
      <c r="C30" s="175" t="s">
        <v>194</v>
      </c>
      <c r="D30" s="176" t="s">
        <v>16</v>
      </c>
      <c r="E30" s="177" t="s">
        <v>197</v>
      </c>
      <c r="F30" s="178" t="s">
        <v>166</v>
      </c>
      <c r="G30" s="179">
        <v>35</v>
      </c>
      <c r="H30" s="268" t="s">
        <v>397</v>
      </c>
      <c r="I30" s="180">
        <f>สูตรข้อมูล!F29</f>
        <v>5.31</v>
      </c>
      <c r="J30" s="180">
        <f>สูตรข้อมูล!G29</f>
        <v>5.19</v>
      </c>
      <c r="K30" s="180">
        <f>สูตรข้อมูล!H29</f>
        <v>3.75</v>
      </c>
      <c r="L30" s="305">
        <f>สูตรข้อมูล!J29</f>
        <v>69129892.810000002</v>
      </c>
      <c r="M30" s="305">
        <f>สูตรข้อมูล!AH29</f>
        <v>29739394.420000002</v>
      </c>
      <c r="N30" s="178">
        <f t="shared" si="7"/>
        <v>0</v>
      </c>
      <c r="O30" s="178">
        <f t="shared" si="1"/>
        <v>0</v>
      </c>
      <c r="P30" s="178">
        <f t="shared" si="2"/>
        <v>0</v>
      </c>
      <c r="Q30" s="367" t="str">
        <f t="shared" si="3"/>
        <v/>
      </c>
      <c r="R30" s="179">
        <f t="shared" si="9"/>
        <v>0</v>
      </c>
      <c r="S30" s="306">
        <f>สูตรข้อมูล!AG29</f>
        <v>28279984</v>
      </c>
      <c r="T30" s="306">
        <f>สูตรข้อมูล!K29</f>
        <v>44104960.07</v>
      </c>
      <c r="U30" s="181">
        <f>สูตรข้อมูล!AM29</f>
        <v>1</v>
      </c>
      <c r="V30" s="181">
        <f>สูตรข้อมูล!AP29</f>
        <v>1</v>
      </c>
      <c r="W30" s="181">
        <f>สูตรข้อมูล!AS29</f>
        <v>0</v>
      </c>
      <c r="X30" s="181">
        <f>สูตรข้อมูล!AU29</f>
        <v>0</v>
      </c>
      <c r="Y30" s="181">
        <f>สูตรข้อมูล!AW29</f>
        <v>0</v>
      </c>
      <c r="Z30" s="181">
        <f>สูตรข้อมูล!AY29</f>
        <v>0</v>
      </c>
      <c r="AA30" s="181">
        <f>สูตรข้อมูล!BA29</f>
        <v>1</v>
      </c>
      <c r="AB30" s="181" t="str">
        <f t="shared" si="5"/>
        <v>C</v>
      </c>
      <c r="AC30" s="181" t="str">
        <f t="shared" si="0"/>
        <v>0C</v>
      </c>
      <c r="AD30" s="181" t="str">
        <f t="shared" si="6"/>
        <v>ไม่ผ่าน</v>
      </c>
    </row>
    <row r="31" spans="1:30" s="182" customFormat="1">
      <c r="A31" s="174">
        <v>27</v>
      </c>
      <c r="B31" s="174">
        <v>6</v>
      </c>
      <c r="C31" s="175" t="s">
        <v>194</v>
      </c>
      <c r="D31" s="176" t="s">
        <v>17</v>
      </c>
      <c r="E31" s="177" t="s">
        <v>198</v>
      </c>
      <c r="F31" s="178" t="s">
        <v>199</v>
      </c>
      <c r="G31" s="179">
        <v>301</v>
      </c>
      <c r="H31" s="268" t="s">
        <v>403</v>
      </c>
      <c r="I31" s="180">
        <f>สูตรข้อมูล!F30</f>
        <v>4.25</v>
      </c>
      <c r="J31" s="180">
        <f>สูตรข้อมูล!G30</f>
        <v>4.0599999999999996</v>
      </c>
      <c r="K31" s="180">
        <f>สูตรข้อมูล!H30</f>
        <v>3.12</v>
      </c>
      <c r="L31" s="305">
        <f>สูตรข้อมูล!J30</f>
        <v>930353177.38999999</v>
      </c>
      <c r="M31" s="305">
        <f>สูตรข้อมูล!AH30</f>
        <v>448884259.30000001</v>
      </c>
      <c r="N31" s="178">
        <f t="shared" si="7"/>
        <v>0</v>
      </c>
      <c r="O31" s="178">
        <f t="shared" si="1"/>
        <v>0</v>
      </c>
      <c r="P31" s="178">
        <f t="shared" si="2"/>
        <v>0</v>
      </c>
      <c r="Q31" s="367" t="str">
        <f t="shared" si="3"/>
        <v/>
      </c>
      <c r="R31" s="179">
        <f t="shared" si="9"/>
        <v>0</v>
      </c>
      <c r="S31" s="306">
        <f>สูตรข้อมูล!AG30</f>
        <v>415738944.19999999</v>
      </c>
      <c r="T31" s="306">
        <f>สูตรข้อมูล!K30</f>
        <v>606691643.00999999</v>
      </c>
      <c r="U31" s="181">
        <f>สูตรข้อมูล!AM30</f>
        <v>1</v>
      </c>
      <c r="V31" s="181">
        <f>สูตรข้อมูล!AP30</f>
        <v>1</v>
      </c>
      <c r="W31" s="181">
        <f>สูตรข้อมูล!AS30</f>
        <v>0</v>
      </c>
      <c r="X31" s="181">
        <f>สูตรข้อมูล!AU30</f>
        <v>0</v>
      </c>
      <c r="Y31" s="181">
        <f>สูตรข้อมูล!AW30</f>
        <v>0</v>
      </c>
      <c r="Z31" s="181">
        <f>สูตรข้อมูล!AY30</f>
        <v>0</v>
      </c>
      <c r="AA31" s="181">
        <f>สูตรข้อมูล!BA30</f>
        <v>0</v>
      </c>
      <c r="AB31" s="181" t="str">
        <f t="shared" si="5"/>
        <v>C-</v>
      </c>
      <c r="AC31" s="181" t="str">
        <f t="shared" si="0"/>
        <v>0C-</v>
      </c>
      <c r="AD31" s="181" t="str">
        <f t="shared" si="6"/>
        <v>ไม่ผ่าน</v>
      </c>
    </row>
    <row r="32" spans="1:30" s="182" customFormat="1">
      <c r="A32" s="174">
        <v>28</v>
      </c>
      <c r="B32" s="174">
        <v>6</v>
      </c>
      <c r="C32" s="175" t="s">
        <v>194</v>
      </c>
      <c r="D32" s="176" t="s">
        <v>18</v>
      </c>
      <c r="E32" s="177" t="s">
        <v>201</v>
      </c>
      <c r="F32" s="178" t="s">
        <v>166</v>
      </c>
      <c r="G32" s="179">
        <v>30</v>
      </c>
      <c r="H32" s="268" t="s">
        <v>397</v>
      </c>
      <c r="I32" s="180">
        <f>สูตรข้อมูล!F31</f>
        <v>2.4500000000000002</v>
      </c>
      <c r="J32" s="180">
        <f>สูตรข้อมูล!G31</f>
        <v>2.33</v>
      </c>
      <c r="K32" s="180">
        <f>สูตรข้อมูล!H31</f>
        <v>1.34</v>
      </c>
      <c r="L32" s="305">
        <f>สูตรข้อมูล!J31</f>
        <v>45153076.840000004</v>
      </c>
      <c r="M32" s="305">
        <f>สูตรข้อมูล!AH31</f>
        <v>22123905.48</v>
      </c>
      <c r="N32" s="178">
        <f t="shared" si="7"/>
        <v>0</v>
      </c>
      <c r="O32" s="178">
        <f t="shared" si="1"/>
        <v>0</v>
      </c>
      <c r="P32" s="178">
        <f t="shared" si="2"/>
        <v>0</v>
      </c>
      <c r="Q32" s="367" t="str">
        <f t="shared" si="3"/>
        <v/>
      </c>
      <c r="R32" s="179">
        <f t="shared" si="9"/>
        <v>0</v>
      </c>
      <c r="S32" s="306">
        <f>สูตรข้อมูล!AG31</f>
        <v>21492427.010000002</v>
      </c>
      <c r="T32" s="306">
        <f>สูตรข้อมูล!K31</f>
        <v>10566794.140000001</v>
      </c>
      <c r="U32" s="181">
        <f>สูตรข้อมูล!AM31</f>
        <v>0</v>
      </c>
      <c r="V32" s="181">
        <f>สูตรข้อมูล!AP31</f>
        <v>1</v>
      </c>
      <c r="W32" s="181">
        <f>สูตรข้อมูล!AS31</f>
        <v>0</v>
      </c>
      <c r="X32" s="181">
        <f>สูตรข้อมูล!AU31</f>
        <v>0</v>
      </c>
      <c r="Y32" s="181">
        <f>สูตรข้อมูล!AW31</f>
        <v>0</v>
      </c>
      <c r="Z32" s="181">
        <f>สูตรข้อมูล!AY31</f>
        <v>0</v>
      </c>
      <c r="AA32" s="181">
        <f>สูตรข้อมูล!BA31</f>
        <v>0</v>
      </c>
      <c r="AB32" s="181" t="str">
        <f t="shared" si="5"/>
        <v>D</v>
      </c>
      <c r="AC32" s="181" t="str">
        <f t="shared" si="0"/>
        <v>0D</v>
      </c>
      <c r="AD32" s="181" t="str">
        <f t="shared" si="6"/>
        <v>ไม่ผ่าน</v>
      </c>
    </row>
    <row r="33" spans="1:30" s="182" customFormat="1">
      <c r="A33" s="174">
        <v>29</v>
      </c>
      <c r="B33" s="174">
        <v>6</v>
      </c>
      <c r="C33" s="175" t="s">
        <v>194</v>
      </c>
      <c r="D33" s="176" t="s">
        <v>19</v>
      </c>
      <c r="E33" s="177" t="s">
        <v>202</v>
      </c>
      <c r="F33" s="178" t="s">
        <v>166</v>
      </c>
      <c r="G33" s="179">
        <v>78</v>
      </c>
      <c r="H33" s="268" t="s">
        <v>396</v>
      </c>
      <c r="I33" s="180">
        <f>สูตรข้อมูล!F32</f>
        <v>4.43</v>
      </c>
      <c r="J33" s="180">
        <f>สูตรข้อมูล!G32</f>
        <v>4.32</v>
      </c>
      <c r="K33" s="180">
        <f>สูตรข้อมูล!H32</f>
        <v>3.37</v>
      </c>
      <c r="L33" s="305">
        <f>สูตรข้อมูล!J32</f>
        <v>153155027.38</v>
      </c>
      <c r="M33" s="305">
        <f>สูตรข้อมูล!AH32</f>
        <v>48756357.960000001</v>
      </c>
      <c r="N33" s="178">
        <f t="shared" si="7"/>
        <v>0</v>
      </c>
      <c r="O33" s="178">
        <f t="shared" si="1"/>
        <v>0</v>
      </c>
      <c r="P33" s="178">
        <f t="shared" si="2"/>
        <v>0</v>
      </c>
      <c r="Q33" s="367" t="str">
        <f t="shared" si="3"/>
        <v/>
      </c>
      <c r="R33" s="179">
        <f t="shared" si="9"/>
        <v>0</v>
      </c>
      <c r="S33" s="306">
        <f>สูตรข้อมูล!AG32</f>
        <v>52003115.359999999</v>
      </c>
      <c r="T33" s="306">
        <f>สูตรข้อมูล!K32</f>
        <v>105996401.15000001</v>
      </c>
      <c r="U33" s="181">
        <f>สูตรข้อมูล!AM32</f>
        <v>0</v>
      </c>
      <c r="V33" s="181">
        <f>สูตรข้อมูล!AP32</f>
        <v>0</v>
      </c>
      <c r="W33" s="181">
        <f>สูตรข้อมูล!AS32</f>
        <v>0</v>
      </c>
      <c r="X33" s="181">
        <f>สูตรข้อมูล!AU32</f>
        <v>0</v>
      </c>
      <c r="Y33" s="181">
        <f>สูตรข้อมูล!AW32</f>
        <v>0</v>
      </c>
      <c r="Z33" s="181">
        <f>สูตรข้อมูล!AY32</f>
        <v>0</v>
      </c>
      <c r="AA33" s="181">
        <f>สูตรข้อมูล!BA32</f>
        <v>1</v>
      </c>
      <c r="AB33" s="181" t="str">
        <f t="shared" si="5"/>
        <v>D</v>
      </c>
      <c r="AC33" s="181" t="str">
        <f t="shared" si="0"/>
        <v>0D</v>
      </c>
      <c r="AD33" s="181" t="str">
        <f t="shared" si="6"/>
        <v>ไม่ผ่าน</v>
      </c>
    </row>
    <row r="34" spans="1:30" s="182" customFormat="1">
      <c r="A34" s="174">
        <v>30</v>
      </c>
      <c r="B34" s="174">
        <v>6</v>
      </c>
      <c r="C34" s="175" t="s">
        <v>194</v>
      </c>
      <c r="D34" s="176" t="s">
        <v>20</v>
      </c>
      <c r="E34" s="177" t="s">
        <v>203</v>
      </c>
      <c r="F34" s="178" t="s">
        <v>199</v>
      </c>
      <c r="G34" s="179">
        <v>232</v>
      </c>
      <c r="H34" s="268" t="s">
        <v>404</v>
      </c>
      <c r="I34" s="180">
        <f>สูตรข้อมูล!F33</f>
        <v>4.16</v>
      </c>
      <c r="J34" s="180">
        <f>สูตรข้อมูล!G33</f>
        <v>3.98</v>
      </c>
      <c r="K34" s="180">
        <f>สูตรข้อมูล!H33</f>
        <v>2.83</v>
      </c>
      <c r="L34" s="305">
        <f>สูตรข้อมูล!J33</f>
        <v>451947507.55000001</v>
      </c>
      <c r="M34" s="305">
        <f>สูตรข้อมูล!AH33</f>
        <v>121141101.5</v>
      </c>
      <c r="N34" s="178">
        <f t="shared" si="7"/>
        <v>0</v>
      </c>
      <c r="O34" s="178">
        <f t="shared" si="1"/>
        <v>0</v>
      </c>
      <c r="P34" s="178">
        <f t="shared" si="2"/>
        <v>0</v>
      </c>
      <c r="Q34" s="367" t="str">
        <f t="shared" si="3"/>
        <v/>
      </c>
      <c r="R34" s="179">
        <f t="shared" si="9"/>
        <v>0</v>
      </c>
      <c r="S34" s="306">
        <f>สูตรข้อมูล!AG33</f>
        <v>136724889.52000001</v>
      </c>
      <c r="T34" s="306">
        <f>สูตรข้อมูล!K33</f>
        <v>252728523.81</v>
      </c>
      <c r="U34" s="181">
        <f>สูตรข้อมูล!AM33</f>
        <v>1</v>
      </c>
      <c r="V34" s="181">
        <f>สูตรข้อมูล!AP33</f>
        <v>1</v>
      </c>
      <c r="W34" s="181">
        <f>สูตรข้อมูล!AS33</f>
        <v>0</v>
      </c>
      <c r="X34" s="181">
        <f>สูตรข้อมูล!AU33</f>
        <v>1</v>
      </c>
      <c r="Y34" s="181">
        <f>สูตรข้อมูล!AW33</f>
        <v>0</v>
      </c>
      <c r="Z34" s="181">
        <f>สูตรข้อมูล!AY33</f>
        <v>0</v>
      </c>
      <c r="AA34" s="181">
        <f>สูตรข้อมูล!BA33</f>
        <v>0</v>
      </c>
      <c r="AB34" s="181" t="str">
        <f t="shared" si="5"/>
        <v>C</v>
      </c>
      <c r="AC34" s="181" t="str">
        <f t="shared" si="0"/>
        <v>0C</v>
      </c>
      <c r="AD34" s="181" t="str">
        <f t="shared" si="6"/>
        <v>ไม่ผ่าน</v>
      </c>
    </row>
    <row r="35" spans="1:30" s="182" customFormat="1">
      <c r="A35" s="174">
        <v>31</v>
      </c>
      <c r="B35" s="174">
        <v>6</v>
      </c>
      <c r="C35" s="175" t="s">
        <v>194</v>
      </c>
      <c r="D35" s="176" t="s">
        <v>21</v>
      </c>
      <c r="E35" s="177" t="s">
        <v>204</v>
      </c>
      <c r="F35" s="178" t="s">
        <v>166</v>
      </c>
      <c r="G35" s="179">
        <v>174</v>
      </c>
      <c r="H35" s="268" t="s">
        <v>401</v>
      </c>
      <c r="I35" s="180">
        <f>สูตรข้อมูล!F34</f>
        <v>4.4800000000000004</v>
      </c>
      <c r="J35" s="180">
        <f>สูตรข้อมูล!G34</f>
        <v>4.38</v>
      </c>
      <c r="K35" s="180">
        <f>สูตรข้อมูล!H34</f>
        <v>2.85</v>
      </c>
      <c r="L35" s="305">
        <f>สูตรข้อมูล!J34</f>
        <v>445992301.5</v>
      </c>
      <c r="M35" s="305">
        <f>สูตรข้อมูล!AH34</f>
        <v>180020698.78</v>
      </c>
      <c r="N35" s="178">
        <f t="shared" si="7"/>
        <v>0</v>
      </c>
      <c r="O35" s="178">
        <f t="shared" si="1"/>
        <v>0</v>
      </c>
      <c r="P35" s="178">
        <f t="shared" si="2"/>
        <v>0</v>
      </c>
      <c r="Q35" s="367" t="str">
        <f t="shared" si="3"/>
        <v/>
      </c>
      <c r="R35" s="179">
        <f t="shared" si="9"/>
        <v>0</v>
      </c>
      <c r="S35" s="306">
        <f>สูตรข้อมูล!AG34</f>
        <v>185265258.65000001</v>
      </c>
      <c r="T35" s="306">
        <f>สูตรข้อมูล!K34</f>
        <v>237222710.81999999</v>
      </c>
      <c r="U35" s="181">
        <f>สูตรข้อมูล!AM34</f>
        <v>1</v>
      </c>
      <c r="V35" s="181">
        <f>สูตรข้อมูล!AP34</f>
        <v>1</v>
      </c>
      <c r="W35" s="181">
        <f>สูตรข้อมูล!AS34</f>
        <v>0</v>
      </c>
      <c r="X35" s="181">
        <f>สูตรข้อมูล!AU34</f>
        <v>0</v>
      </c>
      <c r="Y35" s="181">
        <f>สูตรข้อมูล!AW34</f>
        <v>0</v>
      </c>
      <c r="Z35" s="181">
        <f>สูตรข้อมูล!AY34</f>
        <v>1</v>
      </c>
      <c r="AA35" s="181">
        <f>สูตรข้อมูล!BA34</f>
        <v>1</v>
      </c>
      <c r="AB35" s="181" t="str">
        <f t="shared" si="5"/>
        <v>B-</v>
      </c>
      <c r="AC35" s="183" t="str">
        <f t="shared" si="0"/>
        <v>0B-</v>
      </c>
      <c r="AD35" s="181" t="str">
        <f t="shared" si="6"/>
        <v>ไม่ผ่าน</v>
      </c>
    </row>
    <row r="36" spans="1:30" s="182" customFormat="1">
      <c r="A36" s="174">
        <v>32</v>
      </c>
      <c r="B36" s="174">
        <v>6</v>
      </c>
      <c r="C36" s="175" t="s">
        <v>194</v>
      </c>
      <c r="D36" s="176" t="s">
        <v>22</v>
      </c>
      <c r="E36" s="177" t="s">
        <v>205</v>
      </c>
      <c r="F36" s="178" t="s">
        <v>166</v>
      </c>
      <c r="G36" s="179">
        <v>30</v>
      </c>
      <c r="H36" s="268" t="s">
        <v>397</v>
      </c>
      <c r="I36" s="180">
        <f>สูตรข้อมูล!F35</f>
        <v>12.91</v>
      </c>
      <c r="J36" s="180">
        <f>สูตรข้อมูล!G35</f>
        <v>12.55</v>
      </c>
      <c r="K36" s="180">
        <f>สูตรข้อมูล!H35</f>
        <v>11.97</v>
      </c>
      <c r="L36" s="305">
        <f>สูตรข้อมูล!J35</f>
        <v>44309170.969999999</v>
      </c>
      <c r="M36" s="305">
        <f>สูตรข้อมูล!AH35</f>
        <v>9727335.8900000006</v>
      </c>
      <c r="N36" s="178">
        <f t="shared" si="7"/>
        <v>0</v>
      </c>
      <c r="O36" s="178">
        <f t="shared" si="1"/>
        <v>0</v>
      </c>
      <c r="P36" s="178">
        <f t="shared" si="2"/>
        <v>0</v>
      </c>
      <c r="Q36" s="367" t="str">
        <f t="shared" si="3"/>
        <v/>
      </c>
      <c r="R36" s="179">
        <f t="shared" si="9"/>
        <v>0</v>
      </c>
      <c r="S36" s="306">
        <f>สูตรข้อมูล!AG35</f>
        <v>10517513.5</v>
      </c>
      <c r="T36" s="306">
        <f>สูตรข้อมูล!K35</f>
        <v>40805679.890000001</v>
      </c>
      <c r="U36" s="181">
        <f>สูตรข้อมูล!AM35</f>
        <v>1</v>
      </c>
      <c r="V36" s="181">
        <f>สูตรข้อมูล!AP35</f>
        <v>0</v>
      </c>
      <c r="W36" s="181">
        <f>สูตรข้อมูล!AS35</f>
        <v>0</v>
      </c>
      <c r="X36" s="181">
        <f>สูตรข้อมูล!AU35</f>
        <v>0</v>
      </c>
      <c r="Y36" s="181">
        <f>สูตรข้อมูล!AW35</f>
        <v>0</v>
      </c>
      <c r="Z36" s="181">
        <f>สูตรข้อมูล!AY35</f>
        <v>0</v>
      </c>
      <c r="AA36" s="181">
        <f>สูตรข้อมูล!BA35</f>
        <v>0</v>
      </c>
      <c r="AB36" s="181" t="str">
        <f t="shared" si="5"/>
        <v>D</v>
      </c>
      <c r="AC36" s="181" t="str">
        <f t="shared" si="0"/>
        <v>0D</v>
      </c>
      <c r="AD36" s="181" t="str">
        <f t="shared" si="6"/>
        <v>ไม่ผ่าน</v>
      </c>
    </row>
    <row r="37" spans="1:30" s="182" customFormat="1">
      <c r="A37" s="174">
        <v>33</v>
      </c>
      <c r="B37" s="174">
        <v>6</v>
      </c>
      <c r="C37" s="175" t="s">
        <v>194</v>
      </c>
      <c r="D37" s="176" t="s">
        <v>23</v>
      </c>
      <c r="E37" s="177" t="s">
        <v>206</v>
      </c>
      <c r="F37" s="178" t="s">
        <v>166</v>
      </c>
      <c r="G37" s="179">
        <v>60</v>
      </c>
      <c r="H37" s="268" t="s">
        <v>399</v>
      </c>
      <c r="I37" s="180">
        <f>สูตรข้อมูล!F36</f>
        <v>9.18</v>
      </c>
      <c r="J37" s="180">
        <f>สูตรข้อมูล!G36</f>
        <v>9.1</v>
      </c>
      <c r="K37" s="180">
        <f>สูตรข้อมูล!H36</f>
        <v>6.05</v>
      </c>
      <c r="L37" s="305">
        <f>สูตรข้อมูล!J36</f>
        <v>386342145.35000002</v>
      </c>
      <c r="M37" s="305">
        <f>สูตรข้อมูล!AH36</f>
        <v>140147575.91999999</v>
      </c>
      <c r="N37" s="178">
        <f t="shared" si="7"/>
        <v>0</v>
      </c>
      <c r="O37" s="178">
        <f t="shared" si="1"/>
        <v>0</v>
      </c>
      <c r="P37" s="178">
        <f t="shared" si="2"/>
        <v>0</v>
      </c>
      <c r="Q37" s="367" t="str">
        <f t="shared" si="3"/>
        <v/>
      </c>
      <c r="R37" s="179">
        <f t="shared" si="9"/>
        <v>0</v>
      </c>
      <c r="S37" s="306">
        <f>สูตรข้อมูล!AG36</f>
        <v>140810951.50999999</v>
      </c>
      <c r="T37" s="306">
        <f>สูตรข้อมูล!K36</f>
        <v>238056419.91999999</v>
      </c>
      <c r="U37" s="181">
        <f>สูตรข้อมูล!AM36</f>
        <v>1</v>
      </c>
      <c r="V37" s="181">
        <f>สูตรข้อมูล!AP36</f>
        <v>1</v>
      </c>
      <c r="W37" s="181">
        <f>สูตรข้อมูล!AS36</f>
        <v>0</v>
      </c>
      <c r="X37" s="181">
        <f>สูตรข้อมูล!AU36</f>
        <v>0</v>
      </c>
      <c r="Y37" s="181">
        <f>สูตรข้อมูล!AW36</f>
        <v>0</v>
      </c>
      <c r="Z37" s="181">
        <f>สูตรข้อมูล!AY36</f>
        <v>0</v>
      </c>
      <c r="AA37" s="181">
        <f>สูตรข้อมูล!BA36</f>
        <v>1</v>
      </c>
      <c r="AB37" s="181" t="str">
        <f t="shared" si="5"/>
        <v>C</v>
      </c>
      <c r="AC37" s="181" t="str">
        <f t="shared" ref="AC37:AC68" si="10">R37&amp;AB37</f>
        <v>0C</v>
      </c>
      <c r="AD37" s="181" t="str">
        <f t="shared" si="6"/>
        <v>ไม่ผ่าน</v>
      </c>
    </row>
    <row r="38" spans="1:30" s="182" customFormat="1">
      <c r="A38" s="174">
        <v>34</v>
      </c>
      <c r="B38" s="174">
        <v>6</v>
      </c>
      <c r="C38" s="175" t="s">
        <v>194</v>
      </c>
      <c r="D38" s="176" t="s">
        <v>24</v>
      </c>
      <c r="E38" s="177" t="s">
        <v>207</v>
      </c>
      <c r="F38" s="178" t="s">
        <v>166</v>
      </c>
      <c r="G38" s="179">
        <v>60</v>
      </c>
      <c r="H38" s="268" t="s">
        <v>398</v>
      </c>
      <c r="I38" s="180">
        <f>สูตรข้อมูล!F37</f>
        <v>9.7200000000000006</v>
      </c>
      <c r="J38" s="180">
        <f>สูตรข้อมูล!G37</f>
        <v>9.5399999999999991</v>
      </c>
      <c r="K38" s="180">
        <f>สูตรข้อมูล!H37</f>
        <v>6.98</v>
      </c>
      <c r="L38" s="305">
        <f>สูตรข้อมูล!J37</f>
        <v>168180290.36000001</v>
      </c>
      <c r="M38" s="305">
        <f>สูตรข้อมูล!AH37</f>
        <v>65997708.350000001</v>
      </c>
      <c r="N38" s="178">
        <f t="shared" si="7"/>
        <v>0</v>
      </c>
      <c r="O38" s="178">
        <f t="shared" si="1"/>
        <v>0</v>
      </c>
      <c r="P38" s="178">
        <f t="shared" si="2"/>
        <v>0</v>
      </c>
      <c r="Q38" s="367" t="str">
        <f t="shared" si="3"/>
        <v/>
      </c>
      <c r="R38" s="179">
        <f t="shared" si="9"/>
        <v>0</v>
      </c>
      <c r="S38" s="306">
        <f>สูตรข้อมูล!AG37</f>
        <v>66233225.950000003</v>
      </c>
      <c r="T38" s="306">
        <f>สูตรข้อมูล!K37</f>
        <v>115374154.11</v>
      </c>
      <c r="U38" s="181">
        <f>สูตรข้อมูล!AM37</f>
        <v>1</v>
      </c>
      <c r="V38" s="181">
        <f>สูตรข้อมูล!AP37</f>
        <v>1</v>
      </c>
      <c r="W38" s="181">
        <f>สูตรข้อมูล!AS37</f>
        <v>0</v>
      </c>
      <c r="X38" s="181">
        <f>สูตรข้อมูล!AU37</f>
        <v>0</v>
      </c>
      <c r="Y38" s="181">
        <f>สูตรข้อมูล!AW37</f>
        <v>0</v>
      </c>
      <c r="Z38" s="181">
        <f>สูตรข้อมูล!AY37</f>
        <v>0</v>
      </c>
      <c r="AA38" s="181">
        <f>สูตรข้อมูล!BA37</f>
        <v>0</v>
      </c>
      <c r="AB38" s="181" t="str">
        <f t="shared" si="5"/>
        <v>C-</v>
      </c>
      <c r="AC38" s="181" t="str">
        <f t="shared" si="10"/>
        <v>0C-</v>
      </c>
      <c r="AD38" s="181" t="str">
        <f t="shared" si="6"/>
        <v>ไม่ผ่าน</v>
      </c>
    </row>
    <row r="39" spans="1:30" s="182" customFormat="1">
      <c r="A39" s="174">
        <v>35</v>
      </c>
      <c r="B39" s="174">
        <v>6</v>
      </c>
      <c r="C39" s="175" t="s">
        <v>194</v>
      </c>
      <c r="D39" s="176" t="s">
        <v>71</v>
      </c>
      <c r="E39" s="177" t="s">
        <v>208</v>
      </c>
      <c r="F39" s="178" t="s">
        <v>166</v>
      </c>
      <c r="G39" s="179">
        <v>30</v>
      </c>
      <c r="H39" s="268" t="s">
        <v>397</v>
      </c>
      <c r="I39" s="180">
        <f>สูตรข้อมูล!F38</f>
        <v>7.19</v>
      </c>
      <c r="J39" s="180">
        <f>สูตรข้อมูล!G38</f>
        <v>6.97</v>
      </c>
      <c r="K39" s="180">
        <f>สูตรข้อมูล!H38</f>
        <v>5.58</v>
      </c>
      <c r="L39" s="305">
        <f>สูตรข้อมูล!J38</f>
        <v>103078879.67</v>
      </c>
      <c r="M39" s="305">
        <f>สูตรข้อมูล!AH38</f>
        <v>34555806.07</v>
      </c>
      <c r="N39" s="178">
        <f t="shared" si="7"/>
        <v>0</v>
      </c>
      <c r="O39" s="178">
        <f t="shared" si="1"/>
        <v>0</v>
      </c>
      <c r="P39" s="178">
        <f t="shared" si="2"/>
        <v>0</v>
      </c>
      <c r="Q39" s="367" t="str">
        <f t="shared" si="3"/>
        <v/>
      </c>
      <c r="R39" s="179">
        <f t="shared" si="9"/>
        <v>0</v>
      </c>
      <c r="S39" s="306">
        <f>สูตรข้อมูล!AG38</f>
        <v>35961341.710000001</v>
      </c>
      <c r="T39" s="306">
        <f>สูตรข้อมูล!K38</f>
        <v>76239182.799999997</v>
      </c>
      <c r="U39" s="181">
        <f>สูตรข้อมูล!AM38</f>
        <v>1</v>
      </c>
      <c r="V39" s="181">
        <f>สูตรข้อมูล!AP38</f>
        <v>0</v>
      </c>
      <c r="W39" s="181">
        <f>สูตรข้อมูล!AS38</f>
        <v>0</v>
      </c>
      <c r="X39" s="181">
        <f>สูตรข้อมูล!AU38</f>
        <v>1</v>
      </c>
      <c r="Y39" s="181">
        <f>สูตรข้อมูล!AW38</f>
        <v>0</v>
      </c>
      <c r="Z39" s="181">
        <f>สูตรข้อมูล!AY38</f>
        <v>0</v>
      </c>
      <c r="AA39" s="181">
        <f>สูตรข้อมูล!BA38</f>
        <v>0</v>
      </c>
      <c r="AB39" s="181" t="str">
        <f t="shared" si="5"/>
        <v>C-</v>
      </c>
      <c r="AC39" s="181" t="str">
        <f t="shared" si="10"/>
        <v>0C-</v>
      </c>
      <c r="AD39" s="181" t="str">
        <f t="shared" si="6"/>
        <v>ไม่ผ่าน</v>
      </c>
    </row>
    <row r="40" spans="1:30" s="182" customFormat="1">
      <c r="A40" s="174">
        <v>36</v>
      </c>
      <c r="B40" s="174">
        <v>6</v>
      </c>
      <c r="C40" s="175" t="s">
        <v>210</v>
      </c>
      <c r="D40" s="176" t="s">
        <v>8</v>
      </c>
      <c r="E40" s="177" t="s">
        <v>211</v>
      </c>
      <c r="F40" s="178" t="s">
        <v>199</v>
      </c>
      <c r="G40" s="179">
        <v>366</v>
      </c>
      <c r="H40" s="268" t="s">
        <v>403</v>
      </c>
      <c r="I40" s="180">
        <f>สูตรข้อมูล!F39</f>
        <v>5.07</v>
      </c>
      <c r="J40" s="180">
        <f>สูตรข้อมูล!G39</f>
        <v>4.87</v>
      </c>
      <c r="K40" s="180">
        <f>สูตรข้อมูล!H39</f>
        <v>1.86</v>
      </c>
      <c r="L40" s="305">
        <f>สูตรข้อมูล!J39</f>
        <v>436253401.77999997</v>
      </c>
      <c r="M40" s="305">
        <f>สูตรข้อมูล!AH39</f>
        <v>61332712.659999996</v>
      </c>
      <c r="N40" s="178">
        <f t="shared" si="7"/>
        <v>0</v>
      </c>
      <c r="O40" s="178">
        <f t="shared" si="1"/>
        <v>0</v>
      </c>
      <c r="P40" s="178">
        <f t="shared" si="2"/>
        <v>0</v>
      </c>
      <c r="Q40" s="367" t="str">
        <f t="shared" si="3"/>
        <v/>
      </c>
      <c r="R40" s="179">
        <f t="shared" si="9"/>
        <v>0</v>
      </c>
      <c r="S40" s="306">
        <f>สูตรข้อมูล!AG39</f>
        <v>82003358.420000002</v>
      </c>
      <c r="T40" s="306">
        <f>สูตรข้อมูล!K39</f>
        <v>92086505.959999993</v>
      </c>
      <c r="U40" s="181">
        <f>สูตรข้อมูล!AM39</f>
        <v>0</v>
      </c>
      <c r="V40" s="181">
        <f>สูตรข้อมูล!AP39</f>
        <v>0</v>
      </c>
      <c r="W40" s="181">
        <f>สูตรข้อมูล!AS39</f>
        <v>1</v>
      </c>
      <c r="X40" s="181">
        <f>สูตรข้อมูล!AU39</f>
        <v>1</v>
      </c>
      <c r="Y40" s="181">
        <f>สูตรข้อมูล!AW39</f>
        <v>0</v>
      </c>
      <c r="Z40" s="181">
        <f>สูตรข้อมูล!AY39</f>
        <v>1</v>
      </c>
      <c r="AA40" s="181">
        <f>สูตรข้อมูล!BA39</f>
        <v>1</v>
      </c>
      <c r="AB40" s="181" t="str">
        <f t="shared" si="5"/>
        <v>B-</v>
      </c>
      <c r="AC40" s="181" t="str">
        <f t="shared" si="10"/>
        <v>0B-</v>
      </c>
      <c r="AD40" s="181" t="str">
        <f t="shared" si="6"/>
        <v>ไม่ผ่าน</v>
      </c>
    </row>
    <row r="41" spans="1:30" s="182" customFormat="1">
      <c r="A41" s="174">
        <v>37</v>
      </c>
      <c r="B41" s="174">
        <v>6</v>
      </c>
      <c r="C41" s="175" t="s">
        <v>210</v>
      </c>
      <c r="D41" s="176" t="s">
        <v>43</v>
      </c>
      <c r="E41" s="177" t="s">
        <v>212</v>
      </c>
      <c r="F41" s="178" t="s">
        <v>166</v>
      </c>
      <c r="G41" s="179">
        <v>36</v>
      </c>
      <c r="H41" s="268" t="s">
        <v>397</v>
      </c>
      <c r="I41" s="180">
        <f>สูตรข้อมูล!F40</f>
        <v>5.23</v>
      </c>
      <c r="J41" s="180">
        <f>สูตรข้อมูล!G40</f>
        <v>4.8899999999999997</v>
      </c>
      <c r="K41" s="180">
        <f>สูตรข้อมูล!H40</f>
        <v>3.44</v>
      </c>
      <c r="L41" s="305">
        <f>สูตรข้อมูล!J40</f>
        <v>50906681.25</v>
      </c>
      <c r="M41" s="305">
        <f>สูตรข้อมูล!AH40</f>
        <v>20127731.309999999</v>
      </c>
      <c r="N41" s="178">
        <f t="shared" si="7"/>
        <v>0</v>
      </c>
      <c r="O41" s="178">
        <f t="shared" si="1"/>
        <v>0</v>
      </c>
      <c r="P41" s="178">
        <f t="shared" si="2"/>
        <v>0</v>
      </c>
      <c r="Q41" s="367" t="str">
        <f t="shared" si="3"/>
        <v/>
      </c>
      <c r="R41" s="179">
        <f>+N41+O41+P41</f>
        <v>0</v>
      </c>
      <c r="S41" s="306">
        <f>สูตรข้อมูล!AG40</f>
        <v>20074862.329999998</v>
      </c>
      <c r="T41" s="306">
        <f>สูตรข้อมูล!K40</f>
        <v>29393176.48</v>
      </c>
      <c r="U41" s="181">
        <f>สูตรข้อมูล!AM40</f>
        <v>0</v>
      </c>
      <c r="V41" s="181">
        <f>สูตรข้อมูล!AP40</f>
        <v>1</v>
      </c>
      <c r="W41" s="181">
        <f>สูตรข้อมูล!AS40</f>
        <v>1</v>
      </c>
      <c r="X41" s="181">
        <f>สูตรข้อมูล!AU40</f>
        <v>0</v>
      </c>
      <c r="Y41" s="181">
        <f>สูตรข้อมูล!AW40</f>
        <v>0</v>
      </c>
      <c r="Z41" s="181">
        <f>สูตรข้อมูล!AY40</f>
        <v>0</v>
      </c>
      <c r="AA41" s="181">
        <f>สูตรข้อมูล!BA40</f>
        <v>1</v>
      </c>
      <c r="AB41" s="181" t="str">
        <f t="shared" si="5"/>
        <v>C</v>
      </c>
      <c r="AC41" s="181" t="str">
        <f t="shared" si="10"/>
        <v>0C</v>
      </c>
      <c r="AD41" s="181" t="str">
        <f t="shared" si="6"/>
        <v>ไม่ผ่าน</v>
      </c>
    </row>
    <row r="42" spans="1:30" s="182" customFormat="1">
      <c r="A42" s="174">
        <v>38</v>
      </c>
      <c r="B42" s="174">
        <v>6</v>
      </c>
      <c r="C42" s="175" t="s">
        <v>210</v>
      </c>
      <c r="D42" s="176" t="s">
        <v>44</v>
      </c>
      <c r="E42" s="177" t="s">
        <v>213</v>
      </c>
      <c r="F42" s="178" t="s">
        <v>166</v>
      </c>
      <c r="G42" s="179">
        <v>36</v>
      </c>
      <c r="H42" s="268" t="s">
        <v>398</v>
      </c>
      <c r="I42" s="180">
        <f>สูตรข้อมูล!F41</f>
        <v>2.73</v>
      </c>
      <c r="J42" s="180">
        <f>สูตรข้อมูล!G41</f>
        <v>2.63</v>
      </c>
      <c r="K42" s="180">
        <f>สูตรข้อมูล!H41</f>
        <v>1.7</v>
      </c>
      <c r="L42" s="305">
        <f>สูตรข้อมูล!J41</f>
        <v>36763256.789999999</v>
      </c>
      <c r="M42" s="305">
        <f>สูตรข้อมูล!AH41</f>
        <v>24355281.149999999</v>
      </c>
      <c r="N42" s="178">
        <f t="shared" si="7"/>
        <v>0</v>
      </c>
      <c r="O42" s="178">
        <f t="shared" si="1"/>
        <v>0</v>
      </c>
      <c r="P42" s="178">
        <f t="shared" si="2"/>
        <v>0</v>
      </c>
      <c r="Q42" s="367" t="str">
        <f t="shared" si="3"/>
        <v/>
      </c>
      <c r="R42" s="179">
        <f t="shared" ref="R42:R49" si="11">+N42+O42+P42</f>
        <v>0</v>
      </c>
      <c r="S42" s="306">
        <f>สูตรข้อมูล!AG41</f>
        <v>23511169.760000002</v>
      </c>
      <c r="T42" s="306">
        <f>สูตรข้อมูล!K41</f>
        <v>14818883.539999999</v>
      </c>
      <c r="U42" s="181">
        <f>สูตรข้อมูล!AM41</f>
        <v>0</v>
      </c>
      <c r="V42" s="181">
        <f>สูตรข้อมูล!AP41</f>
        <v>1</v>
      </c>
      <c r="W42" s="181">
        <f>สูตรข้อมูล!AS41</f>
        <v>0</v>
      </c>
      <c r="X42" s="181">
        <f>สูตรข้อมูล!AU41</f>
        <v>0</v>
      </c>
      <c r="Y42" s="181">
        <f>สูตรข้อมูล!AW41</f>
        <v>0</v>
      </c>
      <c r="Z42" s="181">
        <f>สูตรข้อมูล!AY41</f>
        <v>1</v>
      </c>
      <c r="AA42" s="181">
        <f>สูตรข้อมูล!BA41</f>
        <v>1</v>
      </c>
      <c r="AB42" s="181" t="str">
        <f t="shared" si="5"/>
        <v>C</v>
      </c>
      <c r="AC42" s="181" t="str">
        <f t="shared" si="10"/>
        <v>0C</v>
      </c>
      <c r="AD42" s="181" t="str">
        <f t="shared" si="6"/>
        <v>ไม่ผ่าน</v>
      </c>
    </row>
    <row r="43" spans="1:30" s="182" customFormat="1">
      <c r="A43" s="174">
        <v>39</v>
      </c>
      <c r="B43" s="174">
        <v>6</v>
      </c>
      <c r="C43" s="175" t="s">
        <v>210</v>
      </c>
      <c r="D43" s="176" t="s">
        <v>45</v>
      </c>
      <c r="E43" s="177" t="s">
        <v>214</v>
      </c>
      <c r="F43" s="178" t="s">
        <v>166</v>
      </c>
      <c r="G43" s="179">
        <v>34</v>
      </c>
      <c r="H43" s="268" t="s">
        <v>397</v>
      </c>
      <c r="I43" s="180">
        <f>สูตรข้อมูล!F42</f>
        <v>6.26</v>
      </c>
      <c r="J43" s="180">
        <f>สูตรข้อมูล!G42</f>
        <v>6.11</v>
      </c>
      <c r="K43" s="180">
        <f>สูตรข้อมูล!H42</f>
        <v>3.98</v>
      </c>
      <c r="L43" s="305">
        <f>สูตรข้อมูล!J42</f>
        <v>64511839.659999996</v>
      </c>
      <c r="M43" s="305">
        <f>สูตรข้อมูล!AH42</f>
        <v>32109241.309999999</v>
      </c>
      <c r="N43" s="178">
        <f t="shared" si="7"/>
        <v>0</v>
      </c>
      <c r="O43" s="178">
        <f t="shared" si="1"/>
        <v>0</v>
      </c>
      <c r="P43" s="178">
        <f t="shared" si="2"/>
        <v>0</v>
      </c>
      <c r="Q43" s="367" t="str">
        <f t="shared" si="3"/>
        <v/>
      </c>
      <c r="R43" s="179">
        <f t="shared" si="11"/>
        <v>0</v>
      </c>
      <c r="S43" s="306">
        <f>สูตรข้อมูล!AG42</f>
        <v>32055241.100000001</v>
      </c>
      <c r="T43" s="306">
        <f>สูตรข้อมูล!K42</f>
        <v>36520492.659999996</v>
      </c>
      <c r="U43" s="181">
        <f>สูตรข้อมูล!AM42</f>
        <v>1</v>
      </c>
      <c r="V43" s="181">
        <f>สูตรข้อมูล!AP42</f>
        <v>1</v>
      </c>
      <c r="W43" s="181">
        <f>สูตรข้อมูล!AS42</f>
        <v>1</v>
      </c>
      <c r="X43" s="181">
        <f>สูตรข้อมูล!AU42</f>
        <v>0</v>
      </c>
      <c r="Y43" s="181">
        <f>สูตรข้อมูล!AW42</f>
        <v>0</v>
      </c>
      <c r="Z43" s="181">
        <f>สูตรข้อมูล!AY42</f>
        <v>0</v>
      </c>
      <c r="AA43" s="181">
        <f>สูตรข้อมูล!BA42</f>
        <v>1</v>
      </c>
      <c r="AB43" s="181" t="str">
        <f t="shared" si="5"/>
        <v>B-</v>
      </c>
      <c r="AC43" s="181" t="str">
        <f t="shared" si="10"/>
        <v>0B-</v>
      </c>
      <c r="AD43" s="181" t="str">
        <f t="shared" si="6"/>
        <v>ไม่ผ่าน</v>
      </c>
    </row>
    <row r="44" spans="1:30" s="182" customFormat="1">
      <c r="A44" s="174">
        <v>40</v>
      </c>
      <c r="B44" s="174">
        <v>6</v>
      </c>
      <c r="C44" s="175" t="s">
        <v>210</v>
      </c>
      <c r="D44" s="176" t="s">
        <v>46</v>
      </c>
      <c r="E44" s="177" t="s">
        <v>215</v>
      </c>
      <c r="F44" s="178" t="s">
        <v>166</v>
      </c>
      <c r="G44" s="179">
        <v>30</v>
      </c>
      <c r="H44" s="268" t="s">
        <v>397</v>
      </c>
      <c r="I44" s="180">
        <f>สูตรข้อมูล!F43</f>
        <v>9.39</v>
      </c>
      <c r="J44" s="180">
        <f>สูตรข้อมูล!G43</f>
        <v>9.2200000000000006</v>
      </c>
      <c r="K44" s="180">
        <f>สูตรข้อมูล!H43</f>
        <v>5.82</v>
      </c>
      <c r="L44" s="305">
        <f>สูตรข้อมูล!J43</f>
        <v>58338640.859999999</v>
      </c>
      <c r="M44" s="305">
        <f>สูตรข้อมูล!AH43</f>
        <v>24053516.07</v>
      </c>
      <c r="N44" s="178">
        <f t="shared" si="7"/>
        <v>0</v>
      </c>
      <c r="O44" s="178">
        <f t="shared" si="1"/>
        <v>0</v>
      </c>
      <c r="P44" s="178">
        <f t="shared" si="2"/>
        <v>0</v>
      </c>
      <c r="Q44" s="367" t="str">
        <f t="shared" si="3"/>
        <v/>
      </c>
      <c r="R44" s="179">
        <f t="shared" si="11"/>
        <v>0</v>
      </c>
      <c r="S44" s="306">
        <f>สูตรข้อมูล!AG43</f>
        <v>23550232.059999999</v>
      </c>
      <c r="T44" s="306">
        <f>สูตรข้อมูล!K43</f>
        <v>33603353.909999996</v>
      </c>
      <c r="U44" s="181">
        <f>สูตรข้อมูล!AM43</f>
        <v>1</v>
      </c>
      <c r="V44" s="181">
        <f>สูตรข้อมูล!AP43</f>
        <v>1</v>
      </c>
      <c r="W44" s="181">
        <f>สูตรข้อมูล!AS43</f>
        <v>1</v>
      </c>
      <c r="X44" s="181">
        <f>สูตรข้อมูล!AU43</f>
        <v>0</v>
      </c>
      <c r="Y44" s="181">
        <f>สูตรข้อมูล!AW43</f>
        <v>0</v>
      </c>
      <c r="Z44" s="181">
        <f>สูตรข้อมูล!AY43</f>
        <v>1</v>
      </c>
      <c r="AA44" s="181">
        <f>สูตรข้อมูล!BA43</f>
        <v>0</v>
      </c>
      <c r="AB44" s="181" t="str">
        <f t="shared" si="5"/>
        <v>B-</v>
      </c>
      <c r="AC44" s="183" t="str">
        <f t="shared" si="10"/>
        <v>0B-</v>
      </c>
      <c r="AD44" s="181" t="str">
        <f t="shared" si="6"/>
        <v>ไม่ผ่าน</v>
      </c>
    </row>
    <row r="45" spans="1:30" s="182" customFormat="1">
      <c r="A45" s="174">
        <v>41</v>
      </c>
      <c r="B45" s="174">
        <v>6</v>
      </c>
      <c r="C45" s="175" t="s">
        <v>210</v>
      </c>
      <c r="D45" s="176" t="s">
        <v>47</v>
      </c>
      <c r="E45" s="177" t="s">
        <v>216</v>
      </c>
      <c r="F45" s="178" t="s">
        <v>166</v>
      </c>
      <c r="G45" s="179">
        <v>7</v>
      </c>
      <c r="H45" s="268" t="s">
        <v>402</v>
      </c>
      <c r="I45" s="180">
        <f>สูตรข้อมูล!F44</f>
        <v>5.03</v>
      </c>
      <c r="J45" s="180">
        <f>สูตรข้อมูล!G44</f>
        <v>4.93</v>
      </c>
      <c r="K45" s="180">
        <f>สูตรข้อมูล!H44</f>
        <v>4.26</v>
      </c>
      <c r="L45" s="305">
        <f>สูตรข้อมูล!J44</f>
        <v>20272265.050000001</v>
      </c>
      <c r="M45" s="305">
        <f>สูตรข้อมูล!AH44</f>
        <v>8773562.3100000005</v>
      </c>
      <c r="N45" s="178">
        <f t="shared" si="7"/>
        <v>0</v>
      </c>
      <c r="O45" s="178">
        <f t="shared" si="1"/>
        <v>0</v>
      </c>
      <c r="P45" s="178">
        <f t="shared" si="2"/>
        <v>0</v>
      </c>
      <c r="Q45" s="367" t="str">
        <f t="shared" si="3"/>
        <v/>
      </c>
      <c r="R45" s="179">
        <f t="shared" si="11"/>
        <v>0</v>
      </c>
      <c r="S45" s="306">
        <f>สูตรข้อมูล!AG44</f>
        <v>7552431.25</v>
      </c>
      <c r="T45" s="306">
        <f>สูตรข้อมูล!K44</f>
        <v>16405830.310000001</v>
      </c>
      <c r="U45" s="181">
        <f>สูตรข้อมูล!AM44</f>
        <v>0</v>
      </c>
      <c r="V45" s="181">
        <f>สูตรข้อมูล!AP44</f>
        <v>1</v>
      </c>
      <c r="W45" s="181">
        <f>สูตรข้อมูล!AS44</f>
        <v>0</v>
      </c>
      <c r="X45" s="181">
        <f>สูตรข้อมูล!AU44</f>
        <v>0</v>
      </c>
      <c r="Y45" s="181">
        <f>สูตรข้อมูล!AW44</f>
        <v>0</v>
      </c>
      <c r="Z45" s="181">
        <f>สูตรข้อมูล!AY44</f>
        <v>1</v>
      </c>
      <c r="AA45" s="181">
        <f>สูตรข้อมูล!BA44</f>
        <v>0</v>
      </c>
      <c r="AB45" s="181" t="str">
        <f t="shared" si="5"/>
        <v>C-</v>
      </c>
      <c r="AC45" s="181" t="str">
        <f t="shared" si="10"/>
        <v>0C-</v>
      </c>
      <c r="AD45" s="181" t="str">
        <f t="shared" si="6"/>
        <v>ไม่ผ่าน</v>
      </c>
    </row>
    <row r="46" spans="1:30" s="182" customFormat="1">
      <c r="A46" s="174">
        <v>42</v>
      </c>
      <c r="B46" s="174">
        <v>6</v>
      </c>
      <c r="C46" s="175" t="s">
        <v>210</v>
      </c>
      <c r="D46" s="176" t="s">
        <v>67</v>
      </c>
      <c r="E46" s="177" t="s">
        <v>217</v>
      </c>
      <c r="F46" s="178" t="s">
        <v>166</v>
      </c>
      <c r="G46" s="179">
        <v>26</v>
      </c>
      <c r="H46" s="268" t="s">
        <v>397</v>
      </c>
      <c r="I46" s="180">
        <f>สูตรข้อมูล!F45</f>
        <v>6.7</v>
      </c>
      <c r="J46" s="180">
        <f>สูตรข้อมูล!G45</f>
        <v>6.35</v>
      </c>
      <c r="K46" s="180">
        <f>สูตรข้อมูล!H45</f>
        <v>4.1500000000000004</v>
      </c>
      <c r="L46" s="305">
        <f>สูตรข้อมูล!J45</f>
        <v>33641801.270000003</v>
      </c>
      <c r="M46" s="305">
        <f>สูตรข้อมูล!AH45</f>
        <v>10587531.77</v>
      </c>
      <c r="N46" s="178">
        <f t="shared" si="7"/>
        <v>0</v>
      </c>
      <c r="O46" s="178">
        <f t="shared" si="1"/>
        <v>0</v>
      </c>
      <c r="P46" s="178">
        <f t="shared" si="2"/>
        <v>0</v>
      </c>
      <c r="Q46" s="367" t="str">
        <f t="shared" si="3"/>
        <v/>
      </c>
      <c r="R46" s="179">
        <f t="shared" si="11"/>
        <v>0</v>
      </c>
      <c r="S46" s="306">
        <f>สูตรข้อมูล!AG45</f>
        <v>10977475.359999999</v>
      </c>
      <c r="T46" s="306">
        <f>สูตรข้อมูล!K45</f>
        <v>18574049.550000001</v>
      </c>
      <c r="U46" s="181">
        <f>สูตรข้อมูล!AM45</f>
        <v>0</v>
      </c>
      <c r="V46" s="181">
        <f>สูตรข้อมูล!AP45</f>
        <v>1</v>
      </c>
      <c r="W46" s="181">
        <f>สูตรข้อมูล!AS45</f>
        <v>1</v>
      </c>
      <c r="X46" s="181">
        <f>สูตรข้อมูล!AU45</f>
        <v>1</v>
      </c>
      <c r="Y46" s="181">
        <f>สูตรข้อมูล!AW45</f>
        <v>0</v>
      </c>
      <c r="Z46" s="181">
        <f>สูตรข้อมูล!AY45</f>
        <v>1</v>
      </c>
      <c r="AA46" s="181">
        <f>สูตรข้อมูล!BA45</f>
        <v>0</v>
      </c>
      <c r="AB46" s="181" t="str">
        <f t="shared" si="5"/>
        <v>B-</v>
      </c>
      <c r="AC46" s="181" t="str">
        <f t="shared" si="10"/>
        <v>0B-</v>
      </c>
      <c r="AD46" s="181" t="str">
        <f t="shared" si="6"/>
        <v>ไม่ผ่าน</v>
      </c>
    </row>
    <row r="47" spans="1:30" s="182" customFormat="1">
      <c r="A47" s="174">
        <v>43</v>
      </c>
      <c r="B47" s="174">
        <v>6</v>
      </c>
      <c r="C47" s="175" t="s">
        <v>218</v>
      </c>
      <c r="D47" s="176" t="s">
        <v>6</v>
      </c>
      <c r="E47" s="177" t="s">
        <v>219</v>
      </c>
      <c r="F47" s="178" t="s">
        <v>163</v>
      </c>
      <c r="G47" s="179">
        <v>501</v>
      </c>
      <c r="H47" s="268" t="s">
        <v>400</v>
      </c>
      <c r="I47" s="180">
        <f>สูตรข้อมูล!F46</f>
        <v>2.99</v>
      </c>
      <c r="J47" s="180">
        <f>สูตรข้อมูล!G46</f>
        <v>2.81</v>
      </c>
      <c r="K47" s="180">
        <f>สูตรข้อมูล!H46</f>
        <v>1.31</v>
      </c>
      <c r="L47" s="305">
        <f>สูตรข้อมูล!J46</f>
        <v>933295375.95000005</v>
      </c>
      <c r="M47" s="305">
        <f>สูตรข้อมูล!AH46</f>
        <v>343152900.97000003</v>
      </c>
      <c r="N47" s="178">
        <f t="shared" si="7"/>
        <v>0</v>
      </c>
      <c r="O47" s="178">
        <f t="shared" si="1"/>
        <v>0</v>
      </c>
      <c r="P47" s="178">
        <f t="shared" si="2"/>
        <v>0</v>
      </c>
      <c r="Q47" s="367" t="str">
        <f t="shared" si="3"/>
        <v/>
      </c>
      <c r="R47" s="179">
        <f t="shared" si="11"/>
        <v>0</v>
      </c>
      <c r="S47" s="306">
        <f>สูตรข้อมูล!AG46</f>
        <v>388236298.01999998</v>
      </c>
      <c r="T47" s="306">
        <f>สูตรข้อมูล!K46</f>
        <v>150818584.52000001</v>
      </c>
      <c r="U47" s="181">
        <f>สูตรข้อมูล!AM46</f>
        <v>1</v>
      </c>
      <c r="V47" s="181">
        <f>สูตรข้อมูล!AP46</f>
        <v>1</v>
      </c>
      <c r="W47" s="181">
        <f>สูตรข้อมูล!AS46</f>
        <v>0</v>
      </c>
      <c r="X47" s="181">
        <f>สูตรข้อมูล!AU46</f>
        <v>0</v>
      </c>
      <c r="Y47" s="181">
        <f>สูตรข้อมูล!AW46</f>
        <v>0</v>
      </c>
      <c r="Z47" s="181">
        <f>สูตรข้อมูล!AY46</f>
        <v>0</v>
      </c>
      <c r="AA47" s="181">
        <f>สูตรข้อมูล!BA46</f>
        <v>1</v>
      </c>
      <c r="AB47" s="181" t="str">
        <f t="shared" si="5"/>
        <v>C</v>
      </c>
      <c r="AC47" s="181" t="str">
        <f t="shared" si="10"/>
        <v>0C</v>
      </c>
      <c r="AD47" s="181" t="str">
        <f t="shared" si="6"/>
        <v>ไม่ผ่าน</v>
      </c>
    </row>
    <row r="48" spans="1:30" s="182" customFormat="1">
      <c r="A48" s="174">
        <v>44</v>
      </c>
      <c r="B48" s="174">
        <v>6</v>
      </c>
      <c r="C48" s="175" t="s">
        <v>218</v>
      </c>
      <c r="D48" s="176" t="s">
        <v>55</v>
      </c>
      <c r="E48" s="177" t="s">
        <v>220</v>
      </c>
      <c r="F48" s="178" t="s">
        <v>199</v>
      </c>
      <c r="G48" s="184">
        <v>248</v>
      </c>
      <c r="H48" s="269" t="s">
        <v>404</v>
      </c>
      <c r="I48" s="180">
        <f>สูตรข้อมูล!F47</f>
        <v>4.47</v>
      </c>
      <c r="J48" s="180">
        <f>สูตรข้อมูล!G47</f>
        <v>4.17</v>
      </c>
      <c r="K48" s="180">
        <f>สูตรข้อมูล!H47</f>
        <v>1.95</v>
      </c>
      <c r="L48" s="305">
        <f>สูตรข้อมูล!J47</f>
        <v>508859594.17000002</v>
      </c>
      <c r="M48" s="305">
        <f>สูตรข้อมูล!AH47</f>
        <v>375509968.07999998</v>
      </c>
      <c r="N48" s="178">
        <f t="shared" si="7"/>
        <v>0</v>
      </c>
      <c r="O48" s="178">
        <f t="shared" si="1"/>
        <v>0</v>
      </c>
      <c r="P48" s="178">
        <f t="shared" si="2"/>
        <v>0</v>
      </c>
      <c r="Q48" s="367" t="str">
        <f t="shared" si="3"/>
        <v/>
      </c>
      <c r="R48" s="184">
        <f t="shared" si="11"/>
        <v>0</v>
      </c>
      <c r="S48" s="306">
        <f>สูตรข้อมูล!AG47</f>
        <v>383563398.66000003</v>
      </c>
      <c r="T48" s="306">
        <f>สูตรข้อมูล!K47</f>
        <v>135792756.55000001</v>
      </c>
      <c r="U48" s="183">
        <f>สูตรข้อมูล!AM47</f>
        <v>1</v>
      </c>
      <c r="V48" s="183">
        <f>สูตรข้อมูล!AP47</f>
        <v>1</v>
      </c>
      <c r="W48" s="183">
        <f>สูตรข้อมูล!AS47</f>
        <v>0</v>
      </c>
      <c r="X48" s="183">
        <f>สูตรข้อมูล!AU47</f>
        <v>0</v>
      </c>
      <c r="Y48" s="183">
        <f>สูตรข้อมูล!AW47</f>
        <v>0</v>
      </c>
      <c r="Z48" s="183">
        <f>สูตรข้อมูล!AY47</f>
        <v>0</v>
      </c>
      <c r="AA48" s="183">
        <f>สูตรข้อมูล!BA47</f>
        <v>0</v>
      </c>
      <c r="AB48" s="183" t="str">
        <f t="shared" si="5"/>
        <v>C-</v>
      </c>
      <c r="AC48" s="183" t="str">
        <f t="shared" si="10"/>
        <v>0C-</v>
      </c>
      <c r="AD48" s="183" t="str">
        <f t="shared" si="6"/>
        <v>ไม่ผ่าน</v>
      </c>
    </row>
    <row r="49" spans="1:30" s="182" customFormat="1">
      <c r="A49" s="174">
        <v>45</v>
      </c>
      <c r="B49" s="174">
        <v>6</v>
      </c>
      <c r="C49" s="175" t="s">
        <v>218</v>
      </c>
      <c r="D49" s="176" t="s">
        <v>56</v>
      </c>
      <c r="E49" s="177" t="s">
        <v>221</v>
      </c>
      <c r="F49" s="178" t="s">
        <v>166</v>
      </c>
      <c r="G49" s="179">
        <v>60</v>
      </c>
      <c r="H49" s="268" t="s">
        <v>398</v>
      </c>
      <c r="I49" s="180">
        <f>สูตรข้อมูล!F48</f>
        <v>3.45</v>
      </c>
      <c r="J49" s="180">
        <f>สูตรข้อมูล!G48</f>
        <v>3.28</v>
      </c>
      <c r="K49" s="180">
        <f>สูตรข้อมูล!H48</f>
        <v>2.41</v>
      </c>
      <c r="L49" s="305">
        <f>สูตรข้อมูล!J48</f>
        <v>63830308</v>
      </c>
      <c r="M49" s="305">
        <f>สูตรข้อมูล!AH48</f>
        <v>36114389.07</v>
      </c>
      <c r="N49" s="178">
        <f t="shared" si="7"/>
        <v>0</v>
      </c>
      <c r="O49" s="178">
        <f t="shared" si="1"/>
        <v>0</v>
      </c>
      <c r="P49" s="178">
        <f t="shared" si="2"/>
        <v>0</v>
      </c>
      <c r="Q49" s="367" t="str">
        <f t="shared" si="3"/>
        <v/>
      </c>
      <c r="R49" s="179">
        <f t="shared" si="11"/>
        <v>0</v>
      </c>
      <c r="S49" s="306">
        <f>สูตรข้อมูล!AG48</f>
        <v>36883493.719999999</v>
      </c>
      <c r="T49" s="306">
        <f>สูตรข้อมูล!K48</f>
        <v>36288421.93</v>
      </c>
      <c r="U49" s="181">
        <f>สูตรข้อมูล!AM48</f>
        <v>1</v>
      </c>
      <c r="V49" s="181">
        <f>สูตรข้อมูล!AP48</f>
        <v>1</v>
      </c>
      <c r="W49" s="181">
        <f>สูตรข้อมูล!AS48</f>
        <v>0</v>
      </c>
      <c r="X49" s="181">
        <f>สูตรข้อมูล!AU48</f>
        <v>1</v>
      </c>
      <c r="Y49" s="181">
        <f>สูตรข้อมูล!AW48</f>
        <v>0</v>
      </c>
      <c r="Z49" s="181">
        <f>สูตรข้อมูล!AY48</f>
        <v>0</v>
      </c>
      <c r="AA49" s="181">
        <f>สูตรข้อมูล!BA48</f>
        <v>0</v>
      </c>
      <c r="AB49" s="181" t="str">
        <f t="shared" si="5"/>
        <v>C</v>
      </c>
      <c r="AC49" s="181" t="str">
        <f t="shared" si="10"/>
        <v>0C</v>
      </c>
      <c r="AD49" s="181" t="str">
        <f t="shared" si="6"/>
        <v>ไม่ผ่าน</v>
      </c>
    </row>
    <row r="50" spans="1:30" s="182" customFormat="1">
      <c r="A50" s="174">
        <v>46</v>
      </c>
      <c r="B50" s="174">
        <v>6</v>
      </c>
      <c r="C50" s="175" t="s">
        <v>218</v>
      </c>
      <c r="D50" s="176" t="s">
        <v>57</v>
      </c>
      <c r="E50" s="177" t="s">
        <v>222</v>
      </c>
      <c r="F50" s="178" t="s">
        <v>166</v>
      </c>
      <c r="G50" s="179">
        <v>30</v>
      </c>
      <c r="H50" s="268" t="s">
        <v>397</v>
      </c>
      <c r="I50" s="180">
        <f>สูตรข้อมูล!F49</f>
        <v>2.5299999999999998</v>
      </c>
      <c r="J50" s="180">
        <f>สูตรข้อมูล!G49</f>
        <v>2.38</v>
      </c>
      <c r="K50" s="180">
        <f>สูตรข้อมูล!H49</f>
        <v>1.79</v>
      </c>
      <c r="L50" s="305">
        <f>สูตรข้อมูล!J49</f>
        <v>30477964.809999999</v>
      </c>
      <c r="M50" s="305">
        <f>สูตรข้อมูล!AH49</f>
        <v>23310226.5</v>
      </c>
      <c r="N50" s="178">
        <f t="shared" si="7"/>
        <v>0</v>
      </c>
      <c r="O50" s="178">
        <f t="shared" si="1"/>
        <v>0</v>
      </c>
      <c r="P50" s="178">
        <f t="shared" si="2"/>
        <v>0</v>
      </c>
      <c r="Q50" s="367" t="str">
        <f t="shared" si="3"/>
        <v/>
      </c>
      <c r="R50" s="179">
        <f>+N50+O50+P50</f>
        <v>0</v>
      </c>
      <c r="S50" s="306">
        <f>สูตรข้อมูล!AG49</f>
        <v>23005150.859999999</v>
      </c>
      <c r="T50" s="306">
        <f>สูตรข้อมูล!K49</f>
        <v>15660698.42</v>
      </c>
      <c r="U50" s="181">
        <f>สูตรข้อมูล!AM49</f>
        <v>1</v>
      </c>
      <c r="V50" s="181">
        <f>สูตรข้อมูล!AP49</f>
        <v>1</v>
      </c>
      <c r="W50" s="181">
        <f>สูตรข้อมูล!AS49</f>
        <v>0</v>
      </c>
      <c r="X50" s="181">
        <f>สูตรข้อมูล!AU49</f>
        <v>0</v>
      </c>
      <c r="Y50" s="181">
        <f>สูตรข้อมูล!AW49</f>
        <v>0</v>
      </c>
      <c r="Z50" s="181">
        <f>สูตรข้อมูล!AY49</f>
        <v>0</v>
      </c>
      <c r="AA50" s="181">
        <f>สูตรข้อมูล!BA49</f>
        <v>0</v>
      </c>
      <c r="AB50" s="181" t="str">
        <f t="shared" si="5"/>
        <v>C-</v>
      </c>
      <c r="AC50" s="181" t="str">
        <f t="shared" si="10"/>
        <v>0C-</v>
      </c>
      <c r="AD50" s="181" t="str">
        <f t="shared" si="6"/>
        <v>ไม่ผ่าน</v>
      </c>
    </row>
    <row r="51" spans="1:30" s="182" customFormat="1">
      <c r="A51" s="174">
        <v>47</v>
      </c>
      <c r="B51" s="174">
        <v>6</v>
      </c>
      <c r="C51" s="175" t="s">
        <v>218</v>
      </c>
      <c r="D51" s="176" t="s">
        <v>58</v>
      </c>
      <c r="E51" s="177" t="s">
        <v>223</v>
      </c>
      <c r="F51" s="178" t="s">
        <v>166</v>
      </c>
      <c r="G51" s="179">
        <v>33</v>
      </c>
      <c r="H51" s="268" t="s">
        <v>398</v>
      </c>
      <c r="I51" s="180">
        <f>สูตรข้อมูล!F50</f>
        <v>2.91</v>
      </c>
      <c r="J51" s="180">
        <f>สูตรข้อมูล!G50</f>
        <v>2.81</v>
      </c>
      <c r="K51" s="180">
        <f>สูตรข้อมูล!H50</f>
        <v>2.12</v>
      </c>
      <c r="L51" s="305">
        <f>สูตรข้อมูล!J50</f>
        <v>45253854.43</v>
      </c>
      <c r="M51" s="305">
        <f>สูตรข้อมูล!AH50</f>
        <v>18050041.100000001</v>
      </c>
      <c r="N51" s="178">
        <f t="shared" si="7"/>
        <v>0</v>
      </c>
      <c r="O51" s="178">
        <f t="shared" si="1"/>
        <v>0</v>
      </c>
      <c r="P51" s="178">
        <f t="shared" si="2"/>
        <v>0</v>
      </c>
      <c r="Q51" s="367" t="str">
        <f t="shared" si="3"/>
        <v/>
      </c>
      <c r="R51" s="179">
        <f t="shared" ref="R51:R58" si="12">+N51+O51+P51</f>
        <v>0</v>
      </c>
      <c r="S51" s="306">
        <f>สูตรข้อมูล!AG50</f>
        <v>17953291.780000001</v>
      </c>
      <c r="T51" s="306">
        <f>สูตรข้อมูล!K50</f>
        <v>26521718.32</v>
      </c>
      <c r="U51" s="181">
        <f>สูตรข้อมูล!AM50</f>
        <v>0</v>
      </c>
      <c r="V51" s="181">
        <f>สูตรข้อมูล!AP50</f>
        <v>1</v>
      </c>
      <c r="W51" s="181">
        <f>สูตรข้อมูล!AS50</f>
        <v>1</v>
      </c>
      <c r="X51" s="181">
        <f>สูตรข้อมูล!AU50</f>
        <v>0</v>
      </c>
      <c r="Y51" s="181">
        <f>สูตรข้อมูล!AW50</f>
        <v>0</v>
      </c>
      <c r="Z51" s="181">
        <f>สูตรข้อมูล!AY50</f>
        <v>0</v>
      </c>
      <c r="AA51" s="181">
        <f>สูตรข้อมูล!BA50</f>
        <v>1</v>
      </c>
      <c r="AB51" s="181" t="str">
        <f t="shared" si="5"/>
        <v>C</v>
      </c>
      <c r="AC51" s="181" t="str">
        <f t="shared" si="10"/>
        <v>0C</v>
      </c>
      <c r="AD51" s="181" t="str">
        <f t="shared" si="6"/>
        <v>ไม่ผ่าน</v>
      </c>
    </row>
    <row r="52" spans="1:30" s="182" customFormat="1">
      <c r="A52" s="174">
        <v>48</v>
      </c>
      <c r="B52" s="174">
        <v>6</v>
      </c>
      <c r="C52" s="175" t="s">
        <v>218</v>
      </c>
      <c r="D52" s="176" t="s">
        <v>59</v>
      </c>
      <c r="E52" s="177" t="s">
        <v>224</v>
      </c>
      <c r="F52" s="178" t="s">
        <v>166</v>
      </c>
      <c r="G52" s="179">
        <v>62</v>
      </c>
      <c r="H52" s="268" t="s">
        <v>398</v>
      </c>
      <c r="I52" s="180">
        <f>สูตรข้อมูล!F51</f>
        <v>3.87</v>
      </c>
      <c r="J52" s="180">
        <f>สูตรข้อมูล!G51</f>
        <v>3.77</v>
      </c>
      <c r="K52" s="180">
        <f>สูตรข้อมูล!H51</f>
        <v>2.2999999999999998</v>
      </c>
      <c r="L52" s="305">
        <f>สูตรข้อมูล!J51</f>
        <v>110060572.06999999</v>
      </c>
      <c r="M52" s="305">
        <f>สูตรข้อมูล!AH51</f>
        <v>56253398.869999997</v>
      </c>
      <c r="N52" s="178">
        <f t="shared" si="7"/>
        <v>0</v>
      </c>
      <c r="O52" s="178">
        <f t="shared" si="1"/>
        <v>0</v>
      </c>
      <c r="P52" s="178">
        <f t="shared" si="2"/>
        <v>0</v>
      </c>
      <c r="Q52" s="367" t="str">
        <f t="shared" si="3"/>
        <v/>
      </c>
      <c r="R52" s="179">
        <f t="shared" si="12"/>
        <v>0</v>
      </c>
      <c r="S52" s="306">
        <f>สูตรข้อมูล!AG51</f>
        <v>58724590.350000001</v>
      </c>
      <c r="T52" s="306">
        <f>สูตรข้อมูล!K51</f>
        <v>49644501.539999999</v>
      </c>
      <c r="U52" s="181">
        <f>สูตรข้อมูล!AM51</f>
        <v>1</v>
      </c>
      <c r="V52" s="181">
        <f>สูตรข้อมูล!AP51</f>
        <v>1</v>
      </c>
      <c r="W52" s="181">
        <f>สูตรข้อมูล!AS51</f>
        <v>0</v>
      </c>
      <c r="X52" s="181">
        <f>สูตรข้อมูล!AU51</f>
        <v>0</v>
      </c>
      <c r="Y52" s="181">
        <f>สูตรข้อมูล!AW51</f>
        <v>0</v>
      </c>
      <c r="Z52" s="181">
        <f>สูตรข้อมูล!AY51</f>
        <v>0</v>
      </c>
      <c r="AA52" s="181">
        <f>สูตรข้อมูล!BA51</f>
        <v>1</v>
      </c>
      <c r="AB52" s="181" t="str">
        <f t="shared" si="5"/>
        <v>C</v>
      </c>
      <c r="AC52" s="181" t="str">
        <f t="shared" si="10"/>
        <v>0C</v>
      </c>
      <c r="AD52" s="181" t="str">
        <f t="shared" si="6"/>
        <v>ไม่ผ่าน</v>
      </c>
    </row>
    <row r="53" spans="1:30" s="182" customFormat="1">
      <c r="A53" s="174">
        <v>49</v>
      </c>
      <c r="B53" s="174">
        <v>6</v>
      </c>
      <c r="C53" s="175" t="s">
        <v>218</v>
      </c>
      <c r="D53" s="176" t="s">
        <v>60</v>
      </c>
      <c r="E53" s="177" t="s">
        <v>225</v>
      </c>
      <c r="F53" s="178" t="s">
        <v>166</v>
      </c>
      <c r="G53" s="179">
        <v>30</v>
      </c>
      <c r="H53" s="268" t="s">
        <v>397</v>
      </c>
      <c r="I53" s="180">
        <f>สูตรข้อมูล!F52</f>
        <v>2.09</v>
      </c>
      <c r="J53" s="180">
        <f>สูตรข้อมูล!G52</f>
        <v>1.98</v>
      </c>
      <c r="K53" s="180">
        <f>สูตรข้อมูล!H52</f>
        <v>1.24</v>
      </c>
      <c r="L53" s="305">
        <f>สูตรข้อมูล!J52</f>
        <v>23188820.16</v>
      </c>
      <c r="M53" s="305">
        <f>สูตรข้อมูล!AH52</f>
        <v>18868685.899999999</v>
      </c>
      <c r="N53" s="178">
        <f t="shared" si="7"/>
        <v>0</v>
      </c>
      <c r="O53" s="178">
        <f t="shared" si="1"/>
        <v>0</v>
      </c>
      <c r="P53" s="178">
        <f t="shared" si="2"/>
        <v>0</v>
      </c>
      <c r="Q53" s="367" t="str">
        <f t="shared" si="3"/>
        <v/>
      </c>
      <c r="R53" s="179">
        <f t="shared" si="12"/>
        <v>0</v>
      </c>
      <c r="S53" s="306">
        <f>สูตรข้อมูล!AG52</f>
        <v>19791076.469999999</v>
      </c>
      <c r="T53" s="306">
        <f>สูตรข้อมูล!K52</f>
        <v>5047952.79</v>
      </c>
      <c r="U53" s="181">
        <f>สูตรข้อมูล!AM52</f>
        <v>0</v>
      </c>
      <c r="V53" s="181">
        <f>สูตรข้อมูล!AP52</f>
        <v>1</v>
      </c>
      <c r="W53" s="181">
        <f>สูตรข้อมูล!AS52</f>
        <v>0</v>
      </c>
      <c r="X53" s="181">
        <f>สูตรข้อมูล!AU52</f>
        <v>0</v>
      </c>
      <c r="Y53" s="181">
        <f>สูตรข้อมูล!AW52</f>
        <v>0</v>
      </c>
      <c r="Z53" s="181">
        <f>สูตรข้อมูล!AY52</f>
        <v>0</v>
      </c>
      <c r="AA53" s="181">
        <f>สูตรข้อมูล!BA52</f>
        <v>0</v>
      </c>
      <c r="AB53" s="181" t="str">
        <f t="shared" si="5"/>
        <v>D</v>
      </c>
      <c r="AC53" s="183" t="str">
        <f t="shared" si="10"/>
        <v>0D</v>
      </c>
      <c r="AD53" s="181" t="str">
        <f t="shared" si="6"/>
        <v>ไม่ผ่าน</v>
      </c>
    </row>
    <row r="54" spans="1:30" s="182" customFormat="1">
      <c r="A54" s="174">
        <v>50</v>
      </c>
      <c r="B54" s="174">
        <v>6</v>
      </c>
      <c r="C54" s="175" t="s">
        <v>226</v>
      </c>
      <c r="D54" s="176" t="s">
        <v>4</v>
      </c>
      <c r="E54" s="177" t="s">
        <v>227</v>
      </c>
      <c r="F54" s="178" t="s">
        <v>163</v>
      </c>
      <c r="G54" s="179">
        <v>621</v>
      </c>
      <c r="H54" s="268" t="s">
        <v>400</v>
      </c>
      <c r="I54" s="180">
        <f>สูตรข้อมูล!F53</f>
        <v>4.42</v>
      </c>
      <c r="J54" s="180">
        <f>สูตรข้อมูล!G53</f>
        <v>4.1100000000000003</v>
      </c>
      <c r="K54" s="180">
        <f>สูตรข้อมูล!H53</f>
        <v>3.07</v>
      </c>
      <c r="L54" s="305">
        <f>สูตรข้อมูล!J53</f>
        <v>1430820669.6400001</v>
      </c>
      <c r="M54" s="305">
        <f>สูตรข้อมูล!AH53</f>
        <v>446011895.75999999</v>
      </c>
      <c r="N54" s="178">
        <f t="shared" si="7"/>
        <v>0</v>
      </c>
      <c r="O54" s="178">
        <f t="shared" si="1"/>
        <v>0</v>
      </c>
      <c r="P54" s="178">
        <f t="shared" si="2"/>
        <v>0</v>
      </c>
      <c r="Q54" s="367" t="str">
        <f t="shared" si="3"/>
        <v/>
      </c>
      <c r="R54" s="179">
        <f t="shared" si="12"/>
        <v>0</v>
      </c>
      <c r="S54" s="306">
        <f>สูตรข้อมูล!AG53</f>
        <v>473523399.37</v>
      </c>
      <c r="T54" s="306">
        <f>สูตรข้อมูล!K53</f>
        <v>921373636.12</v>
      </c>
      <c r="U54" s="181">
        <f>สูตรข้อมูล!AM53</f>
        <v>1</v>
      </c>
      <c r="V54" s="181">
        <f>สูตรข้อมูล!AP53</f>
        <v>1</v>
      </c>
      <c r="W54" s="181">
        <f>สูตรข้อมูล!AS53</f>
        <v>1</v>
      </c>
      <c r="X54" s="181">
        <f>สูตรข้อมูล!AU53</f>
        <v>0</v>
      </c>
      <c r="Y54" s="181">
        <f>สูตรข้อมูล!AW53</f>
        <v>1</v>
      </c>
      <c r="Z54" s="181">
        <f>สูตรข้อมูล!AY53</f>
        <v>1</v>
      </c>
      <c r="AA54" s="181">
        <f>สูตรข้อมูล!BA53</f>
        <v>1</v>
      </c>
      <c r="AB54" s="181" t="str">
        <f t="shared" si="5"/>
        <v>A-</v>
      </c>
      <c r="AC54" s="181" t="str">
        <f t="shared" si="10"/>
        <v>0A-</v>
      </c>
      <c r="AD54" s="181" t="str">
        <f t="shared" si="6"/>
        <v>ผ่าน</v>
      </c>
    </row>
    <row r="55" spans="1:30" s="182" customFormat="1" ht="72">
      <c r="A55" s="174">
        <v>51</v>
      </c>
      <c r="B55" s="174">
        <v>6</v>
      </c>
      <c r="C55" s="175" t="s">
        <v>226</v>
      </c>
      <c r="D55" s="176" t="s">
        <v>25</v>
      </c>
      <c r="E55" s="177" t="s">
        <v>228</v>
      </c>
      <c r="F55" s="178" t="s">
        <v>199</v>
      </c>
      <c r="G55" s="179">
        <v>162</v>
      </c>
      <c r="H55" s="268" t="s">
        <v>405</v>
      </c>
      <c r="I55" s="180">
        <f>สูตรข้อมูล!F54</f>
        <v>1.9</v>
      </c>
      <c r="J55" s="180">
        <f>สูตรข้อมูล!G54</f>
        <v>1.77</v>
      </c>
      <c r="K55" s="180">
        <f>สูตรข้อมูล!H54</f>
        <v>0.56999999999999995</v>
      </c>
      <c r="L55" s="305">
        <f>สูตรข้อมูล!J54</f>
        <v>107262847.16</v>
      </c>
      <c r="M55" s="305">
        <f>สูตรข้อมูล!AH54</f>
        <v>70017759.519999996</v>
      </c>
      <c r="N55" s="178">
        <f t="shared" si="7"/>
        <v>1</v>
      </c>
      <c r="O55" s="178">
        <f t="shared" si="1"/>
        <v>0</v>
      </c>
      <c r="P55" s="178">
        <f t="shared" si="2"/>
        <v>0</v>
      </c>
      <c r="Q55" s="367" t="str">
        <f t="shared" si="3"/>
        <v/>
      </c>
      <c r="R55" s="179">
        <f t="shared" si="12"/>
        <v>1</v>
      </c>
      <c r="S55" s="306">
        <f>สูตรข้อมูล!AG54</f>
        <v>66101266.490000002</v>
      </c>
      <c r="T55" s="306">
        <f>สูตรข้อมูล!K54</f>
        <v>-50601919.880000003</v>
      </c>
      <c r="U55" s="181">
        <f>สูตรข้อมูล!AM54</f>
        <v>0</v>
      </c>
      <c r="V55" s="181">
        <f>สูตรข้อมูล!AP54</f>
        <v>0</v>
      </c>
      <c r="W55" s="181">
        <f>สูตรข้อมูล!AS54</f>
        <v>0</v>
      </c>
      <c r="X55" s="181">
        <f>สูตรข้อมูล!AU54</f>
        <v>0</v>
      </c>
      <c r="Y55" s="181">
        <f>สูตรข้อมูล!AW54</f>
        <v>0</v>
      </c>
      <c r="Z55" s="181">
        <f>สูตรข้อมูล!AY54</f>
        <v>0</v>
      </c>
      <c r="AA55" s="181">
        <f>สูตรข้อมูล!BA54</f>
        <v>0</v>
      </c>
      <c r="AB55" s="181" t="str">
        <f t="shared" si="5"/>
        <v>F</v>
      </c>
      <c r="AC55" s="181" t="str">
        <f t="shared" si="10"/>
        <v>1F</v>
      </c>
      <c r="AD55" s="181" t="str">
        <f t="shared" si="6"/>
        <v>ไม่ผ่าน</v>
      </c>
    </row>
    <row r="56" spans="1:30" s="182" customFormat="1">
      <c r="A56" s="174">
        <v>52</v>
      </c>
      <c r="B56" s="174">
        <v>6</v>
      </c>
      <c r="C56" s="175" t="s">
        <v>226</v>
      </c>
      <c r="D56" s="176" t="s">
        <v>26</v>
      </c>
      <c r="E56" s="177" t="s">
        <v>229</v>
      </c>
      <c r="F56" s="178" t="s">
        <v>166</v>
      </c>
      <c r="G56" s="179">
        <v>70</v>
      </c>
      <c r="H56" s="268" t="s">
        <v>396</v>
      </c>
      <c r="I56" s="180">
        <f>สูตรข้อมูล!F55</f>
        <v>4.47</v>
      </c>
      <c r="J56" s="180">
        <f>สูตรข้อมูล!G55</f>
        <v>4.33</v>
      </c>
      <c r="K56" s="180">
        <f>สูตรข้อมูล!H55</f>
        <v>3.19</v>
      </c>
      <c r="L56" s="305">
        <f>สูตรข้อมูล!J55</f>
        <v>105087153.76000001</v>
      </c>
      <c r="M56" s="305">
        <f>สูตรข้อมูล!AH55</f>
        <v>44113351.340000004</v>
      </c>
      <c r="N56" s="178">
        <f t="shared" si="7"/>
        <v>0</v>
      </c>
      <c r="O56" s="178">
        <f t="shared" si="1"/>
        <v>0</v>
      </c>
      <c r="P56" s="178">
        <f t="shared" si="2"/>
        <v>0</v>
      </c>
      <c r="Q56" s="367" t="str">
        <f t="shared" si="3"/>
        <v/>
      </c>
      <c r="R56" s="179">
        <f t="shared" si="12"/>
        <v>0</v>
      </c>
      <c r="S56" s="306">
        <f>สูตรข้อมูล!AG55</f>
        <v>48176433.659999996</v>
      </c>
      <c r="T56" s="306">
        <f>สูตรข้อมูล!K55</f>
        <v>66388865.789999999</v>
      </c>
      <c r="U56" s="181">
        <f>สูตรข้อมูล!AM55</f>
        <v>1</v>
      </c>
      <c r="V56" s="181">
        <f>สูตรข้อมูล!AP55</f>
        <v>0</v>
      </c>
      <c r="W56" s="181">
        <f>สูตรข้อมูล!AS55</f>
        <v>1</v>
      </c>
      <c r="X56" s="181">
        <f>สูตรข้อมูล!AU55</f>
        <v>0</v>
      </c>
      <c r="Y56" s="181">
        <f>สูตรข้อมูล!AW55</f>
        <v>0</v>
      </c>
      <c r="Z56" s="181">
        <f>สูตรข้อมูล!AY55</f>
        <v>0</v>
      </c>
      <c r="AA56" s="181">
        <f>สูตรข้อมูล!BA55</f>
        <v>1</v>
      </c>
      <c r="AB56" s="181" t="str">
        <f t="shared" si="5"/>
        <v>C</v>
      </c>
      <c r="AC56" s="181" t="str">
        <f t="shared" si="10"/>
        <v>0C</v>
      </c>
      <c r="AD56" s="181" t="str">
        <f t="shared" si="6"/>
        <v>ไม่ผ่าน</v>
      </c>
    </row>
    <row r="57" spans="1:30" s="182" customFormat="1">
      <c r="A57" s="174">
        <v>53</v>
      </c>
      <c r="B57" s="174">
        <v>6</v>
      </c>
      <c r="C57" s="175" t="s">
        <v>226</v>
      </c>
      <c r="D57" s="176" t="s">
        <v>27</v>
      </c>
      <c r="E57" s="177" t="s">
        <v>230</v>
      </c>
      <c r="F57" s="178" t="s">
        <v>199</v>
      </c>
      <c r="G57" s="179">
        <v>214</v>
      </c>
      <c r="H57" s="268" t="s">
        <v>404</v>
      </c>
      <c r="I57" s="180">
        <f>สูตรข้อมูล!F56</f>
        <v>3.34</v>
      </c>
      <c r="J57" s="180">
        <f>สูตรข้อมูล!G56</f>
        <v>3.19</v>
      </c>
      <c r="K57" s="180">
        <f>สูตรข้อมูล!H56</f>
        <v>1.29</v>
      </c>
      <c r="L57" s="305">
        <f>สูตรข้อมูล!J56</f>
        <v>303138869.38</v>
      </c>
      <c r="M57" s="305">
        <f>สูตรข้อมูล!AH56</f>
        <v>118491344.62</v>
      </c>
      <c r="N57" s="178">
        <f t="shared" si="7"/>
        <v>0</v>
      </c>
      <c r="O57" s="178">
        <f t="shared" si="1"/>
        <v>0</v>
      </c>
      <c r="P57" s="178">
        <f t="shared" si="2"/>
        <v>0</v>
      </c>
      <c r="Q57" s="367" t="str">
        <f t="shared" si="3"/>
        <v/>
      </c>
      <c r="R57" s="179">
        <f t="shared" si="12"/>
        <v>0</v>
      </c>
      <c r="S57" s="306">
        <f>สูตรข้อมูล!AG56</f>
        <v>105692398.48999999</v>
      </c>
      <c r="T57" s="306">
        <f>สูตรข้อมูล!K56</f>
        <v>39029977.270000003</v>
      </c>
      <c r="U57" s="181">
        <f>สูตรข้อมูล!AM56</f>
        <v>1</v>
      </c>
      <c r="V57" s="181">
        <f>สูตรข้อมูล!AP56</f>
        <v>1</v>
      </c>
      <c r="W57" s="181">
        <f>สูตรข้อมูล!AS56</f>
        <v>0</v>
      </c>
      <c r="X57" s="181">
        <f>สูตรข้อมูล!AU56</f>
        <v>0</v>
      </c>
      <c r="Y57" s="181">
        <f>สูตรข้อมูล!AW56</f>
        <v>0</v>
      </c>
      <c r="Z57" s="181">
        <f>สูตรข้อมูล!AY56</f>
        <v>0</v>
      </c>
      <c r="AA57" s="181">
        <f>สูตรข้อมูล!BA56</f>
        <v>1</v>
      </c>
      <c r="AB57" s="181" t="str">
        <f t="shared" si="5"/>
        <v>C</v>
      </c>
      <c r="AC57" s="181" t="str">
        <f t="shared" si="10"/>
        <v>0C</v>
      </c>
      <c r="AD57" s="181" t="str">
        <f t="shared" si="6"/>
        <v>ไม่ผ่าน</v>
      </c>
    </row>
    <row r="58" spans="1:30" s="182" customFormat="1">
      <c r="A58" s="174">
        <v>54</v>
      </c>
      <c r="B58" s="174">
        <v>6</v>
      </c>
      <c r="C58" s="175" t="s">
        <v>226</v>
      </c>
      <c r="D58" s="176" t="s">
        <v>28</v>
      </c>
      <c r="E58" s="177" t="s">
        <v>231</v>
      </c>
      <c r="F58" s="178" t="s">
        <v>166</v>
      </c>
      <c r="G58" s="179">
        <v>43</v>
      </c>
      <c r="H58" s="268" t="s">
        <v>397</v>
      </c>
      <c r="I58" s="180">
        <f>สูตรข้อมูล!F57</f>
        <v>2.89</v>
      </c>
      <c r="J58" s="180">
        <f>สูตรข้อมูล!G57</f>
        <v>2.8</v>
      </c>
      <c r="K58" s="180">
        <f>สูตรข้อมูล!H57</f>
        <v>1.2</v>
      </c>
      <c r="L58" s="305">
        <f>สูตรข้อมูล!J57</f>
        <v>56858045.079999998</v>
      </c>
      <c r="M58" s="305">
        <f>สูตรข้อมูล!AH57</f>
        <v>25101692.800000001</v>
      </c>
      <c r="N58" s="178">
        <f t="shared" si="7"/>
        <v>0</v>
      </c>
      <c r="O58" s="178">
        <f t="shared" si="1"/>
        <v>0</v>
      </c>
      <c r="P58" s="178">
        <f t="shared" si="2"/>
        <v>0</v>
      </c>
      <c r="Q58" s="367" t="str">
        <f t="shared" si="3"/>
        <v/>
      </c>
      <c r="R58" s="179">
        <f t="shared" si="12"/>
        <v>0</v>
      </c>
      <c r="S58" s="306">
        <f>สูตรข้อมูล!AG57</f>
        <v>21027368.82</v>
      </c>
      <c r="T58" s="306">
        <f>สูตรข้อมูล!K57</f>
        <v>5938546.6699999999</v>
      </c>
      <c r="U58" s="181">
        <f>สูตรข้อมูล!AM57</f>
        <v>0</v>
      </c>
      <c r="V58" s="181">
        <f>สูตรข้อมูล!AP57</f>
        <v>1</v>
      </c>
      <c r="W58" s="181">
        <f>สูตรข้อมูล!AS57</f>
        <v>0</v>
      </c>
      <c r="X58" s="181">
        <f>สูตรข้อมูล!AU57</f>
        <v>0</v>
      </c>
      <c r="Y58" s="181">
        <f>สูตรข้อมูล!AW57</f>
        <v>0</v>
      </c>
      <c r="Z58" s="181">
        <f>สูตรข้อมูล!AY57</f>
        <v>0</v>
      </c>
      <c r="AA58" s="181">
        <f>สูตรข้อมูล!BA57</f>
        <v>1</v>
      </c>
      <c r="AB58" s="181" t="str">
        <f t="shared" si="5"/>
        <v>C-</v>
      </c>
      <c r="AC58" s="181" t="str">
        <f t="shared" si="10"/>
        <v>0C-</v>
      </c>
      <c r="AD58" s="181" t="str">
        <f t="shared" si="6"/>
        <v>ไม่ผ่าน</v>
      </c>
    </row>
    <row r="59" spans="1:30" s="182" customFormat="1">
      <c r="A59" s="174">
        <v>55</v>
      </c>
      <c r="B59" s="174">
        <v>6</v>
      </c>
      <c r="C59" s="175" t="s">
        <v>226</v>
      </c>
      <c r="D59" s="176" t="s">
        <v>29</v>
      </c>
      <c r="E59" s="177" t="s">
        <v>232</v>
      </c>
      <c r="F59" s="178" t="s">
        <v>166</v>
      </c>
      <c r="G59" s="179">
        <v>47</v>
      </c>
      <c r="H59" s="268" t="s">
        <v>398</v>
      </c>
      <c r="I59" s="180">
        <f>สูตรข้อมูล!F58</f>
        <v>6.75</v>
      </c>
      <c r="J59" s="180">
        <f>สูตรข้อมูล!G58</f>
        <v>6.59</v>
      </c>
      <c r="K59" s="180">
        <f>สูตรข้อมูล!H58</f>
        <v>4.25</v>
      </c>
      <c r="L59" s="305">
        <f>สูตรข้อมูล!J58</f>
        <v>224765489.96000001</v>
      </c>
      <c r="M59" s="305">
        <f>สูตรข้อมูล!AH58</f>
        <v>76437812.480000004</v>
      </c>
      <c r="N59" s="178">
        <f t="shared" si="7"/>
        <v>0</v>
      </c>
      <c r="O59" s="178">
        <f t="shared" si="1"/>
        <v>0</v>
      </c>
      <c r="P59" s="178">
        <f t="shared" si="2"/>
        <v>0</v>
      </c>
      <c r="Q59" s="367" t="str">
        <f t="shared" si="3"/>
        <v/>
      </c>
      <c r="R59" s="179">
        <f>+N59+O59+P59</f>
        <v>0</v>
      </c>
      <c r="S59" s="306">
        <f>สูตรข้อมูล!AG58</f>
        <v>73783670.219999999</v>
      </c>
      <c r="T59" s="306">
        <f>สูตรข้อมูล!K58</f>
        <v>127232487.27</v>
      </c>
      <c r="U59" s="181">
        <f>สูตรข้อมูล!AM58</f>
        <v>1</v>
      </c>
      <c r="V59" s="181">
        <f>สูตรข้อมูล!AP58</f>
        <v>1</v>
      </c>
      <c r="W59" s="181">
        <f>สูตรข้อมูล!AS58</f>
        <v>0</v>
      </c>
      <c r="X59" s="181">
        <f>สูตรข้อมูล!AU58</f>
        <v>0</v>
      </c>
      <c r="Y59" s="181">
        <f>สูตรข้อมูล!AW58</f>
        <v>0</v>
      </c>
      <c r="Z59" s="181">
        <f>สูตรข้อมูล!AY58</f>
        <v>0</v>
      </c>
      <c r="AA59" s="181">
        <f>สูตรข้อมูล!BA58</f>
        <v>1</v>
      </c>
      <c r="AB59" s="181" t="str">
        <f t="shared" si="5"/>
        <v>C</v>
      </c>
      <c r="AC59" s="181" t="str">
        <f t="shared" si="10"/>
        <v>0C</v>
      </c>
      <c r="AD59" s="181" t="str">
        <f t="shared" si="6"/>
        <v>ไม่ผ่าน</v>
      </c>
    </row>
    <row r="60" spans="1:30" s="182" customFormat="1">
      <c r="A60" s="174">
        <v>56</v>
      </c>
      <c r="B60" s="174">
        <v>6</v>
      </c>
      <c r="C60" s="175" t="s">
        <v>226</v>
      </c>
      <c r="D60" s="176" t="s">
        <v>30</v>
      </c>
      <c r="E60" s="177" t="s">
        <v>233</v>
      </c>
      <c r="F60" s="178" t="s">
        <v>166</v>
      </c>
      <c r="G60" s="179">
        <v>90</v>
      </c>
      <c r="H60" s="268" t="s">
        <v>396</v>
      </c>
      <c r="I60" s="180">
        <f>สูตรข้อมูล!F59</f>
        <v>5.22</v>
      </c>
      <c r="J60" s="180">
        <f>สูตรข้อมูล!G59</f>
        <v>5.0999999999999996</v>
      </c>
      <c r="K60" s="180">
        <f>สูตรข้อมูล!H59</f>
        <v>1.82</v>
      </c>
      <c r="L60" s="305">
        <f>สูตรข้อมูล!J59</f>
        <v>336322367.23000002</v>
      </c>
      <c r="M60" s="305">
        <f>สูตรข้อมูล!AH59</f>
        <v>188182059</v>
      </c>
      <c r="N60" s="178">
        <f t="shared" si="7"/>
        <v>0</v>
      </c>
      <c r="O60" s="178">
        <f t="shared" si="1"/>
        <v>0</v>
      </c>
      <c r="P60" s="178">
        <f t="shared" si="2"/>
        <v>0</v>
      </c>
      <c r="Q60" s="367" t="str">
        <f t="shared" si="3"/>
        <v/>
      </c>
      <c r="R60" s="179">
        <f t="shared" ref="R60:R67" si="13">+N60+O60+P60</f>
        <v>0</v>
      </c>
      <c r="S60" s="306">
        <f>สูตรข้อมูล!AG59</f>
        <v>188256734.24000001</v>
      </c>
      <c r="T60" s="306">
        <f>สูตรข้อมูล!K59</f>
        <v>65398957.439999998</v>
      </c>
      <c r="U60" s="181">
        <f>สูตรข้อมูล!AM59</f>
        <v>1</v>
      </c>
      <c r="V60" s="181">
        <f>สูตรข้อมูล!AP59</f>
        <v>1</v>
      </c>
      <c r="W60" s="181">
        <f>สูตรข้อมูล!AS59</f>
        <v>0</v>
      </c>
      <c r="X60" s="181">
        <f>สูตรข้อมูล!AU59</f>
        <v>0</v>
      </c>
      <c r="Y60" s="181">
        <f>สูตรข้อมูล!AW59</f>
        <v>0</v>
      </c>
      <c r="Z60" s="181">
        <f>สูตรข้อมูล!AY59</f>
        <v>0</v>
      </c>
      <c r="AA60" s="181">
        <f>สูตรข้อมูล!BA59</f>
        <v>0</v>
      </c>
      <c r="AB60" s="181" t="str">
        <f t="shared" si="5"/>
        <v>C-</v>
      </c>
      <c r="AC60" s="181" t="str">
        <f t="shared" si="10"/>
        <v>0C-</v>
      </c>
      <c r="AD60" s="181" t="str">
        <f t="shared" si="6"/>
        <v>ไม่ผ่าน</v>
      </c>
    </row>
    <row r="61" spans="1:30" s="182" customFormat="1" ht="48">
      <c r="A61" s="174">
        <v>57</v>
      </c>
      <c r="B61" s="174">
        <v>6</v>
      </c>
      <c r="C61" s="175" t="s">
        <v>226</v>
      </c>
      <c r="D61" s="176" t="s">
        <v>69</v>
      </c>
      <c r="E61" s="177" t="s">
        <v>234</v>
      </c>
      <c r="F61" s="178" t="s">
        <v>166</v>
      </c>
      <c r="G61" s="179">
        <v>30</v>
      </c>
      <c r="H61" s="268" t="s">
        <v>397</v>
      </c>
      <c r="I61" s="180">
        <f>สูตรข้อมูล!F60</f>
        <v>4.4400000000000004</v>
      </c>
      <c r="J61" s="180">
        <f>สูตรข้อมูล!G60</f>
        <v>4.22</v>
      </c>
      <c r="K61" s="180">
        <f>สูตรข้อมูล!H60</f>
        <v>1.27</v>
      </c>
      <c r="L61" s="305">
        <f>สูตรข้อมูล!J60</f>
        <v>71447176.140000001</v>
      </c>
      <c r="M61" s="305">
        <f>สูตรข้อมูล!AH60</f>
        <v>35138434.219999999</v>
      </c>
      <c r="N61" s="178">
        <f t="shared" si="7"/>
        <v>0</v>
      </c>
      <c r="O61" s="178">
        <f t="shared" si="1"/>
        <v>0</v>
      </c>
      <c r="P61" s="178">
        <f t="shared" si="2"/>
        <v>0</v>
      </c>
      <c r="Q61" s="367" t="str">
        <f t="shared" si="3"/>
        <v/>
      </c>
      <c r="R61" s="179">
        <f t="shared" si="13"/>
        <v>0</v>
      </c>
      <c r="S61" s="306">
        <f>สูตรข้อมูล!AG60</f>
        <v>32753233.719999999</v>
      </c>
      <c r="T61" s="306">
        <f>สูตรข้อมูล!K60</f>
        <v>5699773.1900000004</v>
      </c>
      <c r="U61" s="181">
        <f>สูตรข้อมูล!AM60</f>
        <v>1</v>
      </c>
      <c r="V61" s="181">
        <f>สูตรข้อมูล!AP60</f>
        <v>1</v>
      </c>
      <c r="W61" s="181">
        <f>สูตรข้อมูล!AS60</f>
        <v>0</v>
      </c>
      <c r="X61" s="181">
        <f>สูตรข้อมูล!AU60</f>
        <v>0</v>
      </c>
      <c r="Y61" s="181">
        <f>สูตรข้อมูล!AW60</f>
        <v>0</v>
      </c>
      <c r="Z61" s="181">
        <f>สูตรข้อมูล!AY60</f>
        <v>0</v>
      </c>
      <c r="AA61" s="181">
        <f>สูตรข้อมูล!BA60</f>
        <v>0</v>
      </c>
      <c r="AB61" s="181" t="str">
        <f t="shared" si="5"/>
        <v>C-</v>
      </c>
      <c r="AC61" s="181" t="str">
        <f t="shared" si="10"/>
        <v>0C-</v>
      </c>
      <c r="AD61" s="181" t="str">
        <f t="shared" si="6"/>
        <v>ไม่ผ่าน</v>
      </c>
    </row>
    <row r="62" spans="1:30" s="182" customFormat="1">
      <c r="A62" s="174">
        <v>58</v>
      </c>
      <c r="B62" s="174">
        <v>6</v>
      </c>
      <c r="C62" s="175" t="s">
        <v>226</v>
      </c>
      <c r="D62" s="176" t="s">
        <v>70</v>
      </c>
      <c r="E62" s="177" t="s">
        <v>235</v>
      </c>
      <c r="F62" s="178" t="s">
        <v>166</v>
      </c>
      <c r="G62" s="179">
        <v>30</v>
      </c>
      <c r="H62" s="268" t="s">
        <v>397</v>
      </c>
      <c r="I62" s="180">
        <f>สูตรข้อมูล!F61</f>
        <v>5.22</v>
      </c>
      <c r="J62" s="180">
        <f>สูตรข้อมูล!G61</f>
        <v>5.13</v>
      </c>
      <c r="K62" s="180">
        <f>สูตรข้อมูล!H61</f>
        <v>2.58</v>
      </c>
      <c r="L62" s="305">
        <f>สูตรข้อมูล!J61</f>
        <v>185365023.38999999</v>
      </c>
      <c r="M62" s="305">
        <f>สูตรข้อมูล!AH61</f>
        <v>76415921.219999999</v>
      </c>
      <c r="N62" s="178">
        <f t="shared" si="7"/>
        <v>0</v>
      </c>
      <c r="O62" s="178">
        <f t="shared" si="1"/>
        <v>0</v>
      </c>
      <c r="P62" s="178">
        <f t="shared" si="2"/>
        <v>0</v>
      </c>
      <c r="Q62" s="367" t="str">
        <f t="shared" si="3"/>
        <v/>
      </c>
      <c r="R62" s="179">
        <f t="shared" si="13"/>
        <v>0</v>
      </c>
      <c r="S62" s="306">
        <f>สูตรข้อมูล!AG61</f>
        <v>77137136.879999995</v>
      </c>
      <c r="T62" s="306">
        <f>สูตรข้อมูล!K61</f>
        <v>69541392.670000002</v>
      </c>
      <c r="U62" s="181">
        <f>สูตรข้อมูล!AM61</f>
        <v>1</v>
      </c>
      <c r="V62" s="181">
        <f>สูตรข้อมูล!AP61</f>
        <v>1</v>
      </c>
      <c r="W62" s="181">
        <f>สูตรข้อมูล!AS61</f>
        <v>0</v>
      </c>
      <c r="X62" s="181">
        <f>สูตรข้อมูล!AU61</f>
        <v>0</v>
      </c>
      <c r="Y62" s="181">
        <f>สูตรข้อมูล!AW61</f>
        <v>0</v>
      </c>
      <c r="Z62" s="181">
        <f>สูตรข้อมูล!AY61</f>
        <v>0</v>
      </c>
      <c r="AA62" s="181">
        <f>สูตรข้อมูล!BA61</f>
        <v>1</v>
      </c>
      <c r="AB62" s="181" t="str">
        <f t="shared" si="5"/>
        <v>C</v>
      </c>
      <c r="AC62" s="183" t="str">
        <f t="shared" si="10"/>
        <v>0C</v>
      </c>
      <c r="AD62" s="181" t="str">
        <f t="shared" si="6"/>
        <v>ไม่ผ่าน</v>
      </c>
    </row>
    <row r="63" spans="1:30" s="182" customFormat="1">
      <c r="A63" s="174">
        <v>59</v>
      </c>
      <c r="B63" s="174">
        <v>6</v>
      </c>
      <c r="C63" s="175" t="s">
        <v>236</v>
      </c>
      <c r="D63" s="176" t="s">
        <v>7</v>
      </c>
      <c r="E63" s="177" t="s">
        <v>237</v>
      </c>
      <c r="F63" s="178" t="s">
        <v>163</v>
      </c>
      <c r="G63" s="179">
        <v>605</v>
      </c>
      <c r="H63" s="268" t="s">
        <v>400</v>
      </c>
      <c r="I63" s="180">
        <f>สูตรข้อมูล!F62</f>
        <v>5.97</v>
      </c>
      <c r="J63" s="180">
        <f>สูตรข้อมูล!G62</f>
        <v>5.66</v>
      </c>
      <c r="K63" s="180">
        <f>สูตรข้อมูล!H62</f>
        <v>3.93</v>
      </c>
      <c r="L63" s="305">
        <f>สูตรข้อมูล!J62</f>
        <v>1539997195.47</v>
      </c>
      <c r="M63" s="305">
        <f>สูตรข้อมูล!AH62</f>
        <v>439694220.73000002</v>
      </c>
      <c r="N63" s="178">
        <f t="shared" si="7"/>
        <v>0</v>
      </c>
      <c r="O63" s="178">
        <f t="shared" si="1"/>
        <v>0</v>
      </c>
      <c r="P63" s="178">
        <f t="shared" si="2"/>
        <v>0</v>
      </c>
      <c r="Q63" s="367" t="str">
        <f t="shared" si="3"/>
        <v/>
      </c>
      <c r="R63" s="179">
        <f t="shared" si="13"/>
        <v>0</v>
      </c>
      <c r="S63" s="306">
        <f>สูตรข้อมูล!AG62</f>
        <v>471851502.38999999</v>
      </c>
      <c r="T63" s="306">
        <f>สูตรข้อมูล!K62</f>
        <v>904960755.26999998</v>
      </c>
      <c r="U63" s="181">
        <f>สูตรข้อมูล!AM62</f>
        <v>0</v>
      </c>
      <c r="V63" s="181">
        <f>สูตรข้อมูล!AP62</f>
        <v>1</v>
      </c>
      <c r="W63" s="181">
        <f>สูตรข้อมูล!AS62</f>
        <v>1</v>
      </c>
      <c r="X63" s="181">
        <f>สูตรข้อมูล!AU62</f>
        <v>0</v>
      </c>
      <c r="Y63" s="181">
        <f>สูตรข้อมูล!AW62</f>
        <v>0</v>
      </c>
      <c r="Z63" s="181">
        <f>สูตรข้อมูล!AY62</f>
        <v>0</v>
      </c>
      <c r="AA63" s="181">
        <f>สูตรข้อมูล!BA62</f>
        <v>1</v>
      </c>
      <c r="AB63" s="181" t="str">
        <f t="shared" si="5"/>
        <v>C</v>
      </c>
      <c r="AC63" s="181" t="str">
        <f t="shared" si="10"/>
        <v>0C</v>
      </c>
      <c r="AD63" s="181" t="str">
        <f t="shared" si="6"/>
        <v>ไม่ผ่าน</v>
      </c>
    </row>
    <row r="64" spans="1:30" s="182" customFormat="1">
      <c r="A64" s="174">
        <v>60</v>
      </c>
      <c r="B64" s="174">
        <v>6</v>
      </c>
      <c r="C64" s="175" t="s">
        <v>236</v>
      </c>
      <c r="D64" s="176" t="s">
        <v>11</v>
      </c>
      <c r="E64" s="177" t="s">
        <v>238</v>
      </c>
      <c r="F64" s="178" t="s">
        <v>166</v>
      </c>
      <c r="G64" s="179">
        <v>155</v>
      </c>
      <c r="H64" s="268" t="s">
        <v>401</v>
      </c>
      <c r="I64" s="180">
        <f>สูตรข้อมูล!F63</f>
        <v>4.51</v>
      </c>
      <c r="J64" s="180">
        <f>สูตรข้อมูล!G63</f>
        <v>4.41</v>
      </c>
      <c r="K64" s="180">
        <f>สูตรข้อมูล!H63</f>
        <v>3.11</v>
      </c>
      <c r="L64" s="305">
        <f>สูตรข้อมูล!J63</f>
        <v>293924959.11000001</v>
      </c>
      <c r="M64" s="305">
        <f>สูตรข้อมูล!AH63</f>
        <v>151139069.34999999</v>
      </c>
      <c r="N64" s="178">
        <f t="shared" si="7"/>
        <v>0</v>
      </c>
      <c r="O64" s="178">
        <f t="shared" si="1"/>
        <v>0</v>
      </c>
      <c r="P64" s="178">
        <f t="shared" si="2"/>
        <v>0</v>
      </c>
      <c r="Q64" s="367" t="str">
        <f t="shared" si="3"/>
        <v/>
      </c>
      <c r="R64" s="179">
        <f t="shared" si="13"/>
        <v>0</v>
      </c>
      <c r="S64" s="306">
        <f>สูตรข้อมูล!AG63</f>
        <v>156636751.81</v>
      </c>
      <c r="T64" s="306">
        <f>สูตรข้อมูล!K63</f>
        <v>176638059.62</v>
      </c>
      <c r="U64" s="181">
        <f>สูตรข้อมูล!AM63</f>
        <v>1</v>
      </c>
      <c r="V64" s="181">
        <f>สูตรข้อมูล!AP63</f>
        <v>1</v>
      </c>
      <c r="W64" s="181">
        <f>สูตรข้อมูล!AS63</f>
        <v>0</v>
      </c>
      <c r="X64" s="181">
        <f>สูตรข้อมูล!AU63</f>
        <v>0</v>
      </c>
      <c r="Y64" s="181">
        <f>สูตรข้อมูล!AW63</f>
        <v>0</v>
      </c>
      <c r="Z64" s="181">
        <f>สูตรข้อมูล!AY63</f>
        <v>1</v>
      </c>
      <c r="AA64" s="181">
        <f>สูตรข้อมูล!BA63</f>
        <v>1</v>
      </c>
      <c r="AB64" s="181" t="str">
        <f t="shared" si="5"/>
        <v>B-</v>
      </c>
      <c r="AC64" s="181" t="str">
        <f t="shared" si="10"/>
        <v>0B-</v>
      </c>
      <c r="AD64" s="181" t="str">
        <f t="shared" si="6"/>
        <v>ไม่ผ่าน</v>
      </c>
    </row>
    <row r="65" spans="1:30" s="182" customFormat="1">
      <c r="A65" s="174">
        <v>61</v>
      </c>
      <c r="B65" s="174">
        <v>6</v>
      </c>
      <c r="C65" s="175" t="s">
        <v>236</v>
      </c>
      <c r="D65" s="176" t="s">
        <v>12</v>
      </c>
      <c r="E65" s="177" t="s">
        <v>239</v>
      </c>
      <c r="F65" s="178" t="s">
        <v>199</v>
      </c>
      <c r="G65" s="179">
        <v>276</v>
      </c>
      <c r="H65" s="268" t="s">
        <v>404</v>
      </c>
      <c r="I65" s="180">
        <f>สูตรข้อมูล!F64</f>
        <v>3.92</v>
      </c>
      <c r="J65" s="180">
        <f>สูตรข้อมูล!G64</f>
        <v>3.83</v>
      </c>
      <c r="K65" s="180">
        <f>สูตรข้อมูล!H64</f>
        <v>3.69</v>
      </c>
      <c r="L65" s="305">
        <f>สูตรข้อมูล!J64</f>
        <v>784418851.46000004</v>
      </c>
      <c r="M65" s="305">
        <f>สูตรข้อมูล!AH64</f>
        <v>123972830.03</v>
      </c>
      <c r="N65" s="178">
        <f t="shared" si="7"/>
        <v>0</v>
      </c>
      <c r="O65" s="178">
        <f t="shared" si="1"/>
        <v>0</v>
      </c>
      <c r="P65" s="178">
        <f t="shared" si="2"/>
        <v>0</v>
      </c>
      <c r="Q65" s="367" t="str">
        <f t="shared" si="3"/>
        <v/>
      </c>
      <c r="R65" s="179">
        <f t="shared" si="13"/>
        <v>0</v>
      </c>
      <c r="S65" s="306">
        <f>สูตรข้อมูล!AG64</f>
        <v>132117947.95</v>
      </c>
      <c r="T65" s="306">
        <f>สูตรข้อมูล!K64</f>
        <v>723622529.83000004</v>
      </c>
      <c r="U65" s="181">
        <f>สูตรข้อมูล!AM64</f>
        <v>0</v>
      </c>
      <c r="V65" s="181">
        <f>สูตรข้อมูล!AP64</f>
        <v>0</v>
      </c>
      <c r="W65" s="181">
        <f>สูตรข้อมูล!AS64</f>
        <v>0</v>
      </c>
      <c r="X65" s="181">
        <f>สูตรข้อมูล!AU64</f>
        <v>1</v>
      </c>
      <c r="Y65" s="181">
        <f>สูตรข้อมูล!AW64</f>
        <v>1</v>
      </c>
      <c r="Z65" s="181">
        <f>สูตรข้อมูล!AY64</f>
        <v>1</v>
      </c>
      <c r="AA65" s="181">
        <f>สูตรข้อมูล!BA64</f>
        <v>0</v>
      </c>
      <c r="AB65" s="181" t="str">
        <f t="shared" si="5"/>
        <v>C</v>
      </c>
      <c r="AC65" s="181" t="str">
        <f t="shared" si="10"/>
        <v>0C</v>
      </c>
      <c r="AD65" s="181" t="str">
        <f t="shared" si="6"/>
        <v>ไม่ผ่าน</v>
      </c>
    </row>
    <row r="66" spans="1:30" s="182" customFormat="1">
      <c r="A66" s="174">
        <v>62</v>
      </c>
      <c r="B66" s="174">
        <v>6</v>
      </c>
      <c r="C66" s="175" t="s">
        <v>236</v>
      </c>
      <c r="D66" s="176" t="s">
        <v>13</v>
      </c>
      <c r="E66" s="177" t="s">
        <v>240</v>
      </c>
      <c r="F66" s="178" t="s">
        <v>166</v>
      </c>
      <c r="G66" s="179">
        <v>108</v>
      </c>
      <c r="H66" s="268" t="s">
        <v>399</v>
      </c>
      <c r="I66" s="180">
        <f>สูตรข้อมูล!F65</f>
        <v>7.13</v>
      </c>
      <c r="J66" s="180">
        <f>สูตรข้อมูล!G65</f>
        <v>6.89</v>
      </c>
      <c r="K66" s="180">
        <f>สูตรข้อมูล!H65</f>
        <v>6.18</v>
      </c>
      <c r="L66" s="305">
        <f>สูตรข้อมูล!J65</f>
        <v>224574585.63</v>
      </c>
      <c r="M66" s="305">
        <f>สูตรข้อมูล!AH65</f>
        <v>173261012.94</v>
      </c>
      <c r="N66" s="178">
        <f t="shared" si="7"/>
        <v>0</v>
      </c>
      <c r="O66" s="178">
        <f t="shared" si="1"/>
        <v>0</v>
      </c>
      <c r="P66" s="178">
        <f t="shared" si="2"/>
        <v>0</v>
      </c>
      <c r="Q66" s="367" t="str">
        <f t="shared" si="3"/>
        <v/>
      </c>
      <c r="R66" s="179">
        <f t="shared" si="13"/>
        <v>0</v>
      </c>
      <c r="S66" s="306">
        <f>สูตรข้อมูล!AG65</f>
        <v>174262126.28</v>
      </c>
      <c r="T66" s="306">
        <f>สูตรข้อมูล!K65</f>
        <v>190000836.38999999</v>
      </c>
      <c r="U66" s="181">
        <f>สูตรข้อมูล!AM65</f>
        <v>1</v>
      </c>
      <c r="V66" s="181">
        <f>สูตรข้อมูล!AP65</f>
        <v>1</v>
      </c>
      <c r="W66" s="181">
        <f>สูตรข้อมูล!AS65</f>
        <v>0</v>
      </c>
      <c r="X66" s="181">
        <f>สูตรข้อมูล!AU65</f>
        <v>0</v>
      </c>
      <c r="Y66" s="181">
        <f>สูตรข้อมูล!AW65</f>
        <v>0</v>
      </c>
      <c r="Z66" s="181">
        <f>สูตรข้อมูล!AY65</f>
        <v>0</v>
      </c>
      <c r="AA66" s="181">
        <f>สูตรข้อมูล!BA65</f>
        <v>0</v>
      </c>
      <c r="AB66" s="181" t="str">
        <f t="shared" si="5"/>
        <v>C-</v>
      </c>
      <c r="AC66" s="181" t="str">
        <f t="shared" si="10"/>
        <v>0C-</v>
      </c>
      <c r="AD66" s="181" t="str">
        <f t="shared" si="6"/>
        <v>ไม่ผ่าน</v>
      </c>
    </row>
    <row r="67" spans="1:30" s="182" customFormat="1">
      <c r="A67" s="174">
        <v>63</v>
      </c>
      <c r="B67" s="174">
        <v>6</v>
      </c>
      <c r="C67" s="175" t="s">
        <v>236</v>
      </c>
      <c r="D67" s="176" t="s">
        <v>14</v>
      </c>
      <c r="E67" s="177" t="s">
        <v>241</v>
      </c>
      <c r="F67" s="178" t="s">
        <v>166</v>
      </c>
      <c r="G67" s="179">
        <v>51</v>
      </c>
      <c r="H67" s="268" t="s">
        <v>406</v>
      </c>
      <c r="I67" s="180">
        <f>สูตรข้อมูล!F66</f>
        <v>3.34</v>
      </c>
      <c r="J67" s="180">
        <f>สูตรข้อมูล!G66</f>
        <v>3.15</v>
      </c>
      <c r="K67" s="180">
        <f>สูตรข้อมูล!H66</f>
        <v>2.21</v>
      </c>
      <c r="L67" s="305">
        <f>สูตรข้อมูล!J66</f>
        <v>93169782.799999997</v>
      </c>
      <c r="M67" s="305">
        <f>สูตรข้อมูล!AH66</f>
        <v>60281906.479999997</v>
      </c>
      <c r="N67" s="178">
        <f t="shared" si="7"/>
        <v>0</v>
      </c>
      <c r="O67" s="178">
        <f t="shared" si="1"/>
        <v>0</v>
      </c>
      <c r="P67" s="178">
        <f t="shared" si="2"/>
        <v>0</v>
      </c>
      <c r="Q67" s="367" t="str">
        <f t="shared" si="3"/>
        <v/>
      </c>
      <c r="R67" s="179">
        <f t="shared" si="13"/>
        <v>0</v>
      </c>
      <c r="S67" s="306">
        <f>สูตรข้อมูล!AG66</f>
        <v>62742708.450000003</v>
      </c>
      <c r="T67" s="306">
        <f>สูตรข้อมูล!K66</f>
        <v>46887936.280000001</v>
      </c>
      <c r="U67" s="181">
        <f>สูตรข้อมูล!AM66</f>
        <v>0</v>
      </c>
      <c r="V67" s="181">
        <f>สูตรข้อมูล!AP66</f>
        <v>1</v>
      </c>
      <c r="W67" s="181">
        <f>สูตรข้อมูล!AS66</f>
        <v>0</v>
      </c>
      <c r="X67" s="181">
        <f>สูตรข้อมูล!AU66</f>
        <v>0</v>
      </c>
      <c r="Y67" s="181">
        <f>สูตรข้อมูล!AW66</f>
        <v>0</v>
      </c>
      <c r="Z67" s="181">
        <f>สูตรข้อมูล!AY66</f>
        <v>0</v>
      </c>
      <c r="AA67" s="181">
        <f>สูตรข้อมูล!BA66</f>
        <v>1</v>
      </c>
      <c r="AB67" s="181" t="str">
        <f t="shared" si="5"/>
        <v>C-</v>
      </c>
      <c r="AC67" s="181" t="str">
        <f t="shared" si="10"/>
        <v>0C-</v>
      </c>
      <c r="AD67" s="181" t="str">
        <f t="shared" si="6"/>
        <v>ไม่ผ่าน</v>
      </c>
    </row>
    <row r="68" spans="1:30" s="182" customFormat="1">
      <c r="A68" s="174">
        <v>64</v>
      </c>
      <c r="B68" s="174">
        <v>6</v>
      </c>
      <c r="C68" s="175" t="s">
        <v>236</v>
      </c>
      <c r="D68" s="176" t="s">
        <v>72</v>
      </c>
      <c r="E68" s="177" t="s">
        <v>243</v>
      </c>
      <c r="F68" s="178" t="s">
        <v>166</v>
      </c>
      <c r="G68" s="179">
        <v>25</v>
      </c>
      <c r="H68" s="268" t="s">
        <v>407</v>
      </c>
      <c r="I68" s="180">
        <f>สูตรข้อมูล!F67</f>
        <v>4.09</v>
      </c>
      <c r="J68" s="180">
        <f>สูตรข้อมูล!G67</f>
        <v>3.98</v>
      </c>
      <c r="K68" s="180">
        <f>สูตรข้อมูล!H67</f>
        <v>3.86</v>
      </c>
      <c r="L68" s="305">
        <f>สูตรข้อมูล!J67</f>
        <v>128340287.41</v>
      </c>
      <c r="M68" s="305">
        <f>สูตรข้อมูล!AH67</f>
        <v>29617106.460000001</v>
      </c>
      <c r="N68" s="178">
        <f t="shared" si="7"/>
        <v>0</v>
      </c>
      <c r="O68" s="178">
        <f t="shared" si="1"/>
        <v>0</v>
      </c>
      <c r="P68" s="178">
        <f t="shared" si="2"/>
        <v>0</v>
      </c>
      <c r="Q68" s="367" t="str">
        <f t="shared" si="3"/>
        <v/>
      </c>
      <c r="R68" s="179">
        <f>+N68+O68+P68</f>
        <v>0</v>
      </c>
      <c r="S68" s="306">
        <f>สูตรข้อมูล!AG67</f>
        <v>29458676.84</v>
      </c>
      <c r="T68" s="306">
        <f>สูตรข้อมูล!K67</f>
        <v>118870506.16</v>
      </c>
      <c r="U68" s="181">
        <f>สูตรข้อมูล!AM67</f>
        <v>0</v>
      </c>
      <c r="V68" s="181">
        <f>สูตรข้อมูล!AP67</f>
        <v>0</v>
      </c>
      <c r="W68" s="181">
        <f>สูตรข้อมูล!AS67</f>
        <v>0</v>
      </c>
      <c r="X68" s="181">
        <f>สูตรข้อมูล!AU67</f>
        <v>0</v>
      </c>
      <c r="Y68" s="181">
        <f>สูตรข้อมูล!AW67</f>
        <v>0</v>
      </c>
      <c r="Z68" s="181">
        <f>สูตรข้อมูล!AY67</f>
        <v>1</v>
      </c>
      <c r="AA68" s="181">
        <f>สูตรข้อมูล!BA67</f>
        <v>0</v>
      </c>
      <c r="AB68" s="181" t="str">
        <f t="shared" si="5"/>
        <v>D</v>
      </c>
      <c r="AC68" s="181" t="str">
        <f t="shared" si="10"/>
        <v>0D</v>
      </c>
      <c r="AD68" s="181" t="str">
        <f t="shared" si="6"/>
        <v>ไม่ผ่าน</v>
      </c>
    </row>
    <row r="69" spans="1:30" s="182" customFormat="1">
      <c r="A69" s="174">
        <v>65</v>
      </c>
      <c r="B69" s="174">
        <v>6</v>
      </c>
      <c r="C69" s="175" t="s">
        <v>244</v>
      </c>
      <c r="D69" s="176" t="s">
        <v>10</v>
      </c>
      <c r="E69" s="177" t="s">
        <v>245</v>
      </c>
      <c r="F69" s="178" t="s">
        <v>199</v>
      </c>
      <c r="G69" s="179">
        <v>440</v>
      </c>
      <c r="H69" s="270" t="s">
        <v>408</v>
      </c>
      <c r="I69" s="180">
        <f>สูตรข้อมูล!F68</f>
        <v>9.17</v>
      </c>
      <c r="J69" s="180">
        <f>สูตรข้อมูล!G68</f>
        <v>8.84</v>
      </c>
      <c r="K69" s="180">
        <f>สูตรข้อมูล!H68</f>
        <v>6.06</v>
      </c>
      <c r="L69" s="305">
        <f>สูตรข้อมูล!J68</f>
        <v>940867114.90999997</v>
      </c>
      <c r="M69" s="305">
        <f>สูตรข้อมูล!AH68</f>
        <v>294686388.17000002</v>
      </c>
      <c r="N69" s="178">
        <f t="shared" si="7"/>
        <v>0</v>
      </c>
      <c r="O69" s="178">
        <f t="shared" si="1"/>
        <v>0</v>
      </c>
      <c r="P69" s="178">
        <f t="shared" si="2"/>
        <v>0</v>
      </c>
      <c r="Q69" s="367" t="str">
        <f t="shared" si="3"/>
        <v/>
      </c>
      <c r="R69" s="179">
        <f t="shared" ref="R69:R76" si="14">+N69+O69+P69</f>
        <v>0</v>
      </c>
      <c r="S69" s="306">
        <f>สูตรข้อมูล!AG68</f>
        <v>264369709.27000001</v>
      </c>
      <c r="T69" s="306">
        <f>สูตรข้อมูล!K68</f>
        <v>581897911.38999999</v>
      </c>
      <c r="U69" s="181">
        <f>สูตรข้อมูล!AM68</f>
        <v>1</v>
      </c>
      <c r="V69" s="181">
        <f>สูตรข้อมูล!AP68</f>
        <v>1</v>
      </c>
      <c r="W69" s="181">
        <f>สูตรข้อมูล!AS68</f>
        <v>1</v>
      </c>
      <c r="X69" s="181">
        <f>สูตรข้อมูล!AU68</f>
        <v>0</v>
      </c>
      <c r="Y69" s="181">
        <f>สูตรข้อมูล!AW68</f>
        <v>1</v>
      </c>
      <c r="Z69" s="181">
        <f>สูตรข้อมูล!AY68</f>
        <v>1</v>
      </c>
      <c r="AA69" s="181">
        <f>สูตรข้อมูล!BA68</f>
        <v>1</v>
      </c>
      <c r="AB69" s="181" t="str">
        <f>IF(COUNTIF(U69:AA69,"1")=7,"A",IF(COUNTIF(U69:AA69,"1")=6,"A-",IF(COUNTIF(U69:AA69,"1")=5,"B",IF(COUNTIF(U69:AA69,"1")=4,"B-",IF(COUNTIF(U69:AA69,"1")=3,"C",IF(COUNTIF(U69:AA69,"1")=2,"C-",IF(COUNTIF(U69:AA69,"1")=1,"D","F")))))))</f>
        <v>A-</v>
      </c>
      <c r="AC69" s="181" t="str">
        <f t="shared" ref="AC69:AC77" si="15">R69&amp;AB69</f>
        <v>0A-</v>
      </c>
      <c r="AD69" s="181" t="str">
        <f t="shared" si="6"/>
        <v>ผ่าน</v>
      </c>
    </row>
    <row r="70" spans="1:30" s="182" customFormat="1">
      <c r="A70" s="174">
        <v>66</v>
      </c>
      <c r="B70" s="174">
        <v>6</v>
      </c>
      <c r="C70" s="175" t="s">
        <v>244</v>
      </c>
      <c r="D70" s="176" t="s">
        <v>61</v>
      </c>
      <c r="E70" s="177" t="s">
        <v>246</v>
      </c>
      <c r="F70" s="178" t="s">
        <v>166</v>
      </c>
      <c r="G70" s="179">
        <v>36</v>
      </c>
      <c r="H70" s="268" t="s">
        <v>397</v>
      </c>
      <c r="I70" s="180">
        <f>สูตรข้อมูล!F69</f>
        <v>4.1100000000000003</v>
      </c>
      <c r="J70" s="180">
        <f>สูตรข้อมูล!G69</f>
        <v>3.97</v>
      </c>
      <c r="K70" s="180">
        <f>สูตรข้อมูล!H69</f>
        <v>2.77</v>
      </c>
      <c r="L70" s="305">
        <f>สูตรข้อมูล!J69</f>
        <v>72707710.680000007</v>
      </c>
      <c r="M70" s="305">
        <f>สูตรข้อมูล!AH69</f>
        <v>46022262.82</v>
      </c>
      <c r="N70" s="178">
        <f t="shared" si="7"/>
        <v>0</v>
      </c>
      <c r="O70" s="178">
        <f t="shared" ref="O70:O77" si="16">IF(M70&lt;0,1,0)+IF(L70&lt;0,1,0)</f>
        <v>0</v>
      </c>
      <c r="P70" s="178">
        <f t="shared" ref="P70:P77" si="17">IF(AND(M70&lt;0,L70&lt;0),2,IF(AND(M70&gt;0,L70&gt;0),0,IF(AND(L70&lt;0,M70&gt;0),IF(ABS((L70/(M70/5)))&lt;3,0,IF(ABS((L70/(M70/5)))&gt;6,2,1)),IF(AND(L70&gt;0,M70&lt;0),IF(ABS((L70/(M70/5)))&lt;3,2,IF(ABS((L70/(M70/5)))&gt;6,0,1))))))</f>
        <v>0</v>
      </c>
      <c r="Q70" s="367" t="str">
        <f t="shared" ref="Q70:Q77" si="18">IF(AND(L70&gt;0,M70&gt;0),"",IF(AND(L70&lt;0,M70&lt;0),"",TRUNC(ABS(L70/(M70/5)),1)))</f>
        <v/>
      </c>
      <c r="R70" s="179">
        <f t="shared" si="14"/>
        <v>0</v>
      </c>
      <c r="S70" s="306">
        <f>สูตรข้อมูล!AG69</f>
        <v>44695765.57</v>
      </c>
      <c r="T70" s="306">
        <f>สูตรข้อมูล!K69</f>
        <v>41407775.710000001</v>
      </c>
      <c r="U70" s="181">
        <f>สูตรข้อมูล!AM69</f>
        <v>1</v>
      </c>
      <c r="V70" s="181">
        <f>สูตรข้อมูล!AP69</f>
        <v>1</v>
      </c>
      <c r="W70" s="181">
        <f>สูตรข้อมูล!AS69</f>
        <v>0</v>
      </c>
      <c r="X70" s="181">
        <f>สูตรข้อมูล!AU69</f>
        <v>0</v>
      </c>
      <c r="Y70" s="181">
        <f>สูตรข้อมูล!AW69</f>
        <v>0</v>
      </c>
      <c r="Z70" s="181">
        <f>สูตรข้อมูล!AY69</f>
        <v>1</v>
      </c>
      <c r="AA70" s="181">
        <f>สูตรข้อมูล!BA69</f>
        <v>0</v>
      </c>
      <c r="AB70" s="181" t="str">
        <f t="shared" ref="AB70:AB77" si="19">IF(COUNTIF(U70:AA70,"1")=7,"A",IF(COUNTIF(U70:AA70,"1")=6,"A-",IF(COUNTIF(U70:AA70,"1")=5,"B",IF(COUNTIF(U70:AA70,"1")=4,"B-",IF(COUNTIF(U70:AA70,"1")=3,"C",IF(COUNTIF(U70:AA70,"1")=2,"C-",IF(COUNTIF(U70:AA70,"1")=1,"D","F")))))))</f>
        <v>C</v>
      </c>
      <c r="AC70" s="181" t="str">
        <f t="shared" si="15"/>
        <v>0C</v>
      </c>
      <c r="AD70" s="181" t="str">
        <f t="shared" ref="AD70:AD77" si="20">IF(COUNTIF(U70:AA70,"1")=7,"ผ่าน",IF(COUNTIF(U70:AA70,"1")=6,"ผ่าน",IF(COUNTIF(U70:AA70,"1")=5,"ผ่าน",IF(COUNTIF(U70:AA70,"1")=4,"ไม่ผ่าน",IF(COUNTIF(U70:AA70,"1")=3,"ไม่ผ่าน",IF(COUNTIF(U70:AA70,"1")=2,"ไม่ผ่าน",IF(COUNTIF(U70:AA70,"1")=1,"ไม่ผ่าน",IF(COUNTIF(U70:AA70,"1")=0,"ไม่ผ่าน"))))))))</f>
        <v>ไม่ผ่าน</v>
      </c>
    </row>
    <row r="71" spans="1:30" s="182" customFormat="1">
      <c r="A71" s="174">
        <v>67</v>
      </c>
      <c r="B71" s="174">
        <v>6</v>
      </c>
      <c r="C71" s="175" t="s">
        <v>244</v>
      </c>
      <c r="D71" s="176" t="s">
        <v>62</v>
      </c>
      <c r="E71" s="177" t="s">
        <v>247</v>
      </c>
      <c r="F71" s="178" t="s">
        <v>166</v>
      </c>
      <c r="G71" s="179">
        <v>41</v>
      </c>
      <c r="H71" s="268" t="s">
        <v>398</v>
      </c>
      <c r="I71" s="180">
        <f>สูตรข้อมูล!F70</f>
        <v>6.25</v>
      </c>
      <c r="J71" s="180">
        <f>สูตรข้อมูล!G70</f>
        <v>6.05</v>
      </c>
      <c r="K71" s="180">
        <f>สูตรข้อมูล!H70</f>
        <v>4.42</v>
      </c>
      <c r="L71" s="305">
        <f>สูตรข้อมูล!J70</f>
        <v>139776217.00999999</v>
      </c>
      <c r="M71" s="305">
        <f>สูตรข้อมูล!AH70</f>
        <v>49456918.520000003</v>
      </c>
      <c r="N71" s="178">
        <f t="shared" ref="N71:N77" si="21">(IF(I71&lt;1.5,1,0))+(IF(J71&lt;1,1,0))+(IF(K71&lt;0.8,1,0))</f>
        <v>0</v>
      </c>
      <c r="O71" s="178">
        <f t="shared" si="16"/>
        <v>0</v>
      </c>
      <c r="P71" s="178">
        <f t="shared" si="17"/>
        <v>0</v>
      </c>
      <c r="Q71" s="367" t="str">
        <f t="shared" si="18"/>
        <v/>
      </c>
      <c r="R71" s="179">
        <f t="shared" si="14"/>
        <v>0</v>
      </c>
      <c r="S71" s="306">
        <f>สูตรข้อมูล!AG70</f>
        <v>50211739.049999997</v>
      </c>
      <c r="T71" s="306">
        <f>สูตรข้อมูล!K70</f>
        <v>91068354.519999996</v>
      </c>
      <c r="U71" s="181">
        <f>สูตรข้อมูล!AM70</f>
        <v>1</v>
      </c>
      <c r="V71" s="181">
        <f>สูตรข้อมูล!AP70</f>
        <v>1</v>
      </c>
      <c r="W71" s="181">
        <f>สูตรข้อมูล!AS70</f>
        <v>1</v>
      </c>
      <c r="X71" s="181">
        <f>สูตรข้อมูล!AU70</f>
        <v>0</v>
      </c>
      <c r="Y71" s="181">
        <f>สูตรข้อมูล!AW70</f>
        <v>0</v>
      </c>
      <c r="Z71" s="181">
        <f>สูตรข้อมูล!AY70</f>
        <v>0</v>
      </c>
      <c r="AA71" s="181">
        <f>สูตรข้อมูล!BA70</f>
        <v>0</v>
      </c>
      <c r="AB71" s="181" t="str">
        <f t="shared" si="19"/>
        <v>C</v>
      </c>
      <c r="AC71" s="183" t="str">
        <f t="shared" si="15"/>
        <v>0C</v>
      </c>
      <c r="AD71" s="181" t="str">
        <f t="shared" si="20"/>
        <v>ไม่ผ่าน</v>
      </c>
    </row>
    <row r="72" spans="1:30" s="182" customFormat="1">
      <c r="A72" s="174">
        <v>68</v>
      </c>
      <c r="B72" s="174">
        <v>6</v>
      </c>
      <c r="C72" s="175" t="s">
        <v>244</v>
      </c>
      <c r="D72" s="176" t="s">
        <v>63</v>
      </c>
      <c r="E72" s="177" t="s">
        <v>248</v>
      </c>
      <c r="F72" s="178" t="s">
        <v>166</v>
      </c>
      <c r="G72" s="179">
        <v>76</v>
      </c>
      <c r="H72" s="268" t="s">
        <v>396</v>
      </c>
      <c r="I72" s="180">
        <f>สูตรข้อมูล!F71</f>
        <v>6.79</v>
      </c>
      <c r="J72" s="180">
        <f>สูตรข้อมูล!G71</f>
        <v>6.4</v>
      </c>
      <c r="K72" s="180">
        <f>สูตรข้อมูล!H71</f>
        <v>4.79</v>
      </c>
      <c r="L72" s="305">
        <f>สูตรข้อมูล!J71</f>
        <v>130281541.58</v>
      </c>
      <c r="M72" s="305">
        <f>สูตรข้อมูล!AH71</f>
        <v>51542996</v>
      </c>
      <c r="N72" s="178">
        <f t="shared" si="21"/>
        <v>0</v>
      </c>
      <c r="O72" s="178">
        <f t="shared" si="16"/>
        <v>0</v>
      </c>
      <c r="P72" s="178">
        <f t="shared" si="17"/>
        <v>0</v>
      </c>
      <c r="Q72" s="367" t="str">
        <f t="shared" si="18"/>
        <v/>
      </c>
      <c r="R72" s="179">
        <f t="shared" si="14"/>
        <v>0</v>
      </c>
      <c r="S72" s="306">
        <f>สูตรข้อมูล!AG71</f>
        <v>53115369.990000002</v>
      </c>
      <c r="T72" s="306">
        <f>สูตรข้อมูล!K71</f>
        <v>85280532.700000003</v>
      </c>
      <c r="U72" s="181">
        <f>สูตรข้อมูล!AM71</f>
        <v>1</v>
      </c>
      <c r="V72" s="181">
        <f>สูตรข้อมูล!AP71</f>
        <v>1</v>
      </c>
      <c r="W72" s="181">
        <f>สูตรข้อมูล!AS71</f>
        <v>1</v>
      </c>
      <c r="X72" s="181">
        <f>สูตรข้อมูล!AU71</f>
        <v>0</v>
      </c>
      <c r="Y72" s="181">
        <f>สูตรข้อมูล!AW71</f>
        <v>0</v>
      </c>
      <c r="Z72" s="181">
        <f>สูตรข้อมูล!AY71</f>
        <v>1</v>
      </c>
      <c r="AA72" s="181">
        <f>สูตรข้อมูล!BA71</f>
        <v>0</v>
      </c>
      <c r="AB72" s="181" t="str">
        <f t="shared" si="19"/>
        <v>B-</v>
      </c>
      <c r="AC72" s="181" t="str">
        <f t="shared" si="15"/>
        <v>0B-</v>
      </c>
      <c r="AD72" s="181" t="str">
        <f t="shared" si="20"/>
        <v>ไม่ผ่าน</v>
      </c>
    </row>
    <row r="73" spans="1:30" s="182" customFormat="1">
      <c r="A73" s="174">
        <v>69</v>
      </c>
      <c r="B73" s="174">
        <v>6</v>
      </c>
      <c r="C73" s="175" t="s">
        <v>244</v>
      </c>
      <c r="D73" s="176" t="s">
        <v>64</v>
      </c>
      <c r="E73" s="177" t="s">
        <v>249</v>
      </c>
      <c r="F73" s="178" t="s">
        <v>166</v>
      </c>
      <c r="G73" s="179">
        <v>86</v>
      </c>
      <c r="H73" s="268" t="s">
        <v>398</v>
      </c>
      <c r="I73" s="180">
        <f>สูตรข้อมูล!F72</f>
        <v>5.36</v>
      </c>
      <c r="J73" s="180">
        <f>สูตรข้อมูล!G72</f>
        <v>5.17</v>
      </c>
      <c r="K73" s="180">
        <f>สูตรข้อมูล!H72</f>
        <v>3.53</v>
      </c>
      <c r="L73" s="305">
        <f>สูตรข้อมูล!J72</f>
        <v>116627101.12</v>
      </c>
      <c r="M73" s="305">
        <f>สูตรข้อมูล!AH72</f>
        <v>51309756.890000001</v>
      </c>
      <c r="N73" s="178">
        <f t="shared" si="21"/>
        <v>0</v>
      </c>
      <c r="O73" s="178">
        <f t="shared" si="16"/>
        <v>0</v>
      </c>
      <c r="P73" s="178">
        <f t="shared" si="17"/>
        <v>0</v>
      </c>
      <c r="Q73" s="367" t="str">
        <f t="shared" si="18"/>
        <v/>
      </c>
      <c r="R73" s="179">
        <f t="shared" si="14"/>
        <v>0</v>
      </c>
      <c r="S73" s="306">
        <f>สูตรข้อมูล!AG72</f>
        <v>52009547.039999999</v>
      </c>
      <c r="T73" s="306">
        <f>สูตรข้อมูล!K72</f>
        <v>67574026.040000007</v>
      </c>
      <c r="U73" s="181">
        <f>สูตรข้อมูล!AM72</f>
        <v>1</v>
      </c>
      <c r="V73" s="181">
        <f>สูตรข้อมูล!AP72</f>
        <v>1</v>
      </c>
      <c r="W73" s="181">
        <f>สูตรข้อมูล!AS72</f>
        <v>1</v>
      </c>
      <c r="X73" s="181">
        <f>สูตรข้อมูล!AU72</f>
        <v>0</v>
      </c>
      <c r="Y73" s="181">
        <f>สูตรข้อมูล!AW72</f>
        <v>0</v>
      </c>
      <c r="Z73" s="181">
        <f>สูตรข้อมูล!AY72</f>
        <v>1</v>
      </c>
      <c r="AA73" s="181">
        <f>สูตรข้อมูล!BA72</f>
        <v>1</v>
      </c>
      <c r="AB73" s="181" t="str">
        <f t="shared" si="19"/>
        <v>B</v>
      </c>
      <c r="AC73" s="181" t="str">
        <f t="shared" si="15"/>
        <v>0B</v>
      </c>
      <c r="AD73" s="181" t="str">
        <f t="shared" si="20"/>
        <v>ผ่าน</v>
      </c>
    </row>
    <row r="74" spans="1:30" s="182" customFormat="1">
      <c r="A74" s="174">
        <v>70</v>
      </c>
      <c r="B74" s="174">
        <v>6</v>
      </c>
      <c r="C74" s="175" t="s">
        <v>244</v>
      </c>
      <c r="D74" s="176" t="s">
        <v>65</v>
      </c>
      <c r="E74" s="177" t="s">
        <v>250</v>
      </c>
      <c r="F74" s="178" t="s">
        <v>199</v>
      </c>
      <c r="G74" s="179">
        <v>166</v>
      </c>
      <c r="H74" s="268" t="s">
        <v>405</v>
      </c>
      <c r="I74" s="180">
        <f>สูตรข้อมูล!F73</f>
        <v>6.96</v>
      </c>
      <c r="J74" s="180">
        <f>สูตรข้อมูล!G73</f>
        <v>6.7</v>
      </c>
      <c r="K74" s="180">
        <f>สูตรข้อมูล!H73</f>
        <v>2.68</v>
      </c>
      <c r="L74" s="305">
        <f>สูตรข้อมูล!J73</f>
        <v>497516205.94</v>
      </c>
      <c r="M74" s="305">
        <f>สูตรข้อมูล!AH73</f>
        <v>164344374.66</v>
      </c>
      <c r="N74" s="178">
        <f t="shared" si="21"/>
        <v>0</v>
      </c>
      <c r="O74" s="178">
        <f t="shared" si="16"/>
        <v>0</v>
      </c>
      <c r="P74" s="178">
        <f t="shared" si="17"/>
        <v>0</v>
      </c>
      <c r="Q74" s="367" t="str">
        <f t="shared" si="18"/>
        <v/>
      </c>
      <c r="R74" s="179">
        <f t="shared" si="14"/>
        <v>0</v>
      </c>
      <c r="S74" s="306">
        <f>สูตรข้อมูล!AG73</f>
        <v>178732554.97999999</v>
      </c>
      <c r="T74" s="306">
        <f>สูตรข้อมูล!K73</f>
        <v>140376323.09999999</v>
      </c>
      <c r="U74" s="181">
        <f>สูตรข้อมูล!AM73</f>
        <v>1</v>
      </c>
      <c r="V74" s="181">
        <f>สูตรข้อมูล!AP73</f>
        <v>1</v>
      </c>
      <c r="W74" s="181">
        <f>สูตรข้อมูล!AS73</f>
        <v>1</v>
      </c>
      <c r="X74" s="181">
        <f>สูตรข้อมูล!AU73</f>
        <v>0</v>
      </c>
      <c r="Y74" s="181">
        <f>สูตรข้อมูล!AW73</f>
        <v>0</v>
      </c>
      <c r="Z74" s="181">
        <f>สูตรข้อมูล!AY73</f>
        <v>0</v>
      </c>
      <c r="AA74" s="181">
        <f>สูตรข้อมูล!BA73</f>
        <v>1</v>
      </c>
      <c r="AB74" s="181" t="str">
        <f t="shared" si="19"/>
        <v>B-</v>
      </c>
      <c r="AC74" s="181" t="str">
        <f t="shared" si="15"/>
        <v>0B-</v>
      </c>
      <c r="AD74" s="181" t="str">
        <f t="shared" si="20"/>
        <v>ไม่ผ่าน</v>
      </c>
    </row>
    <row r="75" spans="1:30" s="182" customFormat="1">
      <c r="A75" s="174">
        <v>71</v>
      </c>
      <c r="B75" s="174">
        <v>6</v>
      </c>
      <c r="C75" s="175" t="s">
        <v>244</v>
      </c>
      <c r="D75" s="176" t="s">
        <v>68</v>
      </c>
      <c r="E75" s="177" t="s">
        <v>251</v>
      </c>
      <c r="F75" s="178" t="s">
        <v>166</v>
      </c>
      <c r="G75" s="179">
        <v>51</v>
      </c>
      <c r="H75" s="268" t="s">
        <v>398</v>
      </c>
      <c r="I75" s="180">
        <f>สูตรข้อมูล!F74</f>
        <v>4.67</v>
      </c>
      <c r="J75" s="180">
        <f>สูตรข้อมูล!G74</f>
        <v>4.32</v>
      </c>
      <c r="K75" s="180">
        <f>สูตรข้อมูล!H74</f>
        <v>3.27</v>
      </c>
      <c r="L75" s="305">
        <f>สูตรข้อมูล!J74</f>
        <v>75126090.349999994</v>
      </c>
      <c r="M75" s="305">
        <f>สูตรข้อมูล!AH74</f>
        <v>31887175.670000002</v>
      </c>
      <c r="N75" s="178">
        <f t="shared" si="21"/>
        <v>0</v>
      </c>
      <c r="O75" s="178">
        <f t="shared" si="16"/>
        <v>0</v>
      </c>
      <c r="P75" s="178">
        <f t="shared" si="17"/>
        <v>0</v>
      </c>
      <c r="Q75" s="367" t="str">
        <f t="shared" si="18"/>
        <v/>
      </c>
      <c r="R75" s="179">
        <f t="shared" si="14"/>
        <v>0</v>
      </c>
      <c r="S75" s="306">
        <f>สูตรข้อมูล!AG74</f>
        <v>34493072.479999997</v>
      </c>
      <c r="T75" s="306">
        <f>สูตรข้อมูล!K74</f>
        <v>46320605.439999998</v>
      </c>
      <c r="U75" s="181">
        <f>สูตรข้อมูล!AM74</f>
        <v>1</v>
      </c>
      <c r="V75" s="181">
        <f>สูตรข้อมูล!AP74</f>
        <v>1</v>
      </c>
      <c r="W75" s="181">
        <f>สูตรข้อมูล!AS74</f>
        <v>0</v>
      </c>
      <c r="X75" s="181">
        <f>สูตรข้อมูล!AU74</f>
        <v>0</v>
      </c>
      <c r="Y75" s="181">
        <f>สูตรข้อมูล!AW74</f>
        <v>0</v>
      </c>
      <c r="Z75" s="181">
        <f>สูตรข้อมูล!AY74</f>
        <v>0</v>
      </c>
      <c r="AA75" s="181">
        <f>สูตรข้อมูล!BA74</f>
        <v>0</v>
      </c>
      <c r="AB75" s="181" t="str">
        <f t="shared" si="19"/>
        <v>C-</v>
      </c>
      <c r="AC75" s="181" t="str">
        <f t="shared" si="15"/>
        <v>0C-</v>
      </c>
      <c r="AD75" s="181" t="str">
        <f t="shared" si="20"/>
        <v>ไม่ผ่าน</v>
      </c>
    </row>
    <row r="76" spans="1:30" s="182" customFormat="1">
      <c r="A76" s="174">
        <v>72</v>
      </c>
      <c r="B76" s="174">
        <v>6</v>
      </c>
      <c r="C76" s="175" t="s">
        <v>244</v>
      </c>
      <c r="D76" s="176" t="s">
        <v>73</v>
      </c>
      <c r="E76" s="177" t="s">
        <v>252</v>
      </c>
      <c r="F76" s="178" t="s">
        <v>166</v>
      </c>
      <c r="G76" s="179">
        <v>30</v>
      </c>
      <c r="H76" s="268" t="s">
        <v>407</v>
      </c>
      <c r="I76" s="180">
        <f>สูตรข้อมูล!F75</f>
        <v>8.16</v>
      </c>
      <c r="J76" s="180">
        <f>สูตรข้อมูล!G75</f>
        <v>7.94</v>
      </c>
      <c r="K76" s="180">
        <f>สูตรข้อมูล!H75</f>
        <v>5.42</v>
      </c>
      <c r="L76" s="305">
        <f>สูตรข้อมูล!J75</f>
        <v>99146579.859999999</v>
      </c>
      <c r="M76" s="305">
        <f>สูตรข้อมูล!AH75</f>
        <v>40471967.780000001</v>
      </c>
      <c r="N76" s="178">
        <f t="shared" si="21"/>
        <v>0</v>
      </c>
      <c r="O76" s="178">
        <f t="shared" si="16"/>
        <v>0</v>
      </c>
      <c r="P76" s="178">
        <f t="shared" si="17"/>
        <v>0</v>
      </c>
      <c r="Q76" s="367" t="str">
        <f t="shared" si="18"/>
        <v/>
      </c>
      <c r="R76" s="179">
        <f t="shared" si="14"/>
        <v>0</v>
      </c>
      <c r="S76" s="306">
        <f>สูตรข้อมูล!AG75</f>
        <v>41441014.710000001</v>
      </c>
      <c r="T76" s="306">
        <f>สูตรข้อมูล!K75</f>
        <v>61128853.369999997</v>
      </c>
      <c r="U76" s="181">
        <f>สูตรข้อมูล!AM75</f>
        <v>1</v>
      </c>
      <c r="V76" s="181">
        <f>สูตรข้อมูล!AP75</f>
        <v>1</v>
      </c>
      <c r="W76" s="181">
        <f>สูตรข้อมูล!AS75</f>
        <v>0</v>
      </c>
      <c r="X76" s="181">
        <f>สูตรข้อมูล!AU75</f>
        <v>1</v>
      </c>
      <c r="Y76" s="181">
        <f>สูตรข้อมูล!AW75</f>
        <v>0</v>
      </c>
      <c r="Z76" s="181">
        <f>สูตรข้อมูล!AY75</f>
        <v>0</v>
      </c>
      <c r="AA76" s="181">
        <f>สูตรข้อมูล!BA75</f>
        <v>0</v>
      </c>
      <c r="AB76" s="181" t="str">
        <f t="shared" si="19"/>
        <v>C</v>
      </c>
      <c r="AC76" s="181" t="str">
        <f t="shared" si="15"/>
        <v>0C</v>
      </c>
      <c r="AD76" s="181" t="str">
        <f t="shared" si="20"/>
        <v>ไม่ผ่าน</v>
      </c>
    </row>
    <row r="77" spans="1:30" s="182" customFormat="1">
      <c r="A77" s="174">
        <v>73</v>
      </c>
      <c r="B77" s="174">
        <v>6</v>
      </c>
      <c r="C77" s="175" t="s">
        <v>244</v>
      </c>
      <c r="D77" s="176" t="s">
        <v>74</v>
      </c>
      <c r="E77" s="177" t="s">
        <v>253</v>
      </c>
      <c r="F77" s="178" t="s">
        <v>166</v>
      </c>
      <c r="G77" s="179">
        <v>30</v>
      </c>
      <c r="H77" s="268" t="s">
        <v>409</v>
      </c>
      <c r="I77" s="180">
        <f>สูตรข้อมูล!F76</f>
        <v>4.25</v>
      </c>
      <c r="J77" s="180">
        <f>สูตรข้อมูล!G76</f>
        <v>4.1900000000000004</v>
      </c>
      <c r="K77" s="180">
        <f>สูตรข้อมูล!H76</f>
        <v>2.5499999999999998</v>
      </c>
      <c r="L77" s="305">
        <f>สูตรข้อมูล!J76</f>
        <v>82125078.180000007</v>
      </c>
      <c r="M77" s="305">
        <f>สูตรข้อมูล!AH76</f>
        <v>28193559.469999999</v>
      </c>
      <c r="N77" s="178">
        <f t="shared" si="21"/>
        <v>0</v>
      </c>
      <c r="O77" s="178">
        <f t="shared" si="16"/>
        <v>0</v>
      </c>
      <c r="P77" s="178">
        <f t="shared" si="17"/>
        <v>0</v>
      </c>
      <c r="Q77" s="367" t="str">
        <f t="shared" si="18"/>
        <v/>
      </c>
      <c r="R77" s="179">
        <f>+N77+O77+P77</f>
        <v>0</v>
      </c>
      <c r="S77" s="306">
        <f>สูตรข้อมูล!AG76</f>
        <v>28874828.469999999</v>
      </c>
      <c r="T77" s="306">
        <f>สูตรข้อมูล!K76</f>
        <v>39206889.880000003</v>
      </c>
      <c r="U77" s="181">
        <f>สูตรข้อมูล!AM76</f>
        <v>1</v>
      </c>
      <c r="V77" s="181">
        <f>สูตรข้อมูล!AP76</f>
        <v>1</v>
      </c>
      <c r="W77" s="181">
        <f>สูตรข้อมูล!AS76</f>
        <v>0</v>
      </c>
      <c r="X77" s="181">
        <f>สูตรข้อมูล!AU76</f>
        <v>0</v>
      </c>
      <c r="Y77" s="181">
        <f>สูตรข้อมูล!AW76</f>
        <v>0</v>
      </c>
      <c r="Z77" s="181">
        <f>สูตรข้อมูล!AY76</f>
        <v>0</v>
      </c>
      <c r="AA77" s="181">
        <f>สูตรข้อมูล!BA76</f>
        <v>0</v>
      </c>
      <c r="AB77" s="181" t="str">
        <f t="shared" si="19"/>
        <v>C-</v>
      </c>
      <c r="AC77" s="181" t="str">
        <f t="shared" si="15"/>
        <v>0C-</v>
      </c>
      <c r="AD77" s="181" t="str">
        <f t="shared" si="20"/>
        <v>ไม่ผ่าน</v>
      </c>
    </row>
    <row r="78" spans="1:30">
      <c r="A78" s="185"/>
      <c r="B78" s="185"/>
      <c r="C78" s="186"/>
      <c r="D78" s="187"/>
      <c r="E78" s="188"/>
      <c r="F78" s="187"/>
      <c r="G78" s="189"/>
      <c r="H78" s="190"/>
      <c r="I78" s="191"/>
      <c r="J78" s="191"/>
      <c r="K78" s="191"/>
      <c r="L78" s="192"/>
      <c r="M78" s="192"/>
      <c r="N78" s="193"/>
      <c r="O78" s="193"/>
      <c r="P78" s="193"/>
      <c r="Q78" s="194"/>
      <c r="R78" s="182"/>
      <c r="S78" s="195"/>
      <c r="T78" s="195"/>
      <c r="U78" s="196"/>
      <c r="V78" s="196"/>
      <c r="W78" s="196"/>
      <c r="X78" s="196"/>
      <c r="Y78" s="196"/>
      <c r="Z78" s="196"/>
      <c r="AA78" s="196"/>
      <c r="AB78" s="2"/>
      <c r="AC78" s="2"/>
    </row>
    <row r="79" spans="1:30">
      <c r="A79" s="343" t="s">
        <v>255</v>
      </c>
      <c r="B79" s="343"/>
      <c r="C79" s="343"/>
      <c r="D79" s="343"/>
      <c r="E79" s="182" t="s">
        <v>256</v>
      </c>
      <c r="F79" s="197"/>
      <c r="G79" s="182"/>
      <c r="H79" s="182"/>
      <c r="I79" s="191"/>
      <c r="J79" s="191"/>
      <c r="K79" s="191"/>
      <c r="L79" s="192"/>
      <c r="M79" s="192"/>
      <c r="N79" s="193"/>
      <c r="O79" s="193"/>
      <c r="P79" s="193"/>
      <c r="Q79" s="194"/>
      <c r="R79" s="182"/>
      <c r="S79" s="195"/>
      <c r="T79" s="195"/>
      <c r="U79" s="196"/>
      <c r="V79" s="196"/>
      <c r="W79" s="196"/>
      <c r="X79" s="196"/>
      <c r="Y79" s="196"/>
      <c r="Z79" s="196"/>
      <c r="AA79" s="196"/>
      <c r="AB79" s="2"/>
      <c r="AC79" s="2"/>
    </row>
    <row r="80" spans="1:30" s="208" customFormat="1">
      <c r="A80" s="198"/>
      <c r="B80" s="198"/>
      <c r="C80" s="199"/>
      <c r="D80" s="198"/>
      <c r="E80" s="198" t="s">
        <v>419</v>
      </c>
      <c r="F80" s="200"/>
      <c r="G80" s="198"/>
      <c r="H80" s="198"/>
      <c r="I80" s="201"/>
      <c r="J80" s="201"/>
      <c r="K80" s="201"/>
      <c r="L80" s="202"/>
      <c r="M80" s="202"/>
      <c r="N80" s="203"/>
      <c r="O80" s="203"/>
      <c r="P80" s="203"/>
      <c r="Q80" s="204"/>
      <c r="R80" s="198"/>
      <c r="S80" s="205"/>
      <c r="T80" s="205"/>
      <c r="U80" s="206"/>
      <c r="V80" s="206"/>
      <c r="W80" s="206"/>
      <c r="X80" s="206"/>
      <c r="Y80" s="206"/>
      <c r="Z80" s="206"/>
      <c r="AA80" s="206"/>
      <c r="AB80" s="207"/>
      <c r="AC80" s="207"/>
    </row>
    <row r="81" spans="1:29">
      <c r="A81" s="343" t="s">
        <v>257</v>
      </c>
      <c r="B81" s="343"/>
      <c r="C81" s="343"/>
      <c r="D81" s="343"/>
      <c r="E81" s="182" t="s">
        <v>415</v>
      </c>
      <c r="F81" s="197"/>
      <c r="G81" s="182"/>
      <c r="H81" s="182"/>
      <c r="I81" s="191"/>
      <c r="J81" s="191"/>
      <c r="K81" s="191"/>
      <c r="L81" s="192"/>
      <c r="M81" s="192"/>
      <c r="N81" s="193"/>
      <c r="O81" s="193"/>
      <c r="P81" s="193"/>
      <c r="Q81" s="194"/>
      <c r="R81" s="182"/>
      <c r="S81" s="209"/>
      <c r="T81" s="195"/>
      <c r="U81" s="196"/>
      <c r="V81" s="196"/>
      <c r="W81" s="196"/>
      <c r="X81" s="196"/>
      <c r="Y81" s="196"/>
      <c r="Z81" s="196"/>
      <c r="AA81" s="196"/>
      <c r="AB81" s="2"/>
      <c r="AC81" s="2"/>
    </row>
    <row r="82" spans="1:29">
      <c r="I82" s="191"/>
      <c r="J82" s="191"/>
      <c r="K82" s="191"/>
      <c r="L82" s="192"/>
      <c r="M82" s="192"/>
      <c r="N82" s="193"/>
      <c r="O82" s="193"/>
      <c r="P82" s="193"/>
      <c r="Q82" s="194"/>
      <c r="S82" s="209"/>
      <c r="T82" s="195"/>
      <c r="U82" s="196"/>
      <c r="V82" s="196"/>
      <c r="W82" s="196"/>
      <c r="X82" s="196"/>
      <c r="Y82" s="196"/>
      <c r="Z82" s="196"/>
      <c r="AA82" s="196"/>
      <c r="AB82" s="2"/>
      <c r="AC82" s="2"/>
    </row>
    <row r="83" spans="1:29">
      <c r="I83" s="191"/>
      <c r="J83" s="191"/>
      <c r="K83" s="191"/>
      <c r="L83" s="192"/>
      <c r="M83" s="192"/>
      <c r="N83" s="193"/>
      <c r="O83" s="193"/>
      <c r="P83" s="193"/>
      <c r="Q83" s="194"/>
      <c r="S83" s="195"/>
      <c r="T83" s="195"/>
      <c r="U83" s="196"/>
      <c r="V83" s="196"/>
      <c r="W83" s="196"/>
      <c r="X83" s="196"/>
      <c r="Y83" s="196"/>
      <c r="Z83" s="196"/>
      <c r="AA83" s="196"/>
      <c r="AB83" s="2"/>
      <c r="AC83" s="2"/>
    </row>
    <row r="84" spans="1:29">
      <c r="I84" s="191"/>
      <c r="J84" s="191"/>
      <c r="K84" s="191"/>
      <c r="L84" s="192"/>
      <c r="M84" s="192"/>
      <c r="N84" s="193"/>
      <c r="O84" s="193"/>
      <c r="P84" s="193"/>
      <c r="Q84" s="194"/>
      <c r="S84" s="195"/>
      <c r="T84" s="195"/>
      <c r="U84" s="196"/>
      <c r="V84" s="196"/>
      <c r="W84" s="196"/>
      <c r="X84" s="196"/>
      <c r="Y84" s="196"/>
      <c r="Z84" s="196"/>
      <c r="AA84" s="196"/>
      <c r="AB84" s="2"/>
      <c r="AC84" s="2"/>
    </row>
    <row r="85" spans="1:29">
      <c r="I85" s="191"/>
      <c r="J85" s="191"/>
      <c r="K85" s="191"/>
      <c r="L85" s="192"/>
      <c r="M85" s="192"/>
      <c r="N85" s="193"/>
      <c r="O85" s="193"/>
      <c r="P85" s="193"/>
      <c r="Q85" s="194"/>
      <c r="S85" s="195"/>
      <c r="T85" s="195"/>
      <c r="U85" s="196"/>
      <c r="V85" s="196"/>
      <c r="W85" s="196"/>
      <c r="X85" s="196"/>
      <c r="Y85" s="196"/>
      <c r="Z85" s="196"/>
      <c r="AA85" s="196"/>
      <c r="AB85" s="2"/>
      <c r="AC85" s="2"/>
    </row>
  </sheetData>
  <autoFilter ref="A4:AD77"/>
  <mergeCells count="5">
    <mergeCell ref="A1:AC1"/>
    <mergeCell ref="A2:AC2"/>
    <mergeCell ref="A79:D79"/>
    <mergeCell ref="A81:D81"/>
    <mergeCell ref="O3:P3"/>
  </mergeCells>
  <conditionalFormatting sqref="R5:R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4:R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R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R4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0:R5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9:R6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8:R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R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7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:AD77">
    <cfRule type="colorScale" priority="1">
      <colorScale>
        <cfvo type="num" val="&quot;0-4&quot;"/>
        <cfvo type="num" val="43286"/>
        <color rgb="FFFF0000"/>
        <color theme="1"/>
      </colorScale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{289066CE-7E13-4DDE-9E3D-C91E7F52678A}</x14:id>
        </ext>
      </extLst>
    </cfRule>
  </conditionalFormatting>
  <pageMargins left="0.17" right="0.15748031496062992" top="0.31496062992125984" bottom="0.39370078740157483" header="0.31496062992125984" footer="0.15748031496062992"/>
  <pageSetup paperSize="5" scale="65" orientation="landscape" r:id="rId1"/>
  <headerFooter>
    <oddFooter>&amp;R&amp;P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9066CE-7E13-4DDE-9E3D-C91E7F52678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AD5:AD77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81"/>
  <sheetViews>
    <sheetView topLeftCell="B1" workbookViewId="0">
      <pane xSplit="5" ySplit="5" topLeftCell="G6" activePane="bottomRight" state="frozen"/>
      <selection activeCell="B1" sqref="B1"/>
      <selection pane="topRight" activeCell="G1" sqref="G1"/>
      <selection pane="bottomLeft" activeCell="B6" sqref="B6"/>
      <selection pane="bottomRight" activeCell="D5" sqref="A5:XFD5"/>
    </sheetView>
  </sheetViews>
  <sheetFormatPr defaultColWidth="9" defaultRowHeight="24"/>
  <cols>
    <col min="1" max="1" width="0" style="284" hidden="1" customWidth="1"/>
    <col min="2" max="2" width="9" style="284"/>
    <col min="3" max="3" width="23" style="283" bestFit="1" customWidth="1"/>
    <col min="4" max="4" width="4.75" style="292" hidden="1" customWidth="1"/>
    <col min="5" max="5" width="7.25" style="283" hidden="1" customWidth="1"/>
    <col min="6" max="6" width="22.58203125" style="283" hidden="1" customWidth="1"/>
    <col min="7" max="7" width="5.58203125" style="284" bestFit="1" customWidth="1"/>
    <col min="8" max="8" width="4.75" style="284" bestFit="1" customWidth="1"/>
    <col min="9" max="9" width="7" style="284" customWidth="1"/>
    <col min="10" max="10" width="4.75" style="284" bestFit="1" customWidth="1"/>
    <col min="11" max="11" width="7" style="284" customWidth="1"/>
    <col min="12" max="12" width="4.75" style="284" bestFit="1" customWidth="1"/>
    <col min="13" max="13" width="15.58203125" style="283" customWidth="1"/>
    <col min="14" max="14" width="4.75" style="292" bestFit="1" customWidth="1"/>
    <col min="15" max="15" width="15.58203125" style="283" customWidth="1"/>
    <col min="16" max="16" width="5.5" style="292" customWidth="1"/>
    <col min="17" max="19" width="5.08203125" style="283" customWidth="1"/>
    <col min="20" max="20" width="5.58203125" style="283" customWidth="1"/>
    <col min="21" max="21" width="11.25" style="283" hidden="1" customWidth="1"/>
    <col min="22" max="22" width="39.25" style="283" hidden="1" customWidth="1"/>
    <col min="23" max="23" width="4.25" style="283" hidden="1" customWidth="1"/>
    <col min="24" max="24" width="9" style="283" hidden="1" customWidth="1"/>
    <col min="25" max="25" width="6" style="283" hidden="1" customWidth="1"/>
    <col min="26" max="16384" width="9" style="283"/>
  </cols>
  <sheetData>
    <row r="1" spans="1:25">
      <c r="B1" s="345" t="s">
        <v>394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5">
      <c r="B2" s="287" t="s">
        <v>367</v>
      </c>
      <c r="O2" s="288"/>
      <c r="P2" s="289" t="s">
        <v>368</v>
      </c>
      <c r="Q2" s="289">
        <v>2</v>
      </c>
      <c r="R2" s="346" t="s">
        <v>379</v>
      </c>
      <c r="S2" s="346"/>
      <c r="T2" s="289">
        <v>2564</v>
      </c>
      <c r="U2" s="289"/>
      <c r="V2" s="290"/>
    </row>
    <row r="3" spans="1:25" s="290" customFormat="1" ht="21" customHeight="1">
      <c r="A3" s="347" t="s">
        <v>136</v>
      </c>
      <c r="B3" s="348" t="s">
        <v>370</v>
      </c>
      <c r="C3" s="348" t="s">
        <v>138</v>
      </c>
      <c r="D3" s="296"/>
      <c r="G3" s="349" t="s">
        <v>147</v>
      </c>
      <c r="H3" s="350"/>
      <c r="I3" s="350"/>
      <c r="J3" s="350"/>
      <c r="K3" s="350"/>
      <c r="L3" s="351"/>
      <c r="M3" s="352" t="s">
        <v>371</v>
      </c>
      <c r="N3" s="353"/>
      <c r="O3" s="353"/>
      <c r="P3" s="354"/>
      <c r="Q3" s="355" t="s">
        <v>147</v>
      </c>
      <c r="R3" s="356" t="s">
        <v>148</v>
      </c>
      <c r="S3" s="357" t="s">
        <v>149</v>
      </c>
      <c r="T3" s="366" t="s">
        <v>390</v>
      </c>
      <c r="U3" s="360" t="s">
        <v>150</v>
      </c>
      <c r="V3" s="360" t="s">
        <v>372</v>
      </c>
      <c r="W3" s="363" t="s">
        <v>311</v>
      </c>
    </row>
    <row r="4" spans="1:25" s="290" customFormat="1" ht="21" customHeight="1">
      <c r="A4" s="347"/>
      <c r="B4" s="348"/>
      <c r="C4" s="348"/>
      <c r="D4" s="297" t="s">
        <v>139</v>
      </c>
      <c r="E4" s="298" t="s">
        <v>140</v>
      </c>
      <c r="F4" s="298" t="s">
        <v>141</v>
      </c>
      <c r="G4" s="349" t="s">
        <v>373</v>
      </c>
      <c r="H4" s="351"/>
      <c r="I4" s="349" t="s">
        <v>374</v>
      </c>
      <c r="J4" s="351"/>
      <c r="K4" s="349" t="s">
        <v>144</v>
      </c>
      <c r="L4" s="351"/>
      <c r="M4" s="352" t="s">
        <v>298</v>
      </c>
      <c r="N4" s="354"/>
      <c r="O4" s="352" t="s">
        <v>133</v>
      </c>
      <c r="P4" s="354"/>
      <c r="Q4" s="355"/>
      <c r="R4" s="356"/>
      <c r="S4" s="357"/>
      <c r="T4" s="366"/>
      <c r="U4" s="361"/>
      <c r="V4" s="361"/>
      <c r="W4" s="364"/>
      <c r="X4" s="299" t="s">
        <v>375</v>
      </c>
      <c r="Y4" s="300" t="s">
        <v>376</v>
      </c>
    </row>
    <row r="5" spans="1:25" s="295" customFormat="1" ht="83.25" customHeight="1">
      <c r="A5" s="347"/>
      <c r="B5" s="348"/>
      <c r="C5" s="348"/>
      <c r="D5" s="297"/>
      <c r="E5" s="298"/>
      <c r="F5" s="298"/>
      <c r="G5" s="298" t="s">
        <v>391</v>
      </c>
      <c r="H5" s="301" t="s">
        <v>377</v>
      </c>
      <c r="I5" s="298" t="s">
        <v>392</v>
      </c>
      <c r="J5" s="301" t="s">
        <v>377</v>
      </c>
      <c r="K5" s="298" t="s">
        <v>393</v>
      </c>
      <c r="L5" s="301" t="s">
        <v>377</v>
      </c>
      <c r="M5" s="302" t="s">
        <v>378</v>
      </c>
      <c r="N5" s="303" t="s">
        <v>377</v>
      </c>
      <c r="O5" s="302" t="s">
        <v>378</v>
      </c>
      <c r="P5" s="303" t="s">
        <v>377</v>
      </c>
      <c r="Q5" s="355"/>
      <c r="R5" s="356"/>
      <c r="S5" s="357"/>
      <c r="T5" s="366"/>
      <c r="U5" s="362"/>
      <c r="V5" s="362"/>
      <c r="W5" s="365"/>
      <c r="X5" s="299"/>
      <c r="Y5" s="300"/>
    </row>
    <row r="6" spans="1:25" ht="24" customHeight="1">
      <c r="A6" s="272" t="str">
        <f>IF(B6="","",VLOOKUP($B6,[3]ID!$A$1:$R$965,9,0))</f>
        <v>จันทบุรี</v>
      </c>
      <c r="B6" s="273" t="s">
        <v>5</v>
      </c>
      <c r="C6" s="274" t="s">
        <v>162</v>
      </c>
      <c r="D6" s="275" t="s">
        <v>163</v>
      </c>
      <c r="E6" s="275">
        <v>847</v>
      </c>
      <c r="F6" s="276" t="s">
        <v>164</v>
      </c>
      <c r="G6" s="277">
        <f>'Risk7Plus R6 ก.พ.2565'!I5</f>
        <v>3.15</v>
      </c>
      <c r="H6" s="278">
        <f>IF(G6&gt;=1.5,0,1)</f>
        <v>0</v>
      </c>
      <c r="I6" s="277">
        <f>'Risk7Plus R6 ก.พ.2565'!J5</f>
        <v>2.84</v>
      </c>
      <c r="J6" s="278">
        <f>IF(I6&gt;=1,0,1)</f>
        <v>0</v>
      </c>
      <c r="K6" s="277">
        <f>'Risk7Plus R6 ก.พ.2565'!K5</f>
        <v>1.28</v>
      </c>
      <c r="L6" s="278">
        <f>IF(K6&gt;=0.8,0,1)</f>
        <v>0</v>
      </c>
      <c r="M6" s="293">
        <f>'Risk7Plus R6 ก.พ.2565'!L5</f>
        <v>1001772239.26</v>
      </c>
      <c r="N6" s="278">
        <f>IF(M6&gt;0,0,1)</f>
        <v>0</v>
      </c>
      <c r="O6" s="294">
        <f>'Risk7Plus R6 ก.พ.2565'!M5</f>
        <v>662038885.38</v>
      </c>
      <c r="P6" s="278">
        <f>IF(O6&gt;0,0,1)</f>
        <v>0</v>
      </c>
      <c r="Q6" s="279">
        <f>(IF($G6&lt;1.5,1,0))+(IF($I6&lt;1,1,0))+(IF($K6&lt;0.8,1,0))</f>
        <v>0</v>
      </c>
      <c r="R6" s="279">
        <f>IF($O6&lt;0,1,0)+IF($M6&lt;0,1,0)</f>
        <v>0</v>
      </c>
      <c r="S6" s="279">
        <f>IF(AND($O6&lt;0,$M6&lt;0),2,IF(AND($O6&gt;0,$M6&gt;0),0,IF(AND($M6&lt;0,$O6&gt;0),IF(ABS(($M6/($O6/$Q$2)))&lt;3,0,IF(ABS(($M6/($O6/$Q$2)))&gt;6,2,1)),IF(AND($M6&gt;0,$O6&lt;0),IF(ABS(($M6/($O6/$Q$2)))&lt;3,2,IF(ABS(($M6/($O6/$Q$2)))&gt;6,0,1))))))</f>
        <v>0</v>
      </c>
      <c r="T6" s="279">
        <f>+$Q6+$R6+$S6</f>
        <v>0</v>
      </c>
      <c r="U6" s="279">
        <f>+$Q6+$R6+$S6</f>
        <v>0</v>
      </c>
      <c r="V6" s="279">
        <f t="shared" ref="U6:V21" si="0">+$Q6+$R6+$S6</f>
        <v>0</v>
      </c>
      <c r="W6" s="280"/>
      <c r="X6" s="281" t="s">
        <v>379</v>
      </c>
      <c r="Y6" s="282">
        <v>1</v>
      </c>
    </row>
    <row r="7" spans="1:25">
      <c r="A7" s="272" t="str">
        <f>IF(B7="","",VLOOKUP($B7,[3]ID!$A$1:$R$965,9,0))</f>
        <v>จันทบุรี</v>
      </c>
      <c r="B7" s="273" t="s">
        <v>32</v>
      </c>
      <c r="C7" s="274" t="s">
        <v>165</v>
      </c>
      <c r="D7" s="275" t="s">
        <v>166</v>
      </c>
      <c r="E7" s="275">
        <v>38</v>
      </c>
      <c r="F7" s="276" t="s">
        <v>167</v>
      </c>
      <c r="G7" s="277">
        <f>'Risk7Plus R6 ก.พ.2565'!I6</f>
        <v>3.46</v>
      </c>
      <c r="H7" s="278">
        <f t="shared" ref="H7:H70" si="1">IF(G7&gt;=1.5,0,1)</f>
        <v>0</v>
      </c>
      <c r="I7" s="277">
        <f>'Risk7Plus R6 ก.พ.2565'!J6</f>
        <v>3.12</v>
      </c>
      <c r="J7" s="278">
        <f t="shared" ref="J7:J70" si="2">IF(I7&gt;=1,0,1)</f>
        <v>0</v>
      </c>
      <c r="K7" s="277">
        <f>'Risk7Plus R6 ก.พ.2565'!K6</f>
        <v>2.2999999999999998</v>
      </c>
      <c r="L7" s="278">
        <f t="shared" ref="L7:L70" si="3">IF(K7&gt;=0.8,0,1)</f>
        <v>0</v>
      </c>
      <c r="M7" s="293">
        <f>'Risk7Plus R6 ก.พ.2565'!L6</f>
        <v>58850867.530000001</v>
      </c>
      <c r="N7" s="278">
        <f t="shared" ref="N7:N70" si="4">IF(M7&gt;0,0,1)</f>
        <v>0</v>
      </c>
      <c r="O7" s="294">
        <f>'Risk7Plus R6 ก.พ.2565'!M6</f>
        <v>16764066.529999999</v>
      </c>
      <c r="P7" s="278">
        <f t="shared" ref="P7:P70" si="5">IF(O7&gt;0,0,1)</f>
        <v>0</v>
      </c>
      <c r="Q7" s="279">
        <f t="shared" ref="Q7:Q70" si="6">(IF($G7&lt;1.5,1,0))+(IF($I7&lt;1,1,0))+(IF($K7&lt;0.8,1,0))</f>
        <v>0</v>
      </c>
      <c r="R7" s="279">
        <f t="shared" ref="R7:R70" si="7">IF($O7&lt;0,1,0)+IF($M7&lt;0,1,0)</f>
        <v>0</v>
      </c>
      <c r="S7" s="279">
        <f t="shared" ref="S7:S70" si="8">IF(AND($O7&lt;0,$M7&lt;0),2,IF(AND($O7&gt;0,$M7&gt;0),0,IF(AND($M7&lt;0,$O7&gt;0),IF(ABS(($M7/($O7/$Q$2)))&lt;3,0,IF(ABS(($M7/($O7/$Q$2)))&gt;6,2,1)),IF(AND($M7&gt;0,$O7&lt;0),IF(ABS(($M7/($O7/$Q$2)))&lt;3,2,IF(ABS(($M7/($O7/$Q$2)))&gt;6,0,1))))))</f>
        <v>0</v>
      </c>
      <c r="T7" s="279">
        <f t="shared" ref="T7:V38" si="9">+$Q7+$R7+$S7</f>
        <v>0</v>
      </c>
      <c r="U7" s="279">
        <f t="shared" si="0"/>
        <v>0</v>
      </c>
      <c r="V7" s="279">
        <f t="shared" si="0"/>
        <v>0</v>
      </c>
      <c r="W7" s="280"/>
      <c r="X7" s="281" t="s">
        <v>380</v>
      </c>
      <c r="Y7" s="282">
        <v>2</v>
      </c>
    </row>
    <row r="8" spans="1:25">
      <c r="A8" s="272" t="str">
        <f>IF(B8="","",VLOOKUP($B8,[3]ID!$A$1:$R$965,9,0))</f>
        <v>จันทบุรี</v>
      </c>
      <c r="B8" s="273" t="s">
        <v>33</v>
      </c>
      <c r="C8" s="274" t="s">
        <v>168</v>
      </c>
      <c r="D8" s="275" t="s">
        <v>166</v>
      </c>
      <c r="E8" s="275">
        <v>32</v>
      </c>
      <c r="F8" s="276" t="s">
        <v>169</v>
      </c>
      <c r="G8" s="277">
        <f>'Risk7Plus R6 ก.พ.2565'!I7</f>
        <v>6.24</v>
      </c>
      <c r="H8" s="278">
        <f t="shared" si="1"/>
        <v>0</v>
      </c>
      <c r="I8" s="277">
        <f>'Risk7Plus R6 ก.พ.2565'!J7</f>
        <v>6.07</v>
      </c>
      <c r="J8" s="278">
        <f t="shared" si="2"/>
        <v>0</v>
      </c>
      <c r="K8" s="277">
        <f>'Risk7Plus R6 ก.พ.2565'!K7</f>
        <v>5.4</v>
      </c>
      <c r="L8" s="278">
        <f t="shared" si="3"/>
        <v>0</v>
      </c>
      <c r="M8" s="293">
        <f>'Risk7Plus R6 ก.พ.2565'!L7</f>
        <v>56941709.789999999</v>
      </c>
      <c r="N8" s="278">
        <f t="shared" si="4"/>
        <v>0</v>
      </c>
      <c r="O8" s="294">
        <f>'Risk7Plus R6 ก.พ.2565'!M7</f>
        <v>14918394.449999999</v>
      </c>
      <c r="P8" s="278">
        <f t="shared" si="5"/>
        <v>0</v>
      </c>
      <c r="Q8" s="279">
        <f t="shared" si="6"/>
        <v>0</v>
      </c>
      <c r="R8" s="279">
        <f t="shared" si="7"/>
        <v>0</v>
      </c>
      <c r="S8" s="279">
        <f t="shared" si="8"/>
        <v>0</v>
      </c>
      <c r="T8" s="279">
        <f t="shared" si="9"/>
        <v>0</v>
      </c>
      <c r="U8" s="279">
        <f t="shared" si="0"/>
        <v>0</v>
      </c>
      <c r="V8" s="279">
        <f t="shared" si="0"/>
        <v>0</v>
      </c>
      <c r="W8" s="280"/>
      <c r="X8" s="281" t="s">
        <v>381</v>
      </c>
      <c r="Y8" s="282">
        <v>3</v>
      </c>
    </row>
    <row r="9" spans="1:25">
      <c r="A9" s="272" t="str">
        <f>IF(B9="","",VLOOKUP($B9,[3]ID!$A$1:$R$965,9,0))</f>
        <v>จันทบุรี</v>
      </c>
      <c r="B9" s="273" t="s">
        <v>34</v>
      </c>
      <c r="C9" s="274" t="s">
        <v>170</v>
      </c>
      <c r="D9" s="275" t="s">
        <v>166</v>
      </c>
      <c r="E9" s="275">
        <v>45</v>
      </c>
      <c r="F9" s="276" t="s">
        <v>169</v>
      </c>
      <c r="G9" s="277">
        <f>'Risk7Plus R6 ก.พ.2565'!I8</f>
        <v>5.6</v>
      </c>
      <c r="H9" s="278">
        <f t="shared" si="1"/>
        <v>0</v>
      </c>
      <c r="I9" s="277">
        <f>'Risk7Plus R6 ก.พ.2565'!J8</f>
        <v>5.35</v>
      </c>
      <c r="J9" s="278">
        <f t="shared" si="2"/>
        <v>0</v>
      </c>
      <c r="K9" s="277">
        <f>'Risk7Plus R6 ก.พ.2565'!K8</f>
        <v>4.55</v>
      </c>
      <c r="L9" s="278">
        <f t="shared" si="3"/>
        <v>0</v>
      </c>
      <c r="M9" s="293">
        <f>'Risk7Plus R6 ก.พ.2565'!L8</f>
        <v>44354685.420000002</v>
      </c>
      <c r="N9" s="278">
        <f t="shared" si="4"/>
        <v>0</v>
      </c>
      <c r="O9" s="294">
        <f>'Risk7Plus R6 ก.พ.2565'!M8</f>
        <v>18009139.949999999</v>
      </c>
      <c r="P9" s="278">
        <f t="shared" si="5"/>
        <v>0</v>
      </c>
      <c r="Q9" s="279">
        <f t="shared" si="6"/>
        <v>0</v>
      </c>
      <c r="R9" s="279">
        <f t="shared" si="7"/>
        <v>0</v>
      </c>
      <c r="S9" s="279">
        <f t="shared" si="8"/>
        <v>0</v>
      </c>
      <c r="T9" s="279">
        <f t="shared" si="9"/>
        <v>0</v>
      </c>
      <c r="U9" s="279">
        <f t="shared" si="0"/>
        <v>0</v>
      </c>
      <c r="V9" s="279">
        <f t="shared" si="0"/>
        <v>0</v>
      </c>
      <c r="W9" s="280"/>
      <c r="X9" s="281" t="s">
        <v>382</v>
      </c>
      <c r="Y9" s="282">
        <v>4</v>
      </c>
    </row>
    <row r="10" spans="1:25">
      <c r="A10" s="272" t="str">
        <f>IF(B10="","",VLOOKUP($B10,[3]ID!$A$1:$R$965,9,0))</f>
        <v>จันทบุรี</v>
      </c>
      <c r="B10" s="273" t="s">
        <v>35</v>
      </c>
      <c r="C10" s="274" t="s">
        <v>171</v>
      </c>
      <c r="D10" s="275" t="s">
        <v>166</v>
      </c>
      <c r="E10" s="275">
        <v>33</v>
      </c>
      <c r="F10" s="276" t="s">
        <v>169</v>
      </c>
      <c r="G10" s="277">
        <f>'Risk7Plus R6 ก.พ.2565'!I9</f>
        <v>6.32</v>
      </c>
      <c r="H10" s="278">
        <f t="shared" si="1"/>
        <v>0</v>
      </c>
      <c r="I10" s="277">
        <f>'Risk7Plus R6 ก.พ.2565'!J9</f>
        <v>6.02</v>
      </c>
      <c r="J10" s="278">
        <f t="shared" si="2"/>
        <v>0</v>
      </c>
      <c r="K10" s="277">
        <f>'Risk7Plus R6 ก.พ.2565'!K9</f>
        <v>4.99</v>
      </c>
      <c r="L10" s="278">
        <f t="shared" si="3"/>
        <v>0</v>
      </c>
      <c r="M10" s="293">
        <f>'Risk7Plus R6 ก.พ.2565'!L9</f>
        <v>49051077.57</v>
      </c>
      <c r="N10" s="278">
        <f t="shared" si="4"/>
        <v>0</v>
      </c>
      <c r="O10" s="294">
        <f>'Risk7Plus R6 ก.พ.2565'!M9</f>
        <v>10325300.359999999</v>
      </c>
      <c r="P10" s="278">
        <f t="shared" si="5"/>
        <v>0</v>
      </c>
      <c r="Q10" s="279">
        <f t="shared" si="6"/>
        <v>0</v>
      </c>
      <c r="R10" s="279">
        <f t="shared" si="7"/>
        <v>0</v>
      </c>
      <c r="S10" s="279">
        <f t="shared" si="8"/>
        <v>0</v>
      </c>
      <c r="T10" s="279">
        <f t="shared" si="9"/>
        <v>0</v>
      </c>
      <c r="U10" s="279">
        <f t="shared" si="0"/>
        <v>0</v>
      </c>
      <c r="V10" s="279">
        <f t="shared" si="0"/>
        <v>0</v>
      </c>
      <c r="W10" s="280"/>
      <c r="X10" s="281" t="s">
        <v>383</v>
      </c>
      <c r="Y10" s="282">
        <v>5</v>
      </c>
    </row>
    <row r="11" spans="1:25">
      <c r="A11" s="272" t="str">
        <f>IF(B11="","",VLOOKUP($B11,[3]ID!$A$1:$R$965,9,0))</f>
        <v>จันทบุรี</v>
      </c>
      <c r="B11" s="273" t="s">
        <v>36</v>
      </c>
      <c r="C11" s="274" t="s">
        <v>172</v>
      </c>
      <c r="D11" s="275" t="s">
        <v>166</v>
      </c>
      <c r="E11" s="275">
        <v>69</v>
      </c>
      <c r="F11" s="276" t="s">
        <v>362</v>
      </c>
      <c r="G11" s="277">
        <f>'Risk7Plus R6 ก.พ.2565'!I10</f>
        <v>3.14</v>
      </c>
      <c r="H11" s="278">
        <f t="shared" si="1"/>
        <v>0</v>
      </c>
      <c r="I11" s="277">
        <f>'Risk7Plus R6 ก.พ.2565'!J10</f>
        <v>2.98</v>
      </c>
      <c r="J11" s="278">
        <f t="shared" si="2"/>
        <v>0</v>
      </c>
      <c r="K11" s="277">
        <f>'Risk7Plus R6 ก.พ.2565'!K10</f>
        <v>2.2999999999999998</v>
      </c>
      <c r="L11" s="278">
        <f t="shared" si="3"/>
        <v>0</v>
      </c>
      <c r="M11" s="293">
        <f>'Risk7Plus R6 ก.พ.2565'!L10</f>
        <v>76078535.980000004</v>
      </c>
      <c r="N11" s="278">
        <f t="shared" si="4"/>
        <v>0</v>
      </c>
      <c r="O11" s="294">
        <f>'Risk7Plus R6 ก.พ.2565'!M10</f>
        <v>39186376.149999999</v>
      </c>
      <c r="P11" s="278">
        <f t="shared" si="5"/>
        <v>0</v>
      </c>
      <c r="Q11" s="279">
        <f t="shared" si="6"/>
        <v>0</v>
      </c>
      <c r="R11" s="279">
        <f t="shared" si="7"/>
        <v>0</v>
      </c>
      <c r="S11" s="279">
        <f t="shared" si="8"/>
        <v>0</v>
      </c>
      <c r="T11" s="279">
        <f t="shared" si="9"/>
        <v>0</v>
      </c>
      <c r="U11" s="279">
        <f t="shared" si="0"/>
        <v>0</v>
      </c>
      <c r="V11" s="279">
        <f t="shared" si="0"/>
        <v>0</v>
      </c>
      <c r="W11" s="280"/>
      <c r="X11" s="281" t="s">
        <v>384</v>
      </c>
      <c r="Y11" s="282">
        <v>6</v>
      </c>
    </row>
    <row r="12" spans="1:25">
      <c r="A12" s="272" t="str">
        <f>IF(B12="","",VLOOKUP($B12,[3]ID!$A$1:$R$965,9,0))</f>
        <v>จันทบุรี</v>
      </c>
      <c r="B12" s="273" t="s">
        <v>37</v>
      </c>
      <c r="C12" s="274" t="s">
        <v>173</v>
      </c>
      <c r="D12" s="275" t="s">
        <v>166</v>
      </c>
      <c r="E12" s="275">
        <v>38</v>
      </c>
      <c r="F12" s="276" t="s">
        <v>167</v>
      </c>
      <c r="G12" s="277">
        <f>'Risk7Plus R6 ก.พ.2565'!I11</f>
        <v>1.81</v>
      </c>
      <c r="H12" s="278">
        <f t="shared" si="1"/>
        <v>0</v>
      </c>
      <c r="I12" s="277">
        <f>'Risk7Plus R6 ก.พ.2565'!J11</f>
        <v>1.69</v>
      </c>
      <c r="J12" s="278">
        <f t="shared" si="2"/>
        <v>0</v>
      </c>
      <c r="K12" s="277">
        <f>'Risk7Plus R6 ก.พ.2565'!K11</f>
        <v>1.1399999999999999</v>
      </c>
      <c r="L12" s="278">
        <f t="shared" si="3"/>
        <v>0</v>
      </c>
      <c r="M12" s="293">
        <f>'Risk7Plus R6 ก.พ.2565'!L11</f>
        <v>16193820.09</v>
      </c>
      <c r="N12" s="278">
        <f t="shared" si="4"/>
        <v>0</v>
      </c>
      <c r="O12" s="294">
        <f>'Risk7Plus R6 ก.พ.2565'!M11</f>
        <v>10657368.85</v>
      </c>
      <c r="P12" s="278">
        <f t="shared" si="5"/>
        <v>0</v>
      </c>
      <c r="Q12" s="279">
        <f t="shared" si="6"/>
        <v>0</v>
      </c>
      <c r="R12" s="279">
        <f t="shared" si="7"/>
        <v>0</v>
      </c>
      <c r="S12" s="279">
        <f t="shared" si="8"/>
        <v>0</v>
      </c>
      <c r="T12" s="279">
        <f t="shared" si="9"/>
        <v>0</v>
      </c>
      <c r="U12" s="279">
        <f t="shared" si="0"/>
        <v>0</v>
      </c>
      <c r="V12" s="279">
        <f t="shared" si="0"/>
        <v>0</v>
      </c>
      <c r="W12" s="280"/>
      <c r="X12" s="281" t="s">
        <v>385</v>
      </c>
      <c r="Y12" s="282">
        <v>7</v>
      </c>
    </row>
    <row r="13" spans="1:25">
      <c r="A13" s="272" t="str">
        <f>IF(B13="","",VLOOKUP($B13,[3]ID!$A$1:$R$965,9,0))</f>
        <v>จันทบุรี</v>
      </c>
      <c r="B13" s="273" t="s">
        <v>38</v>
      </c>
      <c r="C13" s="274" t="s">
        <v>174</v>
      </c>
      <c r="D13" s="275" t="s">
        <v>166</v>
      </c>
      <c r="E13" s="275">
        <v>36</v>
      </c>
      <c r="F13" s="276" t="s">
        <v>169</v>
      </c>
      <c r="G13" s="277">
        <f>'Risk7Plus R6 ก.พ.2565'!I12</f>
        <v>3.89</v>
      </c>
      <c r="H13" s="278">
        <f t="shared" si="1"/>
        <v>0</v>
      </c>
      <c r="I13" s="277">
        <f>'Risk7Plus R6 ก.พ.2565'!J12</f>
        <v>3.66</v>
      </c>
      <c r="J13" s="278">
        <f t="shared" si="2"/>
        <v>0</v>
      </c>
      <c r="K13" s="277">
        <f>'Risk7Plus R6 ก.พ.2565'!K12</f>
        <v>2.95</v>
      </c>
      <c r="L13" s="278">
        <f t="shared" si="3"/>
        <v>0</v>
      </c>
      <c r="M13" s="293">
        <f>'Risk7Plus R6 ก.พ.2565'!L12</f>
        <v>33498087.629999999</v>
      </c>
      <c r="N13" s="278">
        <f t="shared" si="4"/>
        <v>0</v>
      </c>
      <c r="O13" s="294">
        <f>'Risk7Plus R6 ก.พ.2565'!M12</f>
        <v>9154253.75</v>
      </c>
      <c r="P13" s="278">
        <f t="shared" si="5"/>
        <v>0</v>
      </c>
      <c r="Q13" s="279">
        <f t="shared" si="6"/>
        <v>0</v>
      </c>
      <c r="R13" s="279">
        <f t="shared" si="7"/>
        <v>0</v>
      </c>
      <c r="S13" s="279">
        <f t="shared" si="8"/>
        <v>0</v>
      </c>
      <c r="T13" s="279">
        <f t="shared" si="9"/>
        <v>0</v>
      </c>
      <c r="U13" s="279">
        <f t="shared" si="0"/>
        <v>0</v>
      </c>
      <c r="V13" s="279">
        <f t="shared" si="0"/>
        <v>0</v>
      </c>
      <c r="W13" s="280"/>
      <c r="X13" s="281" t="s">
        <v>369</v>
      </c>
      <c r="Y13" s="282">
        <v>8</v>
      </c>
    </row>
    <row r="14" spans="1:25">
      <c r="A14" s="272" t="str">
        <f>IF(B14="","",VLOOKUP($B14,[3]ID!$A$1:$R$965,9,0))</f>
        <v>จันทบุรี</v>
      </c>
      <c r="B14" s="273" t="s">
        <v>39</v>
      </c>
      <c r="C14" s="274" t="s">
        <v>175</v>
      </c>
      <c r="D14" s="275" t="s">
        <v>166</v>
      </c>
      <c r="E14" s="275">
        <v>92</v>
      </c>
      <c r="F14" s="276" t="s">
        <v>176</v>
      </c>
      <c r="G14" s="277">
        <f>'Risk7Plus R6 ก.พ.2565'!I13</f>
        <v>2.62</v>
      </c>
      <c r="H14" s="278">
        <f t="shared" si="1"/>
        <v>0</v>
      </c>
      <c r="I14" s="277">
        <f>'Risk7Plus R6 ก.พ.2565'!J13</f>
        <v>2.36</v>
      </c>
      <c r="J14" s="278">
        <f t="shared" si="2"/>
        <v>0</v>
      </c>
      <c r="K14" s="277">
        <f>'Risk7Plus R6 ก.พ.2565'!K13</f>
        <v>1.83</v>
      </c>
      <c r="L14" s="278">
        <f t="shared" si="3"/>
        <v>0</v>
      </c>
      <c r="M14" s="293">
        <f>'Risk7Plus R6 ก.พ.2565'!L13</f>
        <v>62816598.920000002</v>
      </c>
      <c r="N14" s="278">
        <f t="shared" si="4"/>
        <v>0</v>
      </c>
      <c r="O14" s="294">
        <f>'Risk7Plus R6 ก.พ.2565'!M13</f>
        <v>34484311.460000001</v>
      </c>
      <c r="P14" s="278">
        <f t="shared" si="5"/>
        <v>0</v>
      </c>
      <c r="Q14" s="279">
        <f t="shared" si="6"/>
        <v>0</v>
      </c>
      <c r="R14" s="279">
        <f t="shared" si="7"/>
        <v>0</v>
      </c>
      <c r="S14" s="279">
        <f t="shared" si="8"/>
        <v>0</v>
      </c>
      <c r="T14" s="279">
        <f t="shared" si="9"/>
        <v>0</v>
      </c>
      <c r="U14" s="279">
        <f t="shared" si="0"/>
        <v>0</v>
      </c>
      <c r="V14" s="279">
        <f t="shared" si="0"/>
        <v>0</v>
      </c>
      <c r="W14" s="280"/>
      <c r="X14" s="281" t="s">
        <v>386</v>
      </c>
      <c r="Y14" s="282">
        <v>9</v>
      </c>
    </row>
    <row r="15" spans="1:25">
      <c r="A15" s="272" t="str">
        <f>IF(B15="","",VLOOKUP($B15,[3]ID!$A$1:$R$965,9,0))</f>
        <v>จันทบุรี</v>
      </c>
      <c r="B15" s="273" t="s">
        <v>40</v>
      </c>
      <c r="C15" s="274" t="s">
        <v>177</v>
      </c>
      <c r="D15" s="275" t="s">
        <v>166</v>
      </c>
      <c r="E15" s="275">
        <v>34</v>
      </c>
      <c r="F15" s="276" t="s">
        <v>362</v>
      </c>
      <c r="G15" s="277">
        <f>'Risk7Plus R6 ก.พ.2565'!I14</f>
        <v>3.45</v>
      </c>
      <c r="H15" s="278">
        <f t="shared" si="1"/>
        <v>0</v>
      </c>
      <c r="I15" s="277">
        <f>'Risk7Plus R6 ก.พ.2565'!J14</f>
        <v>3.2</v>
      </c>
      <c r="J15" s="278">
        <f t="shared" si="2"/>
        <v>0</v>
      </c>
      <c r="K15" s="277">
        <f>'Risk7Plus R6 ก.พ.2565'!K14</f>
        <v>2.77</v>
      </c>
      <c r="L15" s="278">
        <f t="shared" si="3"/>
        <v>0</v>
      </c>
      <c r="M15" s="293">
        <f>'Risk7Plus R6 ก.พ.2565'!L14</f>
        <v>46229590.600000001</v>
      </c>
      <c r="N15" s="278">
        <f t="shared" si="4"/>
        <v>0</v>
      </c>
      <c r="O15" s="294">
        <f>'Risk7Plus R6 ก.พ.2565'!M14</f>
        <v>19573924.050000001</v>
      </c>
      <c r="P15" s="278">
        <f t="shared" si="5"/>
        <v>0</v>
      </c>
      <c r="Q15" s="279">
        <f t="shared" si="6"/>
        <v>0</v>
      </c>
      <c r="R15" s="279">
        <f t="shared" si="7"/>
        <v>0</v>
      </c>
      <c r="S15" s="279">
        <f t="shared" si="8"/>
        <v>0</v>
      </c>
      <c r="T15" s="279">
        <f t="shared" si="9"/>
        <v>0</v>
      </c>
      <c r="U15" s="279">
        <f t="shared" si="0"/>
        <v>0</v>
      </c>
      <c r="V15" s="279">
        <f t="shared" si="0"/>
        <v>0</v>
      </c>
      <c r="W15" s="280"/>
      <c r="X15" s="281" t="s">
        <v>387</v>
      </c>
      <c r="Y15" s="282">
        <v>10</v>
      </c>
    </row>
    <row r="16" spans="1:25">
      <c r="A16" s="272" t="str">
        <f>IF(B16="","",VLOOKUP($B16,[3]ID!$A$1:$R$965,9,0))</f>
        <v>จันทบุรี</v>
      </c>
      <c r="B16" s="273" t="s">
        <v>41</v>
      </c>
      <c r="C16" s="274" t="s">
        <v>178</v>
      </c>
      <c r="D16" s="275" t="s">
        <v>166</v>
      </c>
      <c r="E16" s="275">
        <v>36</v>
      </c>
      <c r="F16" s="276" t="s">
        <v>167</v>
      </c>
      <c r="G16" s="277">
        <f>'Risk7Plus R6 ก.พ.2565'!I15</f>
        <v>2.89</v>
      </c>
      <c r="H16" s="278">
        <f t="shared" si="1"/>
        <v>0</v>
      </c>
      <c r="I16" s="277">
        <f>'Risk7Plus R6 ก.พ.2565'!J15</f>
        <v>2.75</v>
      </c>
      <c r="J16" s="278">
        <f t="shared" si="2"/>
        <v>0</v>
      </c>
      <c r="K16" s="277">
        <f>'Risk7Plus R6 ก.พ.2565'!K15</f>
        <v>2.16</v>
      </c>
      <c r="L16" s="278">
        <f t="shared" si="3"/>
        <v>0</v>
      </c>
      <c r="M16" s="293">
        <f>'Risk7Plus R6 ก.พ.2565'!L15</f>
        <v>32050447.440000001</v>
      </c>
      <c r="N16" s="278">
        <f t="shared" si="4"/>
        <v>0</v>
      </c>
      <c r="O16" s="294">
        <f>'Risk7Plus R6 ก.พ.2565'!M15</f>
        <v>22864405.879999999</v>
      </c>
      <c r="P16" s="278">
        <f t="shared" si="5"/>
        <v>0</v>
      </c>
      <c r="Q16" s="279">
        <f t="shared" si="6"/>
        <v>0</v>
      </c>
      <c r="R16" s="279">
        <f t="shared" si="7"/>
        <v>0</v>
      </c>
      <c r="S16" s="279">
        <f t="shared" si="8"/>
        <v>0</v>
      </c>
      <c r="T16" s="279">
        <f t="shared" si="9"/>
        <v>0</v>
      </c>
      <c r="U16" s="279">
        <f t="shared" si="0"/>
        <v>0</v>
      </c>
      <c r="V16" s="279">
        <f t="shared" si="0"/>
        <v>0</v>
      </c>
      <c r="W16" s="280"/>
      <c r="X16" s="281" t="s">
        <v>388</v>
      </c>
      <c r="Y16" s="282">
        <v>11</v>
      </c>
    </row>
    <row r="17" spans="1:25">
      <c r="A17" s="272" t="str">
        <f>IF(B17="","",VLOOKUP($B17,[3]ID!$A$1:$R$965,9,0))</f>
        <v>จันทบุรี</v>
      </c>
      <c r="B17" s="273" t="s">
        <v>42</v>
      </c>
      <c r="C17" s="274" t="s">
        <v>179</v>
      </c>
      <c r="D17" s="275" t="s">
        <v>166</v>
      </c>
      <c r="E17" s="275">
        <v>38</v>
      </c>
      <c r="F17" s="276" t="s">
        <v>169</v>
      </c>
      <c r="G17" s="277">
        <f>'Risk7Plus R6 ก.พ.2565'!I16</f>
        <v>4.17</v>
      </c>
      <c r="H17" s="278">
        <f t="shared" si="1"/>
        <v>0</v>
      </c>
      <c r="I17" s="277">
        <f>'Risk7Plus R6 ก.พ.2565'!J16</f>
        <v>3.8</v>
      </c>
      <c r="J17" s="278">
        <f t="shared" si="2"/>
        <v>0</v>
      </c>
      <c r="K17" s="277">
        <f>'Risk7Plus R6 ก.พ.2565'!K16</f>
        <v>3.35</v>
      </c>
      <c r="L17" s="278">
        <f t="shared" si="3"/>
        <v>0</v>
      </c>
      <c r="M17" s="293">
        <f>'Risk7Plus R6 ก.พ.2565'!L16</f>
        <v>52976639.759999998</v>
      </c>
      <c r="N17" s="278">
        <f t="shared" si="4"/>
        <v>0</v>
      </c>
      <c r="O17" s="294">
        <f>'Risk7Plus R6 ก.พ.2565'!M16</f>
        <v>11526591.74</v>
      </c>
      <c r="P17" s="278">
        <f t="shared" si="5"/>
        <v>0</v>
      </c>
      <c r="Q17" s="279">
        <f t="shared" si="6"/>
        <v>0</v>
      </c>
      <c r="R17" s="279">
        <f t="shared" si="7"/>
        <v>0</v>
      </c>
      <c r="S17" s="279">
        <f t="shared" si="8"/>
        <v>0</v>
      </c>
      <c r="T17" s="279">
        <f t="shared" si="9"/>
        <v>0</v>
      </c>
      <c r="U17" s="279">
        <f t="shared" si="0"/>
        <v>0</v>
      </c>
      <c r="V17" s="279">
        <f t="shared" si="0"/>
        <v>0</v>
      </c>
      <c r="W17" s="280"/>
      <c r="X17" s="281" t="s">
        <v>389</v>
      </c>
      <c r="Y17" s="282">
        <v>12</v>
      </c>
    </row>
    <row r="18" spans="1:25">
      <c r="B18" s="286" t="s">
        <v>9</v>
      </c>
      <c r="C18" s="280" t="s">
        <v>181</v>
      </c>
      <c r="D18" s="275" t="s">
        <v>163</v>
      </c>
      <c r="E18" s="275">
        <v>595</v>
      </c>
      <c r="F18" s="276" t="s">
        <v>182</v>
      </c>
      <c r="G18" s="277">
        <f>'Risk7Plus R6 ก.พ.2565'!I17</f>
        <v>2.3199999999999998</v>
      </c>
      <c r="H18" s="278">
        <f t="shared" si="1"/>
        <v>0</v>
      </c>
      <c r="I18" s="277">
        <f>'Risk7Plus R6 ก.พ.2565'!J17</f>
        <v>2.11</v>
      </c>
      <c r="J18" s="278">
        <f t="shared" si="2"/>
        <v>0</v>
      </c>
      <c r="K18" s="277">
        <f>'Risk7Plus R6 ก.พ.2565'!K17</f>
        <v>1.52</v>
      </c>
      <c r="L18" s="278">
        <f t="shared" si="3"/>
        <v>0</v>
      </c>
      <c r="M18" s="293">
        <f>'Risk7Plus R6 ก.พ.2565'!L17</f>
        <v>596164800.42999995</v>
      </c>
      <c r="N18" s="278">
        <f t="shared" si="4"/>
        <v>0</v>
      </c>
      <c r="O18" s="294">
        <f>'Risk7Plus R6 ก.พ.2565'!M17</f>
        <v>17236211.57</v>
      </c>
      <c r="P18" s="278">
        <f t="shared" si="5"/>
        <v>0</v>
      </c>
      <c r="Q18" s="279">
        <f t="shared" si="6"/>
        <v>0</v>
      </c>
      <c r="R18" s="279">
        <f t="shared" si="7"/>
        <v>0</v>
      </c>
      <c r="S18" s="279">
        <f t="shared" si="8"/>
        <v>0</v>
      </c>
      <c r="T18" s="279">
        <f t="shared" si="9"/>
        <v>0</v>
      </c>
      <c r="U18" s="279">
        <f t="shared" si="0"/>
        <v>0</v>
      </c>
      <c r="V18" s="279">
        <f t="shared" si="0"/>
        <v>0</v>
      </c>
      <c r="W18" s="280"/>
    </row>
    <row r="19" spans="1:25">
      <c r="B19" s="286" t="s">
        <v>31</v>
      </c>
      <c r="C19" s="280" t="s">
        <v>183</v>
      </c>
      <c r="D19" s="275" t="s">
        <v>166</v>
      </c>
      <c r="E19" s="275">
        <v>40</v>
      </c>
      <c r="F19" s="276" t="s">
        <v>362</v>
      </c>
      <c r="G19" s="277">
        <f>'Risk7Plus R6 ก.พ.2565'!I18</f>
        <v>2.94</v>
      </c>
      <c r="H19" s="278">
        <f t="shared" si="1"/>
        <v>0</v>
      </c>
      <c r="I19" s="277">
        <f>'Risk7Plus R6 ก.พ.2565'!J18</f>
        <v>2.79</v>
      </c>
      <c r="J19" s="278">
        <f t="shared" si="2"/>
        <v>0</v>
      </c>
      <c r="K19" s="277">
        <f>'Risk7Plus R6 ก.พ.2565'!K18</f>
        <v>2.02</v>
      </c>
      <c r="L19" s="278">
        <f t="shared" si="3"/>
        <v>0</v>
      </c>
      <c r="M19" s="293">
        <f>'Risk7Plus R6 ก.พ.2565'!L18</f>
        <v>60843214.689999998</v>
      </c>
      <c r="N19" s="278">
        <f t="shared" si="4"/>
        <v>0</v>
      </c>
      <c r="O19" s="294">
        <f>'Risk7Plus R6 ก.พ.2565'!M18</f>
        <v>36482302.520000003</v>
      </c>
      <c r="P19" s="278">
        <f t="shared" si="5"/>
        <v>0</v>
      </c>
      <c r="Q19" s="279">
        <f t="shared" si="6"/>
        <v>0</v>
      </c>
      <c r="R19" s="279">
        <f t="shared" si="7"/>
        <v>0</v>
      </c>
      <c r="S19" s="279">
        <f t="shared" si="8"/>
        <v>0</v>
      </c>
      <c r="T19" s="279">
        <f t="shared" si="9"/>
        <v>0</v>
      </c>
      <c r="U19" s="279">
        <f t="shared" si="0"/>
        <v>0</v>
      </c>
      <c r="V19" s="279">
        <f t="shared" si="0"/>
        <v>0</v>
      </c>
      <c r="W19" s="280"/>
    </row>
    <row r="20" spans="1:25">
      <c r="B20" s="286" t="s">
        <v>48</v>
      </c>
      <c r="C20" s="280" t="s">
        <v>184</v>
      </c>
      <c r="D20" s="275" t="s">
        <v>166</v>
      </c>
      <c r="E20" s="275">
        <v>50</v>
      </c>
      <c r="F20" s="276" t="s">
        <v>169</v>
      </c>
      <c r="G20" s="277">
        <f>'Risk7Plus R6 ก.พ.2565'!I19</f>
        <v>10.3</v>
      </c>
      <c r="H20" s="278">
        <f t="shared" si="1"/>
        <v>0</v>
      </c>
      <c r="I20" s="277">
        <f>'Risk7Plus R6 ก.พ.2565'!J19</f>
        <v>10.06</v>
      </c>
      <c r="J20" s="278">
        <f t="shared" si="2"/>
        <v>0</v>
      </c>
      <c r="K20" s="277">
        <f>'Risk7Plus R6 ก.พ.2565'!K19</f>
        <v>5.52</v>
      </c>
      <c r="L20" s="278">
        <f t="shared" si="3"/>
        <v>0</v>
      </c>
      <c r="M20" s="293">
        <f>'Risk7Plus R6 ก.พ.2565'!L19</f>
        <v>261202954.44999999</v>
      </c>
      <c r="N20" s="278">
        <f t="shared" si="4"/>
        <v>0</v>
      </c>
      <c r="O20" s="294">
        <f>'Risk7Plus R6 ก.พ.2565'!M19</f>
        <v>75870756.640000001</v>
      </c>
      <c r="P20" s="278">
        <f t="shared" si="5"/>
        <v>0</v>
      </c>
      <c r="Q20" s="279">
        <f t="shared" si="6"/>
        <v>0</v>
      </c>
      <c r="R20" s="279">
        <f t="shared" si="7"/>
        <v>0</v>
      </c>
      <c r="S20" s="279">
        <f t="shared" si="8"/>
        <v>0</v>
      </c>
      <c r="T20" s="279">
        <f t="shared" si="9"/>
        <v>0</v>
      </c>
      <c r="U20" s="279">
        <f t="shared" si="0"/>
        <v>0</v>
      </c>
      <c r="V20" s="279">
        <f t="shared" si="0"/>
        <v>0</v>
      </c>
      <c r="W20" s="280"/>
    </row>
    <row r="21" spans="1:25">
      <c r="B21" s="286" t="s">
        <v>49</v>
      </c>
      <c r="C21" s="280" t="s">
        <v>185</v>
      </c>
      <c r="D21" s="275" t="s">
        <v>166</v>
      </c>
      <c r="E21" s="275">
        <v>64</v>
      </c>
      <c r="F21" s="276" t="s">
        <v>176</v>
      </c>
      <c r="G21" s="277">
        <f>'Risk7Plus R6 ก.พ.2565'!I20</f>
        <v>4.68</v>
      </c>
      <c r="H21" s="278">
        <f t="shared" si="1"/>
        <v>0</v>
      </c>
      <c r="I21" s="277">
        <f>'Risk7Plus R6 ก.พ.2565'!J20</f>
        <v>4.43</v>
      </c>
      <c r="J21" s="278">
        <f t="shared" si="2"/>
        <v>0</v>
      </c>
      <c r="K21" s="277">
        <f>'Risk7Plus R6 ก.พ.2565'!K20</f>
        <v>3.35</v>
      </c>
      <c r="L21" s="278">
        <f t="shared" si="3"/>
        <v>0</v>
      </c>
      <c r="M21" s="293">
        <f>'Risk7Plus R6 ก.พ.2565'!L20</f>
        <v>126741305.45999999</v>
      </c>
      <c r="N21" s="278">
        <f t="shared" si="4"/>
        <v>0</v>
      </c>
      <c r="O21" s="294">
        <f>'Risk7Plus R6 ก.พ.2565'!M20</f>
        <v>55593152.159999996</v>
      </c>
      <c r="P21" s="278">
        <f t="shared" si="5"/>
        <v>0</v>
      </c>
      <c r="Q21" s="279">
        <f t="shared" si="6"/>
        <v>0</v>
      </c>
      <c r="R21" s="279">
        <f t="shared" si="7"/>
        <v>0</v>
      </c>
      <c r="S21" s="279">
        <f t="shared" si="8"/>
        <v>0</v>
      </c>
      <c r="T21" s="279">
        <f t="shared" si="9"/>
        <v>0</v>
      </c>
      <c r="U21" s="279">
        <f t="shared" si="0"/>
        <v>0</v>
      </c>
      <c r="V21" s="279">
        <f t="shared" si="0"/>
        <v>0</v>
      </c>
      <c r="W21" s="280"/>
    </row>
    <row r="22" spans="1:25">
      <c r="B22" s="286" t="s">
        <v>50</v>
      </c>
      <c r="C22" s="280" t="s">
        <v>186</v>
      </c>
      <c r="D22" s="275" t="s">
        <v>166</v>
      </c>
      <c r="E22" s="275">
        <v>90</v>
      </c>
      <c r="F22" s="276" t="s">
        <v>176</v>
      </c>
      <c r="G22" s="277">
        <f>'Risk7Plus R6 ก.พ.2565'!I21</f>
        <v>2.83</v>
      </c>
      <c r="H22" s="278">
        <f t="shared" si="1"/>
        <v>0</v>
      </c>
      <c r="I22" s="277">
        <f>'Risk7Plus R6 ก.พ.2565'!J21</f>
        <v>2.74</v>
      </c>
      <c r="J22" s="278">
        <f t="shared" si="2"/>
        <v>0</v>
      </c>
      <c r="K22" s="277">
        <f>'Risk7Plus R6 ก.พ.2565'!K21</f>
        <v>2.0099999999999998</v>
      </c>
      <c r="L22" s="278">
        <f t="shared" si="3"/>
        <v>0</v>
      </c>
      <c r="M22" s="293">
        <f>'Risk7Plus R6 ก.พ.2565'!L21</f>
        <v>117043052.63</v>
      </c>
      <c r="N22" s="278">
        <f t="shared" si="4"/>
        <v>0</v>
      </c>
      <c r="O22" s="294">
        <f>'Risk7Plus R6 ก.พ.2565'!M21</f>
        <v>47504181.100000001</v>
      </c>
      <c r="P22" s="278">
        <f t="shared" si="5"/>
        <v>0</v>
      </c>
      <c r="Q22" s="279">
        <f t="shared" si="6"/>
        <v>0</v>
      </c>
      <c r="R22" s="279">
        <f t="shared" si="7"/>
        <v>0</v>
      </c>
      <c r="S22" s="279">
        <f t="shared" si="8"/>
        <v>0</v>
      </c>
      <c r="T22" s="279">
        <f t="shared" si="9"/>
        <v>0</v>
      </c>
      <c r="U22" s="279">
        <f t="shared" si="9"/>
        <v>0</v>
      </c>
      <c r="V22" s="279">
        <f t="shared" si="9"/>
        <v>0</v>
      </c>
      <c r="W22" s="280"/>
    </row>
    <row r="23" spans="1:25">
      <c r="B23" s="286" t="s">
        <v>51</v>
      </c>
      <c r="C23" s="280" t="s">
        <v>187</v>
      </c>
      <c r="D23" s="275" t="s">
        <v>166</v>
      </c>
      <c r="E23" s="275">
        <v>52</v>
      </c>
      <c r="F23" s="276" t="s">
        <v>362</v>
      </c>
      <c r="G23" s="277">
        <f>'Risk7Plus R6 ก.พ.2565'!I22</f>
        <v>6.9</v>
      </c>
      <c r="H23" s="278">
        <f t="shared" si="1"/>
        <v>0</v>
      </c>
      <c r="I23" s="277">
        <f>'Risk7Plus R6 ก.พ.2565'!J22</f>
        <v>6.61</v>
      </c>
      <c r="J23" s="278">
        <f t="shared" si="2"/>
        <v>0</v>
      </c>
      <c r="K23" s="277">
        <f>'Risk7Plus R6 ก.พ.2565'!K22</f>
        <v>3.76</v>
      </c>
      <c r="L23" s="278">
        <f t="shared" si="3"/>
        <v>0</v>
      </c>
      <c r="M23" s="293">
        <f>'Risk7Plus R6 ก.พ.2565'!L22</f>
        <v>133125924.31</v>
      </c>
      <c r="N23" s="278">
        <f t="shared" si="4"/>
        <v>0</v>
      </c>
      <c r="O23" s="294">
        <f>'Risk7Plus R6 ก.พ.2565'!M22</f>
        <v>46956910.710000001</v>
      </c>
      <c r="P23" s="278">
        <f t="shared" si="5"/>
        <v>0</v>
      </c>
      <c r="Q23" s="279">
        <f t="shared" si="6"/>
        <v>0</v>
      </c>
      <c r="R23" s="279">
        <f t="shared" si="7"/>
        <v>0</v>
      </c>
      <c r="S23" s="279">
        <f t="shared" si="8"/>
        <v>0</v>
      </c>
      <c r="T23" s="279">
        <f t="shared" si="9"/>
        <v>0</v>
      </c>
      <c r="U23" s="279">
        <f t="shared" si="9"/>
        <v>0</v>
      </c>
      <c r="V23" s="279">
        <f t="shared" si="9"/>
        <v>0</v>
      </c>
      <c r="W23" s="280"/>
    </row>
    <row r="24" spans="1:25">
      <c r="B24" s="286" t="s">
        <v>52</v>
      </c>
      <c r="C24" s="280" t="s">
        <v>188</v>
      </c>
      <c r="D24" s="275" t="s">
        <v>166</v>
      </c>
      <c r="E24" s="275">
        <v>146</v>
      </c>
      <c r="F24" s="276" t="s">
        <v>363</v>
      </c>
      <c r="G24" s="277">
        <f>'Risk7Plus R6 ก.พ.2565'!I23</f>
        <v>6.95</v>
      </c>
      <c r="H24" s="278">
        <f t="shared" si="1"/>
        <v>0</v>
      </c>
      <c r="I24" s="277">
        <f>'Risk7Plus R6 ก.พ.2565'!J23</f>
        <v>6.83</v>
      </c>
      <c r="J24" s="278">
        <f t="shared" si="2"/>
        <v>0</v>
      </c>
      <c r="K24" s="277">
        <f>'Risk7Plus R6 ก.พ.2565'!K23</f>
        <v>3.33</v>
      </c>
      <c r="L24" s="278">
        <f t="shared" si="3"/>
        <v>0</v>
      </c>
      <c r="M24" s="293">
        <f>'Risk7Plus R6 ก.พ.2565'!L23</f>
        <v>422768153.16000003</v>
      </c>
      <c r="N24" s="278">
        <f t="shared" si="4"/>
        <v>0</v>
      </c>
      <c r="O24" s="294">
        <f>'Risk7Plus R6 ก.พ.2565'!M23</f>
        <v>128867960.15000001</v>
      </c>
      <c r="P24" s="278">
        <f t="shared" si="5"/>
        <v>0</v>
      </c>
      <c r="Q24" s="279">
        <f t="shared" si="6"/>
        <v>0</v>
      </c>
      <c r="R24" s="279">
        <f t="shared" si="7"/>
        <v>0</v>
      </c>
      <c r="S24" s="279">
        <f t="shared" si="8"/>
        <v>0</v>
      </c>
      <c r="T24" s="279">
        <f t="shared" si="9"/>
        <v>0</v>
      </c>
      <c r="U24" s="279">
        <f t="shared" si="9"/>
        <v>0</v>
      </c>
      <c r="V24" s="279">
        <f t="shared" si="9"/>
        <v>0</v>
      </c>
      <c r="W24" s="280"/>
    </row>
    <row r="25" spans="1:25">
      <c r="B25" s="286" t="s">
        <v>53</v>
      </c>
      <c r="C25" s="280" t="s">
        <v>189</v>
      </c>
      <c r="D25" s="275" t="s">
        <v>166</v>
      </c>
      <c r="E25" s="275">
        <v>150</v>
      </c>
      <c r="F25" s="276" t="s">
        <v>363</v>
      </c>
      <c r="G25" s="277">
        <f>'Risk7Plus R6 ก.พ.2565'!I24</f>
        <v>3.86</v>
      </c>
      <c r="H25" s="278">
        <f t="shared" si="1"/>
        <v>0</v>
      </c>
      <c r="I25" s="277">
        <f>'Risk7Plus R6 ก.พ.2565'!J24</f>
        <v>3.76</v>
      </c>
      <c r="J25" s="278">
        <f t="shared" si="2"/>
        <v>0</v>
      </c>
      <c r="K25" s="277">
        <f>'Risk7Plus R6 ก.พ.2565'!K24</f>
        <v>0.96</v>
      </c>
      <c r="L25" s="278">
        <f t="shared" si="3"/>
        <v>0</v>
      </c>
      <c r="M25" s="293">
        <f>'Risk7Plus R6 ก.พ.2565'!L24</f>
        <v>177318593.66</v>
      </c>
      <c r="N25" s="278">
        <f t="shared" si="4"/>
        <v>0</v>
      </c>
      <c r="O25" s="294">
        <f>'Risk7Plus R6 ก.พ.2565'!M24</f>
        <v>116747099.34</v>
      </c>
      <c r="P25" s="278">
        <f t="shared" si="5"/>
        <v>0</v>
      </c>
      <c r="Q25" s="279">
        <f t="shared" si="6"/>
        <v>0</v>
      </c>
      <c r="R25" s="279">
        <f t="shared" si="7"/>
        <v>0</v>
      </c>
      <c r="S25" s="279">
        <f t="shared" si="8"/>
        <v>0</v>
      </c>
      <c r="T25" s="279">
        <f t="shared" si="9"/>
        <v>0</v>
      </c>
      <c r="U25" s="279">
        <f t="shared" si="9"/>
        <v>0</v>
      </c>
      <c r="V25" s="279">
        <f t="shared" si="9"/>
        <v>0</v>
      </c>
      <c r="W25" s="280"/>
    </row>
    <row r="26" spans="1:25">
      <c r="B26" s="286" t="s">
        <v>54</v>
      </c>
      <c r="C26" s="280" t="s">
        <v>190</v>
      </c>
      <c r="D26" s="275" t="s">
        <v>166</v>
      </c>
      <c r="E26" s="275">
        <v>85</v>
      </c>
      <c r="F26" s="276" t="s">
        <v>169</v>
      </c>
      <c r="G26" s="277">
        <f>'Risk7Plus R6 ก.พ.2565'!I25</f>
        <v>2.54</v>
      </c>
      <c r="H26" s="278">
        <f t="shared" si="1"/>
        <v>0</v>
      </c>
      <c r="I26" s="277">
        <f>'Risk7Plus R6 ก.พ.2565'!J25</f>
        <v>2.4700000000000002</v>
      </c>
      <c r="J26" s="278">
        <f t="shared" si="2"/>
        <v>0</v>
      </c>
      <c r="K26" s="277">
        <f>'Risk7Plus R6 ก.พ.2565'!K25</f>
        <v>0.76</v>
      </c>
      <c r="L26" s="278">
        <f t="shared" si="3"/>
        <v>1</v>
      </c>
      <c r="M26" s="293">
        <f>'Risk7Plus R6 ก.พ.2565'!L25</f>
        <v>86802104.609999999</v>
      </c>
      <c r="N26" s="278">
        <f t="shared" si="4"/>
        <v>0</v>
      </c>
      <c r="O26" s="294">
        <f>'Risk7Plus R6 ก.พ.2565'!M25</f>
        <v>37397001.200000003</v>
      </c>
      <c r="P26" s="278">
        <f t="shared" si="5"/>
        <v>0</v>
      </c>
      <c r="Q26" s="279">
        <f t="shared" si="6"/>
        <v>1</v>
      </c>
      <c r="R26" s="279">
        <f t="shared" si="7"/>
        <v>0</v>
      </c>
      <c r="S26" s="279">
        <f t="shared" si="8"/>
        <v>0</v>
      </c>
      <c r="T26" s="279">
        <f t="shared" si="9"/>
        <v>1</v>
      </c>
      <c r="U26" s="279">
        <f t="shared" si="9"/>
        <v>1</v>
      </c>
      <c r="V26" s="279">
        <f t="shared" si="9"/>
        <v>1</v>
      </c>
      <c r="W26" s="280"/>
    </row>
    <row r="27" spans="1:25">
      <c r="B27" s="286" t="s">
        <v>66</v>
      </c>
      <c r="C27" s="280" t="s">
        <v>191</v>
      </c>
      <c r="D27" s="275" t="s">
        <v>166</v>
      </c>
      <c r="E27" s="275">
        <v>13</v>
      </c>
      <c r="F27" s="276" t="s">
        <v>169</v>
      </c>
      <c r="G27" s="277">
        <f>'Risk7Plus R6 ก.พ.2565'!I26</f>
        <v>2.4</v>
      </c>
      <c r="H27" s="278">
        <f t="shared" si="1"/>
        <v>0</v>
      </c>
      <c r="I27" s="277">
        <f>'Risk7Plus R6 ก.พ.2565'!J26</f>
        <v>2.2400000000000002</v>
      </c>
      <c r="J27" s="278">
        <f t="shared" si="2"/>
        <v>0</v>
      </c>
      <c r="K27" s="277">
        <f>'Risk7Plus R6 ก.พ.2565'!K26</f>
        <v>1.27</v>
      </c>
      <c r="L27" s="278">
        <f t="shared" si="3"/>
        <v>0</v>
      </c>
      <c r="M27" s="293">
        <f>'Risk7Plus R6 ก.พ.2565'!L26</f>
        <v>18167532.399999999</v>
      </c>
      <c r="N27" s="278">
        <f t="shared" si="4"/>
        <v>0</v>
      </c>
      <c r="O27" s="294">
        <f>'Risk7Plus R6 ก.พ.2565'!M26</f>
        <v>13050434.220000001</v>
      </c>
      <c r="P27" s="278">
        <f t="shared" si="5"/>
        <v>0</v>
      </c>
      <c r="Q27" s="279">
        <f t="shared" si="6"/>
        <v>0</v>
      </c>
      <c r="R27" s="279">
        <f t="shared" si="7"/>
        <v>0</v>
      </c>
      <c r="S27" s="279">
        <f t="shared" si="8"/>
        <v>0</v>
      </c>
      <c r="T27" s="279">
        <f t="shared" si="9"/>
        <v>0</v>
      </c>
      <c r="U27" s="279">
        <f t="shared" si="9"/>
        <v>0</v>
      </c>
      <c r="V27" s="279">
        <f t="shared" si="9"/>
        <v>0</v>
      </c>
      <c r="W27" s="280"/>
    </row>
    <row r="28" spans="1:25">
      <c r="B28" s="286" t="s">
        <v>75</v>
      </c>
      <c r="C28" s="280" t="s">
        <v>192</v>
      </c>
      <c r="D28" s="275" t="s">
        <v>166</v>
      </c>
      <c r="E28" s="275">
        <v>10</v>
      </c>
      <c r="F28" s="276" t="s">
        <v>193</v>
      </c>
      <c r="G28" s="277">
        <f>'Risk7Plus R6 ก.พ.2565'!I27</f>
        <v>5.42</v>
      </c>
      <c r="H28" s="278">
        <f t="shared" si="1"/>
        <v>0</v>
      </c>
      <c r="I28" s="277">
        <f>'Risk7Plus R6 ก.พ.2565'!J27</f>
        <v>5.23</v>
      </c>
      <c r="J28" s="278">
        <f t="shared" si="2"/>
        <v>0</v>
      </c>
      <c r="K28" s="277">
        <f>'Risk7Plus R6 ก.พ.2565'!K27</f>
        <v>4.74</v>
      </c>
      <c r="L28" s="278">
        <f t="shared" si="3"/>
        <v>0</v>
      </c>
      <c r="M28" s="293">
        <f>'Risk7Plus R6 ก.พ.2565'!L27</f>
        <v>44666775.420000002</v>
      </c>
      <c r="N28" s="278">
        <f t="shared" si="4"/>
        <v>0</v>
      </c>
      <c r="O28" s="294">
        <f>'Risk7Plus R6 ก.พ.2565'!M27</f>
        <v>6864293.9699999997</v>
      </c>
      <c r="P28" s="278">
        <f t="shared" si="5"/>
        <v>0</v>
      </c>
      <c r="Q28" s="279">
        <f t="shared" si="6"/>
        <v>0</v>
      </c>
      <c r="R28" s="279">
        <f t="shared" si="7"/>
        <v>0</v>
      </c>
      <c r="S28" s="279">
        <f t="shared" si="8"/>
        <v>0</v>
      </c>
      <c r="T28" s="279">
        <f t="shared" si="9"/>
        <v>0</v>
      </c>
      <c r="U28" s="279">
        <f t="shared" si="9"/>
        <v>0</v>
      </c>
      <c r="V28" s="279">
        <f t="shared" si="9"/>
        <v>0</v>
      </c>
      <c r="W28" s="280"/>
    </row>
    <row r="29" spans="1:25">
      <c r="B29" s="286" t="s">
        <v>3</v>
      </c>
      <c r="C29" s="280" t="s">
        <v>195</v>
      </c>
      <c r="D29" s="275" t="s">
        <v>163</v>
      </c>
      <c r="E29" s="275">
        <v>834</v>
      </c>
      <c r="F29" s="276" t="s">
        <v>164</v>
      </c>
      <c r="G29" s="277">
        <f>'Risk7Plus R6 ก.พ.2565'!I28</f>
        <v>4.2300000000000004</v>
      </c>
      <c r="H29" s="278">
        <f t="shared" si="1"/>
        <v>0</v>
      </c>
      <c r="I29" s="277">
        <f>'Risk7Plus R6 ก.พ.2565'!J28</f>
        <v>4.01</v>
      </c>
      <c r="J29" s="278">
        <f t="shared" si="2"/>
        <v>0</v>
      </c>
      <c r="K29" s="277">
        <f>'Risk7Plus R6 ก.พ.2565'!K28</f>
        <v>2.2799999999999998</v>
      </c>
      <c r="L29" s="278">
        <f t="shared" si="3"/>
        <v>0</v>
      </c>
      <c r="M29" s="293">
        <f>'Risk7Plus R6 ก.พ.2565'!L28</f>
        <v>2686246312.3600001</v>
      </c>
      <c r="N29" s="278">
        <f t="shared" si="4"/>
        <v>0</v>
      </c>
      <c r="O29" s="294">
        <f>'Risk7Plus R6 ก.พ.2565'!M28</f>
        <v>199616380.19</v>
      </c>
      <c r="P29" s="278">
        <f t="shared" si="5"/>
        <v>0</v>
      </c>
      <c r="Q29" s="279">
        <f t="shared" si="6"/>
        <v>0</v>
      </c>
      <c r="R29" s="279">
        <f t="shared" si="7"/>
        <v>0</v>
      </c>
      <c r="S29" s="279">
        <f t="shared" si="8"/>
        <v>0</v>
      </c>
      <c r="T29" s="279">
        <f t="shared" si="9"/>
        <v>0</v>
      </c>
      <c r="U29" s="279">
        <f t="shared" si="9"/>
        <v>0</v>
      </c>
      <c r="V29" s="279">
        <f t="shared" si="9"/>
        <v>0</v>
      </c>
      <c r="W29" s="280"/>
    </row>
    <row r="30" spans="1:25">
      <c r="B30" s="286" t="s">
        <v>15</v>
      </c>
      <c r="C30" s="280" t="s">
        <v>196</v>
      </c>
      <c r="D30" s="275" t="s">
        <v>166</v>
      </c>
      <c r="E30" s="275">
        <v>124</v>
      </c>
      <c r="F30" s="276" t="s">
        <v>363</v>
      </c>
      <c r="G30" s="277">
        <f>'Risk7Plus R6 ก.พ.2565'!I29</f>
        <v>11.49</v>
      </c>
      <c r="H30" s="278">
        <f t="shared" si="1"/>
        <v>0</v>
      </c>
      <c r="I30" s="277">
        <f>'Risk7Plus R6 ก.พ.2565'!J29</f>
        <v>11.26</v>
      </c>
      <c r="J30" s="278">
        <f t="shared" si="2"/>
        <v>0</v>
      </c>
      <c r="K30" s="277">
        <f>'Risk7Plus R6 ก.พ.2565'!K29</f>
        <v>9.1199999999999992</v>
      </c>
      <c r="L30" s="278">
        <f t="shared" si="3"/>
        <v>0</v>
      </c>
      <c r="M30" s="293">
        <f>'Risk7Plus R6 ก.พ.2565'!L29</f>
        <v>605172429.96000004</v>
      </c>
      <c r="N30" s="278">
        <f t="shared" si="4"/>
        <v>0</v>
      </c>
      <c r="O30" s="294">
        <f>'Risk7Plus R6 ก.พ.2565'!M29</f>
        <v>233945028.97999999</v>
      </c>
      <c r="P30" s="278">
        <f t="shared" si="5"/>
        <v>0</v>
      </c>
      <c r="Q30" s="279">
        <f t="shared" si="6"/>
        <v>0</v>
      </c>
      <c r="R30" s="279">
        <f t="shared" si="7"/>
        <v>0</v>
      </c>
      <c r="S30" s="279">
        <f t="shared" si="8"/>
        <v>0</v>
      </c>
      <c r="T30" s="279">
        <f t="shared" si="9"/>
        <v>0</v>
      </c>
      <c r="U30" s="279">
        <f t="shared" si="9"/>
        <v>0</v>
      </c>
      <c r="V30" s="279">
        <f t="shared" si="9"/>
        <v>0</v>
      </c>
      <c r="W30" s="280"/>
    </row>
    <row r="31" spans="1:25">
      <c r="B31" s="286" t="s">
        <v>16</v>
      </c>
      <c r="C31" s="280" t="s">
        <v>197</v>
      </c>
      <c r="D31" s="275" t="s">
        <v>166</v>
      </c>
      <c r="E31" s="275">
        <v>35</v>
      </c>
      <c r="F31" s="276" t="s">
        <v>169</v>
      </c>
      <c r="G31" s="277">
        <f>'Risk7Plus R6 ก.พ.2565'!I30</f>
        <v>5.31</v>
      </c>
      <c r="H31" s="278">
        <f t="shared" si="1"/>
        <v>0</v>
      </c>
      <c r="I31" s="277">
        <f>'Risk7Plus R6 ก.พ.2565'!J30</f>
        <v>5.19</v>
      </c>
      <c r="J31" s="278">
        <f t="shared" si="2"/>
        <v>0</v>
      </c>
      <c r="K31" s="277">
        <f>'Risk7Plus R6 ก.พ.2565'!K30</f>
        <v>3.75</v>
      </c>
      <c r="L31" s="278">
        <f t="shared" si="3"/>
        <v>0</v>
      </c>
      <c r="M31" s="293">
        <f>'Risk7Plus R6 ก.พ.2565'!L30</f>
        <v>69129892.810000002</v>
      </c>
      <c r="N31" s="278">
        <f t="shared" si="4"/>
        <v>0</v>
      </c>
      <c r="O31" s="294">
        <f>'Risk7Plus R6 ก.พ.2565'!M30</f>
        <v>29739394.420000002</v>
      </c>
      <c r="P31" s="278">
        <f t="shared" si="5"/>
        <v>0</v>
      </c>
      <c r="Q31" s="279">
        <f t="shared" si="6"/>
        <v>0</v>
      </c>
      <c r="R31" s="279">
        <f t="shared" si="7"/>
        <v>0</v>
      </c>
      <c r="S31" s="279">
        <f t="shared" si="8"/>
        <v>0</v>
      </c>
      <c r="T31" s="279">
        <f t="shared" si="9"/>
        <v>0</v>
      </c>
      <c r="U31" s="279">
        <f t="shared" si="9"/>
        <v>0</v>
      </c>
      <c r="V31" s="279">
        <f t="shared" si="9"/>
        <v>0</v>
      </c>
      <c r="W31" s="280"/>
    </row>
    <row r="32" spans="1:25">
      <c r="B32" s="286" t="s">
        <v>17</v>
      </c>
      <c r="C32" s="280" t="s">
        <v>198</v>
      </c>
      <c r="D32" s="275" t="s">
        <v>199</v>
      </c>
      <c r="E32" s="275">
        <v>269</v>
      </c>
      <c r="F32" s="276" t="s">
        <v>200</v>
      </c>
      <c r="G32" s="277">
        <f>'Risk7Plus R6 ก.พ.2565'!I31</f>
        <v>4.25</v>
      </c>
      <c r="H32" s="278">
        <f t="shared" si="1"/>
        <v>0</v>
      </c>
      <c r="I32" s="277">
        <f>'Risk7Plus R6 ก.พ.2565'!J31</f>
        <v>4.0599999999999996</v>
      </c>
      <c r="J32" s="278">
        <f t="shared" si="2"/>
        <v>0</v>
      </c>
      <c r="K32" s="277">
        <f>'Risk7Plus R6 ก.พ.2565'!K31</f>
        <v>3.12</v>
      </c>
      <c r="L32" s="278">
        <f t="shared" si="3"/>
        <v>0</v>
      </c>
      <c r="M32" s="293">
        <f>'Risk7Plus R6 ก.พ.2565'!L31</f>
        <v>930353177.38999999</v>
      </c>
      <c r="N32" s="278">
        <f t="shared" si="4"/>
        <v>0</v>
      </c>
      <c r="O32" s="294">
        <f>'Risk7Plus R6 ก.พ.2565'!M31</f>
        <v>448884259.30000001</v>
      </c>
      <c r="P32" s="278">
        <f t="shared" si="5"/>
        <v>0</v>
      </c>
      <c r="Q32" s="279">
        <f t="shared" si="6"/>
        <v>0</v>
      </c>
      <c r="R32" s="279">
        <f t="shared" si="7"/>
        <v>0</v>
      </c>
      <c r="S32" s="279">
        <f t="shared" si="8"/>
        <v>0</v>
      </c>
      <c r="T32" s="279">
        <f t="shared" si="9"/>
        <v>0</v>
      </c>
      <c r="U32" s="279">
        <f t="shared" si="9"/>
        <v>0</v>
      </c>
      <c r="V32" s="279">
        <f t="shared" si="9"/>
        <v>0</v>
      </c>
      <c r="W32" s="280"/>
    </row>
    <row r="33" spans="2:23">
      <c r="B33" s="286" t="s">
        <v>18</v>
      </c>
      <c r="C33" s="280" t="s">
        <v>201</v>
      </c>
      <c r="D33" s="275" t="s">
        <v>166</v>
      </c>
      <c r="E33" s="275">
        <v>30</v>
      </c>
      <c r="F33" s="276" t="s">
        <v>169</v>
      </c>
      <c r="G33" s="277">
        <f>'Risk7Plus R6 ก.พ.2565'!I32</f>
        <v>2.4500000000000002</v>
      </c>
      <c r="H33" s="278">
        <f t="shared" si="1"/>
        <v>0</v>
      </c>
      <c r="I33" s="277">
        <f>'Risk7Plus R6 ก.พ.2565'!J32</f>
        <v>2.33</v>
      </c>
      <c r="J33" s="278">
        <f t="shared" si="2"/>
        <v>0</v>
      </c>
      <c r="K33" s="277">
        <f>'Risk7Plus R6 ก.พ.2565'!K32</f>
        <v>1.34</v>
      </c>
      <c r="L33" s="278">
        <f t="shared" si="3"/>
        <v>0</v>
      </c>
      <c r="M33" s="293">
        <f>'Risk7Plus R6 ก.พ.2565'!L32</f>
        <v>45153076.840000004</v>
      </c>
      <c r="N33" s="278">
        <f t="shared" si="4"/>
        <v>0</v>
      </c>
      <c r="O33" s="294">
        <f>'Risk7Plus R6 ก.พ.2565'!M32</f>
        <v>22123905.48</v>
      </c>
      <c r="P33" s="278">
        <f t="shared" si="5"/>
        <v>0</v>
      </c>
      <c r="Q33" s="279">
        <f t="shared" si="6"/>
        <v>0</v>
      </c>
      <c r="R33" s="279">
        <f t="shared" si="7"/>
        <v>0</v>
      </c>
      <c r="S33" s="279">
        <f t="shared" si="8"/>
        <v>0</v>
      </c>
      <c r="T33" s="279">
        <f t="shared" si="9"/>
        <v>0</v>
      </c>
      <c r="U33" s="279">
        <f t="shared" si="9"/>
        <v>0</v>
      </c>
      <c r="V33" s="279">
        <f t="shared" si="9"/>
        <v>0</v>
      </c>
      <c r="W33" s="280"/>
    </row>
    <row r="34" spans="2:23">
      <c r="B34" s="286" t="s">
        <v>19</v>
      </c>
      <c r="C34" s="280" t="s">
        <v>202</v>
      </c>
      <c r="D34" s="275" t="s">
        <v>166</v>
      </c>
      <c r="E34" s="275">
        <v>69</v>
      </c>
      <c r="F34" s="276" t="s">
        <v>167</v>
      </c>
      <c r="G34" s="277">
        <f>'Risk7Plus R6 ก.พ.2565'!I33</f>
        <v>4.43</v>
      </c>
      <c r="H34" s="278">
        <f t="shared" si="1"/>
        <v>0</v>
      </c>
      <c r="I34" s="277">
        <f>'Risk7Plus R6 ก.พ.2565'!J33</f>
        <v>4.32</v>
      </c>
      <c r="J34" s="278">
        <f t="shared" si="2"/>
        <v>0</v>
      </c>
      <c r="K34" s="277">
        <f>'Risk7Plus R6 ก.พ.2565'!K33</f>
        <v>3.37</v>
      </c>
      <c r="L34" s="278">
        <f t="shared" si="3"/>
        <v>0</v>
      </c>
      <c r="M34" s="293">
        <f>'Risk7Plus R6 ก.พ.2565'!L33</f>
        <v>153155027.38</v>
      </c>
      <c r="N34" s="278">
        <f t="shared" si="4"/>
        <v>0</v>
      </c>
      <c r="O34" s="294">
        <f>'Risk7Plus R6 ก.พ.2565'!M33</f>
        <v>48756357.960000001</v>
      </c>
      <c r="P34" s="278">
        <f t="shared" si="5"/>
        <v>0</v>
      </c>
      <c r="Q34" s="279">
        <f t="shared" si="6"/>
        <v>0</v>
      </c>
      <c r="R34" s="279">
        <f t="shared" si="7"/>
        <v>0</v>
      </c>
      <c r="S34" s="279">
        <f t="shared" si="8"/>
        <v>0</v>
      </c>
      <c r="T34" s="279">
        <f t="shared" si="9"/>
        <v>0</v>
      </c>
      <c r="U34" s="279">
        <f t="shared" si="9"/>
        <v>0</v>
      </c>
      <c r="V34" s="279">
        <f t="shared" si="9"/>
        <v>0</v>
      </c>
      <c r="W34" s="280"/>
    </row>
    <row r="35" spans="2:23">
      <c r="B35" s="286" t="s">
        <v>20</v>
      </c>
      <c r="C35" s="280" t="s">
        <v>203</v>
      </c>
      <c r="D35" s="275" t="s">
        <v>166</v>
      </c>
      <c r="E35" s="275">
        <v>232</v>
      </c>
      <c r="F35" s="276" t="s">
        <v>363</v>
      </c>
      <c r="G35" s="277">
        <f>'Risk7Plus R6 ก.พ.2565'!I34</f>
        <v>4.16</v>
      </c>
      <c r="H35" s="278">
        <f t="shared" si="1"/>
        <v>0</v>
      </c>
      <c r="I35" s="277">
        <f>'Risk7Plus R6 ก.พ.2565'!J34</f>
        <v>3.98</v>
      </c>
      <c r="J35" s="278">
        <f t="shared" si="2"/>
        <v>0</v>
      </c>
      <c r="K35" s="277">
        <f>'Risk7Plus R6 ก.พ.2565'!K34</f>
        <v>2.83</v>
      </c>
      <c r="L35" s="278">
        <f t="shared" si="3"/>
        <v>0</v>
      </c>
      <c r="M35" s="293">
        <f>'Risk7Plus R6 ก.พ.2565'!L34</f>
        <v>451947507.55000001</v>
      </c>
      <c r="N35" s="278">
        <f t="shared" si="4"/>
        <v>0</v>
      </c>
      <c r="O35" s="294">
        <f>'Risk7Plus R6 ก.พ.2565'!M34</f>
        <v>121141101.5</v>
      </c>
      <c r="P35" s="278">
        <f t="shared" si="5"/>
        <v>0</v>
      </c>
      <c r="Q35" s="279">
        <f t="shared" si="6"/>
        <v>0</v>
      </c>
      <c r="R35" s="279">
        <f t="shared" si="7"/>
        <v>0</v>
      </c>
      <c r="S35" s="279">
        <f t="shared" si="8"/>
        <v>0</v>
      </c>
      <c r="T35" s="279">
        <f t="shared" si="9"/>
        <v>0</v>
      </c>
      <c r="U35" s="279">
        <f t="shared" si="9"/>
        <v>0</v>
      </c>
      <c r="V35" s="279">
        <f t="shared" si="9"/>
        <v>0</v>
      </c>
      <c r="W35" s="280"/>
    </row>
    <row r="36" spans="2:23">
      <c r="B36" s="286" t="s">
        <v>21</v>
      </c>
      <c r="C36" s="280" t="s">
        <v>204</v>
      </c>
      <c r="D36" s="275" t="s">
        <v>166</v>
      </c>
      <c r="E36" s="275">
        <v>186</v>
      </c>
      <c r="F36" s="276" t="s">
        <v>363</v>
      </c>
      <c r="G36" s="277">
        <f>'Risk7Plus R6 ก.พ.2565'!I35</f>
        <v>4.4800000000000004</v>
      </c>
      <c r="H36" s="278">
        <f t="shared" si="1"/>
        <v>0</v>
      </c>
      <c r="I36" s="277">
        <f>'Risk7Plus R6 ก.พ.2565'!J35</f>
        <v>4.38</v>
      </c>
      <c r="J36" s="278">
        <f t="shared" si="2"/>
        <v>0</v>
      </c>
      <c r="K36" s="277">
        <f>'Risk7Plus R6 ก.พ.2565'!K35</f>
        <v>2.85</v>
      </c>
      <c r="L36" s="278">
        <f t="shared" si="3"/>
        <v>0</v>
      </c>
      <c r="M36" s="293">
        <f>'Risk7Plus R6 ก.พ.2565'!L35</f>
        <v>445992301.5</v>
      </c>
      <c r="N36" s="278">
        <f t="shared" si="4"/>
        <v>0</v>
      </c>
      <c r="O36" s="294">
        <f>'Risk7Plus R6 ก.พ.2565'!M35</f>
        <v>180020698.78</v>
      </c>
      <c r="P36" s="278">
        <f t="shared" si="5"/>
        <v>0</v>
      </c>
      <c r="Q36" s="279">
        <f t="shared" si="6"/>
        <v>0</v>
      </c>
      <c r="R36" s="279">
        <f t="shared" si="7"/>
        <v>0</v>
      </c>
      <c r="S36" s="279">
        <f t="shared" si="8"/>
        <v>0</v>
      </c>
      <c r="T36" s="279">
        <f t="shared" si="9"/>
        <v>0</v>
      </c>
      <c r="U36" s="279">
        <f t="shared" si="9"/>
        <v>0</v>
      </c>
      <c r="V36" s="279">
        <f t="shared" si="9"/>
        <v>0</v>
      </c>
      <c r="W36" s="280"/>
    </row>
    <row r="37" spans="2:23">
      <c r="B37" s="286" t="s">
        <v>22</v>
      </c>
      <c r="C37" s="280" t="s">
        <v>205</v>
      </c>
      <c r="D37" s="275" t="s">
        <v>166</v>
      </c>
      <c r="E37" s="275">
        <v>30</v>
      </c>
      <c r="F37" s="276" t="s">
        <v>169</v>
      </c>
      <c r="G37" s="277">
        <f>'Risk7Plus R6 ก.พ.2565'!I36</f>
        <v>12.91</v>
      </c>
      <c r="H37" s="278">
        <f t="shared" si="1"/>
        <v>0</v>
      </c>
      <c r="I37" s="277">
        <f>'Risk7Plus R6 ก.พ.2565'!J36</f>
        <v>12.55</v>
      </c>
      <c r="J37" s="278">
        <f t="shared" si="2"/>
        <v>0</v>
      </c>
      <c r="K37" s="277">
        <f>'Risk7Plus R6 ก.พ.2565'!K36</f>
        <v>11.97</v>
      </c>
      <c r="L37" s="278">
        <f t="shared" si="3"/>
        <v>0</v>
      </c>
      <c r="M37" s="293">
        <f>'Risk7Plus R6 ก.พ.2565'!L36</f>
        <v>44309170.969999999</v>
      </c>
      <c r="N37" s="278">
        <f t="shared" si="4"/>
        <v>0</v>
      </c>
      <c r="O37" s="294">
        <f>'Risk7Plus R6 ก.พ.2565'!M36</f>
        <v>9727335.8900000006</v>
      </c>
      <c r="P37" s="278">
        <f t="shared" si="5"/>
        <v>0</v>
      </c>
      <c r="Q37" s="279">
        <f t="shared" si="6"/>
        <v>0</v>
      </c>
      <c r="R37" s="279">
        <f t="shared" si="7"/>
        <v>0</v>
      </c>
      <c r="S37" s="279">
        <f t="shared" si="8"/>
        <v>0</v>
      </c>
      <c r="T37" s="279">
        <f t="shared" si="9"/>
        <v>0</v>
      </c>
      <c r="U37" s="279">
        <f t="shared" si="9"/>
        <v>0</v>
      </c>
      <c r="V37" s="279">
        <f t="shared" si="9"/>
        <v>0</v>
      </c>
      <c r="W37" s="280"/>
    </row>
    <row r="38" spans="2:23">
      <c r="B38" s="286" t="s">
        <v>23</v>
      </c>
      <c r="C38" s="280" t="s">
        <v>206</v>
      </c>
      <c r="D38" s="275" t="s">
        <v>166</v>
      </c>
      <c r="E38" s="275">
        <v>56</v>
      </c>
      <c r="F38" s="276" t="s">
        <v>176</v>
      </c>
      <c r="G38" s="277">
        <f>'Risk7Plus R6 ก.พ.2565'!I37</f>
        <v>9.18</v>
      </c>
      <c r="H38" s="278">
        <f t="shared" si="1"/>
        <v>0</v>
      </c>
      <c r="I38" s="277">
        <f>'Risk7Plus R6 ก.พ.2565'!J37</f>
        <v>9.1</v>
      </c>
      <c r="J38" s="278">
        <f t="shared" si="2"/>
        <v>0</v>
      </c>
      <c r="K38" s="277">
        <f>'Risk7Plus R6 ก.พ.2565'!K37</f>
        <v>6.05</v>
      </c>
      <c r="L38" s="278">
        <f t="shared" si="3"/>
        <v>0</v>
      </c>
      <c r="M38" s="293">
        <f>'Risk7Plus R6 ก.พ.2565'!L37</f>
        <v>386342145.35000002</v>
      </c>
      <c r="N38" s="278">
        <f t="shared" si="4"/>
        <v>0</v>
      </c>
      <c r="O38" s="294">
        <f>'Risk7Plus R6 ก.พ.2565'!M37</f>
        <v>140147575.91999999</v>
      </c>
      <c r="P38" s="278">
        <f t="shared" si="5"/>
        <v>0</v>
      </c>
      <c r="Q38" s="279">
        <f t="shared" si="6"/>
        <v>0</v>
      </c>
      <c r="R38" s="279">
        <f t="shared" si="7"/>
        <v>0</v>
      </c>
      <c r="S38" s="279">
        <f t="shared" si="8"/>
        <v>0</v>
      </c>
      <c r="T38" s="279">
        <f t="shared" si="9"/>
        <v>0</v>
      </c>
      <c r="U38" s="279">
        <f t="shared" si="9"/>
        <v>0</v>
      </c>
      <c r="V38" s="279">
        <f t="shared" si="9"/>
        <v>0</v>
      </c>
      <c r="W38" s="280"/>
    </row>
    <row r="39" spans="2:23">
      <c r="B39" s="286" t="s">
        <v>24</v>
      </c>
      <c r="C39" s="280" t="s">
        <v>207</v>
      </c>
      <c r="D39" s="275" t="s">
        <v>166</v>
      </c>
      <c r="E39" s="275">
        <v>60</v>
      </c>
      <c r="F39" s="276" t="s">
        <v>362</v>
      </c>
      <c r="G39" s="277">
        <f>'Risk7Plus R6 ก.พ.2565'!I38</f>
        <v>9.7200000000000006</v>
      </c>
      <c r="H39" s="278">
        <f t="shared" si="1"/>
        <v>0</v>
      </c>
      <c r="I39" s="277">
        <f>'Risk7Plus R6 ก.พ.2565'!J38</f>
        <v>9.5399999999999991</v>
      </c>
      <c r="J39" s="278">
        <f t="shared" si="2"/>
        <v>0</v>
      </c>
      <c r="K39" s="277">
        <f>'Risk7Plus R6 ก.พ.2565'!K38</f>
        <v>6.98</v>
      </c>
      <c r="L39" s="278">
        <f t="shared" si="3"/>
        <v>0</v>
      </c>
      <c r="M39" s="293">
        <f>'Risk7Plus R6 ก.พ.2565'!L38</f>
        <v>168180290.36000001</v>
      </c>
      <c r="N39" s="278">
        <f t="shared" si="4"/>
        <v>0</v>
      </c>
      <c r="O39" s="294">
        <f>'Risk7Plus R6 ก.พ.2565'!M38</f>
        <v>65997708.350000001</v>
      </c>
      <c r="P39" s="278">
        <f t="shared" si="5"/>
        <v>0</v>
      </c>
      <c r="Q39" s="279">
        <f t="shared" si="6"/>
        <v>0</v>
      </c>
      <c r="R39" s="279">
        <f t="shared" si="7"/>
        <v>0</v>
      </c>
      <c r="S39" s="279">
        <f t="shared" si="8"/>
        <v>0</v>
      </c>
      <c r="T39" s="279">
        <f t="shared" ref="T39:V78" si="10">+$Q39+$R39+$S39</f>
        <v>0</v>
      </c>
      <c r="U39" s="279">
        <f t="shared" si="10"/>
        <v>0</v>
      </c>
      <c r="V39" s="279">
        <f t="shared" si="10"/>
        <v>0</v>
      </c>
      <c r="W39" s="280"/>
    </row>
    <row r="40" spans="2:23">
      <c r="B40" s="286" t="s">
        <v>71</v>
      </c>
      <c r="C40" s="280" t="s">
        <v>208</v>
      </c>
      <c r="D40" s="275" t="s">
        <v>166</v>
      </c>
      <c r="E40" s="275">
        <v>30</v>
      </c>
      <c r="F40" s="276" t="s">
        <v>169</v>
      </c>
      <c r="G40" s="277">
        <f>'Risk7Plus R6 ก.พ.2565'!I39</f>
        <v>7.19</v>
      </c>
      <c r="H40" s="278">
        <f t="shared" si="1"/>
        <v>0</v>
      </c>
      <c r="I40" s="277">
        <f>'Risk7Plus R6 ก.พ.2565'!J39</f>
        <v>6.97</v>
      </c>
      <c r="J40" s="278">
        <f t="shared" si="2"/>
        <v>0</v>
      </c>
      <c r="K40" s="277">
        <f>'Risk7Plus R6 ก.พ.2565'!K39</f>
        <v>5.58</v>
      </c>
      <c r="L40" s="278">
        <f t="shared" si="3"/>
        <v>0</v>
      </c>
      <c r="M40" s="293">
        <f>'Risk7Plus R6 ก.พ.2565'!L39</f>
        <v>103078879.67</v>
      </c>
      <c r="N40" s="278">
        <f t="shared" si="4"/>
        <v>0</v>
      </c>
      <c r="O40" s="294">
        <f>'Risk7Plus R6 ก.พ.2565'!M39</f>
        <v>34555806.07</v>
      </c>
      <c r="P40" s="278">
        <f t="shared" si="5"/>
        <v>0</v>
      </c>
      <c r="Q40" s="279">
        <f t="shared" si="6"/>
        <v>0</v>
      </c>
      <c r="R40" s="279">
        <f t="shared" si="7"/>
        <v>0</v>
      </c>
      <c r="S40" s="279">
        <f t="shared" si="8"/>
        <v>0</v>
      </c>
      <c r="T40" s="279">
        <f t="shared" si="10"/>
        <v>0</v>
      </c>
      <c r="U40" s="279">
        <f t="shared" si="10"/>
        <v>0</v>
      </c>
      <c r="V40" s="279">
        <f t="shared" si="10"/>
        <v>0</v>
      </c>
      <c r="W40" s="280"/>
    </row>
    <row r="41" spans="2:23">
      <c r="B41" s="286" t="s">
        <v>8</v>
      </c>
      <c r="C41" s="280" t="s">
        <v>211</v>
      </c>
      <c r="D41" s="275" t="s">
        <v>199</v>
      </c>
      <c r="E41" s="275">
        <v>365</v>
      </c>
      <c r="F41" s="276" t="s">
        <v>200</v>
      </c>
      <c r="G41" s="277">
        <f>'Risk7Plus R6 ก.พ.2565'!I40</f>
        <v>5.07</v>
      </c>
      <c r="H41" s="278">
        <f t="shared" si="1"/>
        <v>0</v>
      </c>
      <c r="I41" s="277">
        <f>'Risk7Plus R6 ก.พ.2565'!J40</f>
        <v>4.87</v>
      </c>
      <c r="J41" s="278">
        <f t="shared" si="2"/>
        <v>0</v>
      </c>
      <c r="K41" s="277">
        <f>'Risk7Plus R6 ก.พ.2565'!K40</f>
        <v>1.86</v>
      </c>
      <c r="L41" s="278">
        <f t="shared" si="3"/>
        <v>0</v>
      </c>
      <c r="M41" s="293">
        <f>'Risk7Plus R6 ก.พ.2565'!L40</f>
        <v>436253401.77999997</v>
      </c>
      <c r="N41" s="278">
        <f t="shared" si="4"/>
        <v>0</v>
      </c>
      <c r="O41" s="294">
        <f>'Risk7Plus R6 ก.พ.2565'!M40</f>
        <v>61332712.659999996</v>
      </c>
      <c r="P41" s="278">
        <f t="shared" si="5"/>
        <v>0</v>
      </c>
      <c r="Q41" s="279">
        <f t="shared" si="6"/>
        <v>0</v>
      </c>
      <c r="R41" s="279">
        <f t="shared" si="7"/>
        <v>0</v>
      </c>
      <c r="S41" s="279">
        <f t="shared" si="8"/>
        <v>0</v>
      </c>
      <c r="T41" s="279">
        <f t="shared" si="10"/>
        <v>0</v>
      </c>
      <c r="U41" s="279">
        <f t="shared" si="10"/>
        <v>0</v>
      </c>
      <c r="V41" s="279">
        <f t="shared" si="10"/>
        <v>0</v>
      </c>
      <c r="W41" s="280"/>
    </row>
    <row r="42" spans="2:23">
      <c r="B42" s="286" t="s">
        <v>43</v>
      </c>
      <c r="C42" s="280" t="s">
        <v>212</v>
      </c>
      <c r="D42" s="275" t="s">
        <v>166</v>
      </c>
      <c r="E42" s="275">
        <v>36</v>
      </c>
      <c r="F42" s="276" t="s">
        <v>169</v>
      </c>
      <c r="G42" s="277">
        <f>'Risk7Plus R6 ก.พ.2565'!I41</f>
        <v>5.23</v>
      </c>
      <c r="H42" s="278">
        <f t="shared" si="1"/>
        <v>0</v>
      </c>
      <c r="I42" s="277">
        <f>'Risk7Plus R6 ก.พ.2565'!J41</f>
        <v>4.8899999999999997</v>
      </c>
      <c r="J42" s="278">
        <f t="shared" si="2"/>
        <v>0</v>
      </c>
      <c r="K42" s="277">
        <f>'Risk7Plus R6 ก.พ.2565'!K41</f>
        <v>3.44</v>
      </c>
      <c r="L42" s="278">
        <f t="shared" si="3"/>
        <v>0</v>
      </c>
      <c r="M42" s="293">
        <f>'Risk7Plus R6 ก.พ.2565'!L41</f>
        <v>50906681.25</v>
      </c>
      <c r="N42" s="278">
        <f t="shared" si="4"/>
        <v>0</v>
      </c>
      <c r="O42" s="294">
        <f>'Risk7Plus R6 ก.พ.2565'!M41</f>
        <v>20127731.309999999</v>
      </c>
      <c r="P42" s="278">
        <f t="shared" si="5"/>
        <v>0</v>
      </c>
      <c r="Q42" s="279">
        <f t="shared" si="6"/>
        <v>0</v>
      </c>
      <c r="R42" s="279">
        <f t="shared" si="7"/>
        <v>0</v>
      </c>
      <c r="S42" s="279">
        <f t="shared" si="8"/>
        <v>0</v>
      </c>
      <c r="T42" s="279">
        <f t="shared" si="10"/>
        <v>0</v>
      </c>
      <c r="U42" s="279">
        <f t="shared" si="10"/>
        <v>0</v>
      </c>
      <c r="V42" s="279">
        <f t="shared" si="10"/>
        <v>0</v>
      </c>
      <c r="W42" s="280"/>
    </row>
    <row r="43" spans="2:23">
      <c r="B43" s="286" t="s">
        <v>44</v>
      </c>
      <c r="C43" s="280" t="s">
        <v>213</v>
      </c>
      <c r="D43" s="275" t="s">
        <v>166</v>
      </c>
      <c r="E43" s="275">
        <v>36</v>
      </c>
      <c r="F43" s="276" t="s">
        <v>362</v>
      </c>
      <c r="G43" s="277">
        <f>'Risk7Plus R6 ก.พ.2565'!I42</f>
        <v>2.73</v>
      </c>
      <c r="H43" s="278">
        <f t="shared" si="1"/>
        <v>0</v>
      </c>
      <c r="I43" s="277">
        <f>'Risk7Plus R6 ก.พ.2565'!J42</f>
        <v>2.63</v>
      </c>
      <c r="J43" s="278">
        <f t="shared" si="2"/>
        <v>0</v>
      </c>
      <c r="K43" s="277">
        <f>'Risk7Plus R6 ก.พ.2565'!K42</f>
        <v>1.7</v>
      </c>
      <c r="L43" s="278">
        <f t="shared" si="3"/>
        <v>0</v>
      </c>
      <c r="M43" s="293">
        <f>'Risk7Plus R6 ก.พ.2565'!L42</f>
        <v>36763256.789999999</v>
      </c>
      <c r="N43" s="278">
        <f t="shared" si="4"/>
        <v>0</v>
      </c>
      <c r="O43" s="294">
        <f>'Risk7Plus R6 ก.พ.2565'!M42</f>
        <v>24355281.149999999</v>
      </c>
      <c r="P43" s="278">
        <f t="shared" si="5"/>
        <v>0</v>
      </c>
      <c r="Q43" s="279">
        <f t="shared" si="6"/>
        <v>0</v>
      </c>
      <c r="R43" s="279">
        <f t="shared" si="7"/>
        <v>0</v>
      </c>
      <c r="S43" s="279">
        <f t="shared" si="8"/>
        <v>0</v>
      </c>
      <c r="T43" s="279">
        <f t="shared" si="10"/>
        <v>0</v>
      </c>
      <c r="U43" s="279">
        <f t="shared" si="10"/>
        <v>0</v>
      </c>
      <c r="V43" s="279">
        <f t="shared" si="10"/>
        <v>0</v>
      </c>
      <c r="W43" s="280"/>
    </row>
    <row r="44" spans="2:23">
      <c r="B44" s="286" t="s">
        <v>45</v>
      </c>
      <c r="C44" s="280" t="s">
        <v>214</v>
      </c>
      <c r="D44" s="275" t="s">
        <v>166</v>
      </c>
      <c r="E44" s="275">
        <v>35</v>
      </c>
      <c r="F44" s="276" t="s">
        <v>169</v>
      </c>
      <c r="G44" s="277">
        <f>'Risk7Plus R6 ก.พ.2565'!I43</f>
        <v>6.26</v>
      </c>
      <c r="H44" s="278">
        <f t="shared" si="1"/>
        <v>0</v>
      </c>
      <c r="I44" s="277">
        <f>'Risk7Plus R6 ก.พ.2565'!J43</f>
        <v>6.11</v>
      </c>
      <c r="J44" s="278">
        <f t="shared" si="2"/>
        <v>0</v>
      </c>
      <c r="K44" s="277">
        <f>'Risk7Plus R6 ก.พ.2565'!K43</f>
        <v>3.98</v>
      </c>
      <c r="L44" s="278">
        <f t="shared" si="3"/>
        <v>0</v>
      </c>
      <c r="M44" s="293">
        <f>'Risk7Plus R6 ก.พ.2565'!L43</f>
        <v>64511839.659999996</v>
      </c>
      <c r="N44" s="278">
        <f t="shared" si="4"/>
        <v>0</v>
      </c>
      <c r="O44" s="294">
        <f>'Risk7Plus R6 ก.พ.2565'!M43</f>
        <v>32109241.309999999</v>
      </c>
      <c r="P44" s="278">
        <f t="shared" si="5"/>
        <v>0</v>
      </c>
      <c r="Q44" s="279">
        <f t="shared" si="6"/>
        <v>0</v>
      </c>
      <c r="R44" s="279">
        <f t="shared" si="7"/>
        <v>0</v>
      </c>
      <c r="S44" s="279">
        <f t="shared" si="8"/>
        <v>0</v>
      </c>
      <c r="T44" s="279">
        <f t="shared" si="10"/>
        <v>0</v>
      </c>
      <c r="U44" s="279">
        <f t="shared" si="10"/>
        <v>0</v>
      </c>
      <c r="V44" s="279">
        <f t="shared" si="10"/>
        <v>0</v>
      </c>
      <c r="W44" s="280"/>
    </row>
    <row r="45" spans="2:23">
      <c r="B45" s="286" t="s">
        <v>46</v>
      </c>
      <c r="C45" s="280" t="s">
        <v>215</v>
      </c>
      <c r="D45" s="275" t="s">
        <v>166</v>
      </c>
      <c r="E45" s="275">
        <v>30</v>
      </c>
      <c r="F45" s="276" t="s">
        <v>169</v>
      </c>
      <c r="G45" s="277">
        <f>'Risk7Plus R6 ก.พ.2565'!I44</f>
        <v>9.39</v>
      </c>
      <c r="H45" s="278">
        <f t="shared" si="1"/>
        <v>0</v>
      </c>
      <c r="I45" s="277">
        <f>'Risk7Plus R6 ก.พ.2565'!J44</f>
        <v>9.2200000000000006</v>
      </c>
      <c r="J45" s="278">
        <f t="shared" si="2"/>
        <v>0</v>
      </c>
      <c r="K45" s="277">
        <f>'Risk7Plus R6 ก.พ.2565'!K44</f>
        <v>5.82</v>
      </c>
      <c r="L45" s="278">
        <f t="shared" si="3"/>
        <v>0</v>
      </c>
      <c r="M45" s="293">
        <f>'Risk7Plus R6 ก.พ.2565'!L44</f>
        <v>58338640.859999999</v>
      </c>
      <c r="N45" s="278">
        <f t="shared" si="4"/>
        <v>0</v>
      </c>
      <c r="O45" s="294">
        <f>'Risk7Plus R6 ก.พ.2565'!M44</f>
        <v>24053516.07</v>
      </c>
      <c r="P45" s="278">
        <f t="shared" si="5"/>
        <v>0</v>
      </c>
      <c r="Q45" s="279">
        <f t="shared" si="6"/>
        <v>0</v>
      </c>
      <c r="R45" s="279">
        <f t="shared" si="7"/>
        <v>0</v>
      </c>
      <c r="S45" s="279">
        <f t="shared" si="8"/>
        <v>0</v>
      </c>
      <c r="T45" s="279">
        <f t="shared" si="10"/>
        <v>0</v>
      </c>
      <c r="U45" s="279">
        <f t="shared" si="10"/>
        <v>0</v>
      </c>
      <c r="V45" s="279">
        <f t="shared" si="10"/>
        <v>0</v>
      </c>
      <c r="W45" s="280"/>
    </row>
    <row r="46" spans="2:23">
      <c r="B46" s="286" t="s">
        <v>47</v>
      </c>
      <c r="C46" s="280" t="s">
        <v>216</v>
      </c>
      <c r="D46" s="275" t="s">
        <v>166</v>
      </c>
      <c r="E46" s="275">
        <v>7</v>
      </c>
      <c r="F46" s="276" t="s">
        <v>193</v>
      </c>
      <c r="G46" s="277">
        <f>'Risk7Plus R6 ก.พ.2565'!I45</f>
        <v>5.03</v>
      </c>
      <c r="H46" s="278">
        <f t="shared" si="1"/>
        <v>0</v>
      </c>
      <c r="I46" s="277">
        <f>'Risk7Plus R6 ก.พ.2565'!J45</f>
        <v>4.93</v>
      </c>
      <c r="J46" s="278">
        <f t="shared" si="2"/>
        <v>0</v>
      </c>
      <c r="K46" s="277">
        <f>'Risk7Plus R6 ก.พ.2565'!K45</f>
        <v>4.26</v>
      </c>
      <c r="L46" s="278">
        <f t="shared" si="3"/>
        <v>0</v>
      </c>
      <c r="M46" s="293">
        <f>'Risk7Plus R6 ก.พ.2565'!L45</f>
        <v>20272265.050000001</v>
      </c>
      <c r="N46" s="278">
        <f t="shared" si="4"/>
        <v>0</v>
      </c>
      <c r="O46" s="294">
        <f>'Risk7Plus R6 ก.พ.2565'!M45</f>
        <v>8773562.3100000005</v>
      </c>
      <c r="P46" s="278">
        <f t="shared" si="5"/>
        <v>0</v>
      </c>
      <c r="Q46" s="279">
        <f t="shared" si="6"/>
        <v>0</v>
      </c>
      <c r="R46" s="279">
        <f t="shared" si="7"/>
        <v>0</v>
      </c>
      <c r="S46" s="279">
        <f t="shared" si="8"/>
        <v>0</v>
      </c>
      <c r="T46" s="279">
        <f t="shared" si="10"/>
        <v>0</v>
      </c>
      <c r="U46" s="279">
        <f t="shared" si="10"/>
        <v>0</v>
      </c>
      <c r="V46" s="279">
        <f t="shared" si="10"/>
        <v>0</v>
      </c>
      <c r="W46" s="280"/>
    </row>
    <row r="47" spans="2:23">
      <c r="B47" s="286" t="s">
        <v>67</v>
      </c>
      <c r="C47" s="280" t="s">
        <v>217</v>
      </c>
      <c r="D47" s="275" t="s">
        <v>166</v>
      </c>
      <c r="E47" s="275">
        <v>25</v>
      </c>
      <c r="F47" s="276" t="s">
        <v>169</v>
      </c>
      <c r="G47" s="277">
        <f>'Risk7Plus R6 ก.พ.2565'!I46</f>
        <v>6.7</v>
      </c>
      <c r="H47" s="278">
        <f t="shared" si="1"/>
        <v>0</v>
      </c>
      <c r="I47" s="277">
        <f>'Risk7Plus R6 ก.พ.2565'!J46</f>
        <v>6.35</v>
      </c>
      <c r="J47" s="278">
        <f t="shared" si="2"/>
        <v>0</v>
      </c>
      <c r="K47" s="277">
        <f>'Risk7Plus R6 ก.พ.2565'!K46</f>
        <v>4.1500000000000004</v>
      </c>
      <c r="L47" s="278">
        <f t="shared" si="3"/>
        <v>0</v>
      </c>
      <c r="M47" s="293">
        <f>'Risk7Plus R6 ก.พ.2565'!L46</f>
        <v>33641801.270000003</v>
      </c>
      <c r="N47" s="278">
        <f t="shared" si="4"/>
        <v>0</v>
      </c>
      <c r="O47" s="294">
        <f>'Risk7Plus R6 ก.พ.2565'!M46</f>
        <v>10587531.77</v>
      </c>
      <c r="P47" s="278">
        <f t="shared" si="5"/>
        <v>0</v>
      </c>
      <c r="Q47" s="279">
        <f t="shared" si="6"/>
        <v>0</v>
      </c>
      <c r="R47" s="279">
        <f t="shared" si="7"/>
        <v>0</v>
      </c>
      <c r="S47" s="279">
        <f t="shared" si="8"/>
        <v>0</v>
      </c>
      <c r="T47" s="279">
        <f t="shared" si="10"/>
        <v>0</v>
      </c>
      <c r="U47" s="279">
        <f t="shared" si="10"/>
        <v>0</v>
      </c>
      <c r="V47" s="279">
        <f t="shared" si="10"/>
        <v>0</v>
      </c>
      <c r="W47" s="280"/>
    </row>
    <row r="48" spans="2:23">
      <c r="B48" s="286" t="s">
        <v>6</v>
      </c>
      <c r="C48" s="280" t="s">
        <v>219</v>
      </c>
      <c r="D48" s="275" t="s">
        <v>163</v>
      </c>
      <c r="E48" s="275">
        <v>501</v>
      </c>
      <c r="F48" s="276" t="s">
        <v>182</v>
      </c>
      <c r="G48" s="277">
        <f>'Risk7Plus R6 ก.พ.2565'!I47</f>
        <v>2.99</v>
      </c>
      <c r="H48" s="278">
        <f t="shared" si="1"/>
        <v>0</v>
      </c>
      <c r="I48" s="277">
        <f>'Risk7Plus R6 ก.พ.2565'!J47</f>
        <v>2.81</v>
      </c>
      <c r="J48" s="278">
        <f t="shared" si="2"/>
        <v>0</v>
      </c>
      <c r="K48" s="277">
        <f>'Risk7Plus R6 ก.พ.2565'!K47</f>
        <v>1.31</v>
      </c>
      <c r="L48" s="278">
        <f t="shared" si="3"/>
        <v>0</v>
      </c>
      <c r="M48" s="293">
        <f>'Risk7Plus R6 ก.พ.2565'!L47</f>
        <v>933295375.95000005</v>
      </c>
      <c r="N48" s="278">
        <f t="shared" si="4"/>
        <v>0</v>
      </c>
      <c r="O48" s="294">
        <f>'Risk7Plus R6 ก.พ.2565'!M47</f>
        <v>343152900.97000003</v>
      </c>
      <c r="P48" s="278">
        <f t="shared" si="5"/>
        <v>0</v>
      </c>
      <c r="Q48" s="279">
        <f t="shared" si="6"/>
        <v>0</v>
      </c>
      <c r="R48" s="279">
        <f t="shared" si="7"/>
        <v>0</v>
      </c>
      <c r="S48" s="279">
        <f t="shared" si="8"/>
        <v>0</v>
      </c>
      <c r="T48" s="279">
        <f t="shared" si="10"/>
        <v>0</v>
      </c>
      <c r="U48" s="279">
        <f t="shared" si="10"/>
        <v>0</v>
      </c>
      <c r="V48" s="279">
        <f t="shared" si="10"/>
        <v>0</v>
      </c>
      <c r="W48" s="280"/>
    </row>
    <row r="49" spans="2:23">
      <c r="B49" s="286" t="s">
        <v>55</v>
      </c>
      <c r="C49" s="280" t="s">
        <v>220</v>
      </c>
      <c r="D49" s="275" t="s">
        <v>199</v>
      </c>
      <c r="E49" s="275">
        <v>248</v>
      </c>
      <c r="F49" s="276" t="s">
        <v>365</v>
      </c>
      <c r="G49" s="277">
        <f>'Risk7Plus R6 ก.พ.2565'!I48</f>
        <v>4.47</v>
      </c>
      <c r="H49" s="278">
        <f t="shared" si="1"/>
        <v>0</v>
      </c>
      <c r="I49" s="277">
        <f>'Risk7Plus R6 ก.พ.2565'!J48</f>
        <v>4.17</v>
      </c>
      <c r="J49" s="278">
        <f t="shared" si="2"/>
        <v>0</v>
      </c>
      <c r="K49" s="277">
        <f>'Risk7Plus R6 ก.พ.2565'!K48</f>
        <v>1.95</v>
      </c>
      <c r="L49" s="278">
        <f t="shared" si="3"/>
        <v>0</v>
      </c>
      <c r="M49" s="293">
        <f>'Risk7Plus R6 ก.พ.2565'!L48</f>
        <v>508859594.17000002</v>
      </c>
      <c r="N49" s="278">
        <f t="shared" si="4"/>
        <v>0</v>
      </c>
      <c r="O49" s="294">
        <f>'Risk7Plus R6 ก.พ.2565'!M48</f>
        <v>375509968.07999998</v>
      </c>
      <c r="P49" s="278">
        <f t="shared" si="5"/>
        <v>0</v>
      </c>
      <c r="Q49" s="279">
        <f t="shared" si="6"/>
        <v>0</v>
      </c>
      <c r="R49" s="279">
        <f t="shared" si="7"/>
        <v>0</v>
      </c>
      <c r="S49" s="279">
        <f t="shared" si="8"/>
        <v>0</v>
      </c>
      <c r="T49" s="279">
        <f t="shared" si="10"/>
        <v>0</v>
      </c>
      <c r="U49" s="279">
        <f t="shared" si="10"/>
        <v>0</v>
      </c>
      <c r="V49" s="279">
        <f t="shared" si="10"/>
        <v>0</v>
      </c>
      <c r="W49" s="280"/>
    </row>
    <row r="50" spans="2:23">
      <c r="B50" s="286" t="s">
        <v>56</v>
      </c>
      <c r="C50" s="280" t="s">
        <v>221</v>
      </c>
      <c r="D50" s="275" t="s">
        <v>166</v>
      </c>
      <c r="E50" s="275">
        <v>60</v>
      </c>
      <c r="F50" s="276" t="s">
        <v>362</v>
      </c>
      <c r="G50" s="277">
        <f>'Risk7Plus R6 ก.พ.2565'!I49</f>
        <v>3.45</v>
      </c>
      <c r="H50" s="278">
        <f t="shared" si="1"/>
        <v>0</v>
      </c>
      <c r="I50" s="277">
        <f>'Risk7Plus R6 ก.พ.2565'!J49</f>
        <v>3.28</v>
      </c>
      <c r="J50" s="278">
        <f t="shared" si="2"/>
        <v>0</v>
      </c>
      <c r="K50" s="277">
        <f>'Risk7Plus R6 ก.พ.2565'!K49</f>
        <v>2.41</v>
      </c>
      <c r="L50" s="278">
        <f t="shared" si="3"/>
        <v>0</v>
      </c>
      <c r="M50" s="293">
        <f>'Risk7Plus R6 ก.พ.2565'!L49</f>
        <v>63830308</v>
      </c>
      <c r="N50" s="278">
        <f t="shared" si="4"/>
        <v>0</v>
      </c>
      <c r="O50" s="294">
        <f>'Risk7Plus R6 ก.พ.2565'!M49</f>
        <v>36114389.07</v>
      </c>
      <c r="P50" s="278">
        <f t="shared" si="5"/>
        <v>0</v>
      </c>
      <c r="Q50" s="279">
        <f t="shared" si="6"/>
        <v>0</v>
      </c>
      <c r="R50" s="279">
        <f t="shared" si="7"/>
        <v>0</v>
      </c>
      <c r="S50" s="279">
        <f t="shared" si="8"/>
        <v>0</v>
      </c>
      <c r="T50" s="279">
        <f t="shared" si="10"/>
        <v>0</v>
      </c>
      <c r="U50" s="279">
        <f t="shared" si="10"/>
        <v>0</v>
      </c>
      <c r="V50" s="279">
        <f t="shared" si="10"/>
        <v>0</v>
      </c>
      <c r="W50" s="280"/>
    </row>
    <row r="51" spans="2:23">
      <c r="B51" s="286" t="s">
        <v>57</v>
      </c>
      <c r="C51" s="280" t="s">
        <v>222</v>
      </c>
      <c r="D51" s="275" t="s">
        <v>166</v>
      </c>
      <c r="E51" s="275">
        <v>30</v>
      </c>
      <c r="F51" s="276" t="s">
        <v>169</v>
      </c>
      <c r="G51" s="277">
        <f>'Risk7Plus R6 ก.พ.2565'!I50</f>
        <v>2.5299999999999998</v>
      </c>
      <c r="H51" s="278">
        <f t="shared" si="1"/>
        <v>0</v>
      </c>
      <c r="I51" s="277">
        <f>'Risk7Plus R6 ก.พ.2565'!J50</f>
        <v>2.38</v>
      </c>
      <c r="J51" s="278">
        <f t="shared" si="2"/>
        <v>0</v>
      </c>
      <c r="K51" s="277">
        <f>'Risk7Plus R6 ก.พ.2565'!K50</f>
        <v>1.79</v>
      </c>
      <c r="L51" s="278">
        <f t="shared" si="3"/>
        <v>0</v>
      </c>
      <c r="M51" s="293">
        <f>'Risk7Plus R6 ก.พ.2565'!L50</f>
        <v>30477964.809999999</v>
      </c>
      <c r="N51" s="278">
        <f t="shared" si="4"/>
        <v>0</v>
      </c>
      <c r="O51" s="294">
        <f>'Risk7Plus R6 ก.พ.2565'!M50</f>
        <v>23310226.5</v>
      </c>
      <c r="P51" s="278">
        <f t="shared" si="5"/>
        <v>0</v>
      </c>
      <c r="Q51" s="279">
        <f t="shared" si="6"/>
        <v>0</v>
      </c>
      <c r="R51" s="279">
        <f t="shared" si="7"/>
        <v>0</v>
      </c>
      <c r="S51" s="279">
        <f t="shared" si="8"/>
        <v>0</v>
      </c>
      <c r="T51" s="279">
        <f t="shared" si="10"/>
        <v>0</v>
      </c>
      <c r="U51" s="279">
        <f t="shared" si="10"/>
        <v>0</v>
      </c>
      <c r="V51" s="279">
        <f t="shared" si="10"/>
        <v>0</v>
      </c>
      <c r="W51" s="280"/>
    </row>
    <row r="52" spans="2:23">
      <c r="B52" s="286" t="s">
        <v>58</v>
      </c>
      <c r="C52" s="280" t="s">
        <v>223</v>
      </c>
      <c r="D52" s="275" t="s">
        <v>166</v>
      </c>
      <c r="E52" s="275">
        <v>33</v>
      </c>
      <c r="F52" s="276" t="s">
        <v>362</v>
      </c>
      <c r="G52" s="277">
        <f>'Risk7Plus R6 ก.พ.2565'!I51</f>
        <v>2.91</v>
      </c>
      <c r="H52" s="278">
        <f t="shared" si="1"/>
        <v>0</v>
      </c>
      <c r="I52" s="277">
        <f>'Risk7Plus R6 ก.พ.2565'!J51</f>
        <v>2.81</v>
      </c>
      <c r="J52" s="278">
        <f t="shared" si="2"/>
        <v>0</v>
      </c>
      <c r="K52" s="277">
        <f>'Risk7Plus R6 ก.พ.2565'!K51</f>
        <v>2.12</v>
      </c>
      <c r="L52" s="278">
        <f t="shared" si="3"/>
        <v>0</v>
      </c>
      <c r="M52" s="293">
        <f>'Risk7Plus R6 ก.พ.2565'!L51</f>
        <v>45253854.43</v>
      </c>
      <c r="N52" s="278">
        <f t="shared" si="4"/>
        <v>0</v>
      </c>
      <c r="O52" s="294">
        <f>'Risk7Plus R6 ก.พ.2565'!M51</f>
        <v>18050041.100000001</v>
      </c>
      <c r="P52" s="278">
        <f t="shared" si="5"/>
        <v>0</v>
      </c>
      <c r="Q52" s="279">
        <f t="shared" si="6"/>
        <v>0</v>
      </c>
      <c r="R52" s="279">
        <f t="shared" si="7"/>
        <v>0</v>
      </c>
      <c r="S52" s="279">
        <f t="shared" si="8"/>
        <v>0</v>
      </c>
      <c r="T52" s="279">
        <f t="shared" si="10"/>
        <v>0</v>
      </c>
      <c r="U52" s="279">
        <f t="shared" si="10"/>
        <v>0</v>
      </c>
      <c r="V52" s="279">
        <f t="shared" si="10"/>
        <v>0</v>
      </c>
      <c r="W52" s="291"/>
    </row>
    <row r="53" spans="2:23">
      <c r="B53" s="286" t="s">
        <v>59</v>
      </c>
      <c r="C53" s="280" t="s">
        <v>224</v>
      </c>
      <c r="D53" s="275" t="s">
        <v>166</v>
      </c>
      <c r="E53" s="275">
        <v>60</v>
      </c>
      <c r="F53" s="276" t="s">
        <v>362</v>
      </c>
      <c r="G53" s="277">
        <f>'Risk7Plus R6 ก.พ.2565'!I52</f>
        <v>3.87</v>
      </c>
      <c r="H53" s="278">
        <f t="shared" si="1"/>
        <v>0</v>
      </c>
      <c r="I53" s="277">
        <f>'Risk7Plus R6 ก.พ.2565'!J52</f>
        <v>3.77</v>
      </c>
      <c r="J53" s="278">
        <f t="shared" si="2"/>
        <v>0</v>
      </c>
      <c r="K53" s="277">
        <f>'Risk7Plus R6 ก.พ.2565'!K52</f>
        <v>2.2999999999999998</v>
      </c>
      <c r="L53" s="278">
        <f t="shared" si="3"/>
        <v>0</v>
      </c>
      <c r="M53" s="293">
        <f>'Risk7Plus R6 ก.พ.2565'!L52</f>
        <v>110060572.06999999</v>
      </c>
      <c r="N53" s="278">
        <f t="shared" si="4"/>
        <v>0</v>
      </c>
      <c r="O53" s="294">
        <f>'Risk7Plus R6 ก.พ.2565'!M52</f>
        <v>56253398.869999997</v>
      </c>
      <c r="P53" s="278">
        <f t="shared" si="5"/>
        <v>0</v>
      </c>
      <c r="Q53" s="279">
        <f t="shared" si="6"/>
        <v>0</v>
      </c>
      <c r="R53" s="279">
        <f t="shared" si="7"/>
        <v>0</v>
      </c>
      <c r="S53" s="279">
        <f t="shared" si="8"/>
        <v>0</v>
      </c>
      <c r="T53" s="279">
        <f t="shared" si="10"/>
        <v>0</v>
      </c>
      <c r="U53" s="279">
        <f t="shared" si="10"/>
        <v>0</v>
      </c>
      <c r="V53" s="279">
        <f t="shared" si="10"/>
        <v>0</v>
      </c>
      <c r="W53" s="280"/>
    </row>
    <row r="54" spans="2:23">
      <c r="B54" s="286" t="s">
        <v>60</v>
      </c>
      <c r="C54" s="280" t="s">
        <v>225</v>
      </c>
      <c r="D54" s="275" t="s">
        <v>166</v>
      </c>
      <c r="E54" s="275">
        <v>30</v>
      </c>
      <c r="F54" s="276" t="s">
        <v>169</v>
      </c>
      <c r="G54" s="277">
        <f>'Risk7Plus R6 ก.พ.2565'!I53</f>
        <v>2.09</v>
      </c>
      <c r="H54" s="278">
        <f t="shared" si="1"/>
        <v>0</v>
      </c>
      <c r="I54" s="277">
        <f>'Risk7Plus R6 ก.พ.2565'!J53</f>
        <v>1.98</v>
      </c>
      <c r="J54" s="278">
        <f t="shared" si="2"/>
        <v>0</v>
      </c>
      <c r="K54" s="277">
        <f>'Risk7Plus R6 ก.พ.2565'!K53</f>
        <v>1.24</v>
      </c>
      <c r="L54" s="278">
        <f t="shared" si="3"/>
        <v>0</v>
      </c>
      <c r="M54" s="293">
        <f>'Risk7Plus R6 ก.พ.2565'!L53</f>
        <v>23188820.16</v>
      </c>
      <c r="N54" s="278">
        <f t="shared" si="4"/>
        <v>0</v>
      </c>
      <c r="O54" s="294">
        <f>'Risk7Plus R6 ก.พ.2565'!M53</f>
        <v>18868685.899999999</v>
      </c>
      <c r="P54" s="278">
        <f t="shared" si="5"/>
        <v>0</v>
      </c>
      <c r="Q54" s="279">
        <f t="shared" si="6"/>
        <v>0</v>
      </c>
      <c r="R54" s="279">
        <f t="shared" si="7"/>
        <v>0</v>
      </c>
      <c r="S54" s="279">
        <f t="shared" si="8"/>
        <v>0</v>
      </c>
      <c r="T54" s="279">
        <f t="shared" si="10"/>
        <v>0</v>
      </c>
      <c r="U54" s="279">
        <f t="shared" si="10"/>
        <v>0</v>
      </c>
      <c r="V54" s="279">
        <f t="shared" si="10"/>
        <v>0</v>
      </c>
      <c r="W54" s="280"/>
    </row>
    <row r="55" spans="2:23">
      <c r="B55" s="286" t="s">
        <v>4</v>
      </c>
      <c r="C55" s="280" t="s">
        <v>227</v>
      </c>
      <c r="D55" s="275" t="s">
        <v>163</v>
      </c>
      <c r="E55" s="275">
        <v>580</v>
      </c>
      <c r="F55" s="276" t="s">
        <v>182</v>
      </c>
      <c r="G55" s="277">
        <f>'Risk7Plus R6 ก.พ.2565'!I54</f>
        <v>4.42</v>
      </c>
      <c r="H55" s="278">
        <f t="shared" si="1"/>
        <v>0</v>
      </c>
      <c r="I55" s="277">
        <f>'Risk7Plus R6 ก.พ.2565'!J54</f>
        <v>4.1100000000000003</v>
      </c>
      <c r="J55" s="278">
        <f t="shared" si="2"/>
        <v>0</v>
      </c>
      <c r="K55" s="277">
        <f>'Risk7Plus R6 ก.พ.2565'!K54</f>
        <v>3.07</v>
      </c>
      <c r="L55" s="278">
        <f t="shared" si="3"/>
        <v>0</v>
      </c>
      <c r="M55" s="293">
        <f>'Risk7Plus R6 ก.พ.2565'!L54</f>
        <v>1430820669.6400001</v>
      </c>
      <c r="N55" s="278">
        <f t="shared" si="4"/>
        <v>0</v>
      </c>
      <c r="O55" s="294">
        <f>'Risk7Plus R6 ก.พ.2565'!M54</f>
        <v>446011895.75999999</v>
      </c>
      <c r="P55" s="278">
        <f t="shared" si="5"/>
        <v>0</v>
      </c>
      <c r="Q55" s="279">
        <f t="shared" si="6"/>
        <v>0</v>
      </c>
      <c r="R55" s="279">
        <f t="shared" si="7"/>
        <v>0</v>
      </c>
      <c r="S55" s="279">
        <f t="shared" si="8"/>
        <v>0</v>
      </c>
      <c r="T55" s="279">
        <f t="shared" si="10"/>
        <v>0</v>
      </c>
      <c r="U55" s="279">
        <f t="shared" si="10"/>
        <v>0</v>
      </c>
      <c r="V55" s="279">
        <f t="shared" si="10"/>
        <v>0</v>
      </c>
      <c r="W55" s="280"/>
    </row>
    <row r="56" spans="2:23">
      <c r="B56" s="286" t="s">
        <v>25</v>
      </c>
      <c r="C56" s="280" t="s">
        <v>228</v>
      </c>
      <c r="D56" s="275" t="s">
        <v>199</v>
      </c>
      <c r="E56" s="275">
        <v>162</v>
      </c>
      <c r="F56" s="276" t="s">
        <v>364</v>
      </c>
      <c r="G56" s="277">
        <f>'Risk7Plus R6 ก.พ.2565'!I55</f>
        <v>1.9</v>
      </c>
      <c r="H56" s="278">
        <f t="shared" si="1"/>
        <v>0</v>
      </c>
      <c r="I56" s="277">
        <f>'Risk7Plus R6 ก.พ.2565'!J55</f>
        <v>1.77</v>
      </c>
      <c r="J56" s="278">
        <f t="shared" si="2"/>
        <v>0</v>
      </c>
      <c r="K56" s="277">
        <f>'Risk7Plus R6 ก.พ.2565'!K55</f>
        <v>0.56999999999999995</v>
      </c>
      <c r="L56" s="278">
        <f t="shared" si="3"/>
        <v>1</v>
      </c>
      <c r="M56" s="293">
        <f>'Risk7Plus R6 ก.พ.2565'!L55</f>
        <v>107262847.16</v>
      </c>
      <c r="N56" s="278">
        <f t="shared" si="4"/>
        <v>0</v>
      </c>
      <c r="O56" s="294">
        <f>'Risk7Plus R6 ก.พ.2565'!M55</f>
        <v>70017759.519999996</v>
      </c>
      <c r="P56" s="278">
        <f t="shared" si="5"/>
        <v>0</v>
      </c>
      <c r="Q56" s="279">
        <f t="shared" si="6"/>
        <v>1</v>
      </c>
      <c r="R56" s="279">
        <f t="shared" si="7"/>
        <v>0</v>
      </c>
      <c r="S56" s="279">
        <f t="shared" si="8"/>
        <v>0</v>
      </c>
      <c r="T56" s="279">
        <f t="shared" si="10"/>
        <v>1</v>
      </c>
      <c r="U56" s="279">
        <f t="shared" si="10"/>
        <v>1</v>
      </c>
      <c r="V56" s="279">
        <f t="shared" si="10"/>
        <v>1</v>
      </c>
      <c r="W56" s="280"/>
    </row>
    <row r="57" spans="2:23">
      <c r="B57" s="286" t="s">
        <v>26</v>
      </c>
      <c r="C57" s="280" t="s">
        <v>229</v>
      </c>
      <c r="D57" s="275" t="s">
        <v>166</v>
      </c>
      <c r="E57" s="275">
        <v>70</v>
      </c>
      <c r="F57" s="276" t="s">
        <v>167</v>
      </c>
      <c r="G57" s="277">
        <f>'Risk7Plus R6 ก.พ.2565'!I56</f>
        <v>4.47</v>
      </c>
      <c r="H57" s="278">
        <f t="shared" si="1"/>
        <v>0</v>
      </c>
      <c r="I57" s="277">
        <f>'Risk7Plus R6 ก.พ.2565'!J56</f>
        <v>4.33</v>
      </c>
      <c r="J57" s="278">
        <f t="shared" si="2"/>
        <v>0</v>
      </c>
      <c r="K57" s="277">
        <f>'Risk7Plus R6 ก.พ.2565'!K56</f>
        <v>3.19</v>
      </c>
      <c r="L57" s="278">
        <f t="shared" si="3"/>
        <v>0</v>
      </c>
      <c r="M57" s="293">
        <f>'Risk7Plus R6 ก.พ.2565'!L56</f>
        <v>105087153.76000001</v>
      </c>
      <c r="N57" s="278">
        <f t="shared" si="4"/>
        <v>0</v>
      </c>
      <c r="O57" s="294">
        <f>'Risk7Plus R6 ก.พ.2565'!M56</f>
        <v>44113351.340000004</v>
      </c>
      <c r="P57" s="278">
        <f t="shared" si="5"/>
        <v>0</v>
      </c>
      <c r="Q57" s="279">
        <f t="shared" si="6"/>
        <v>0</v>
      </c>
      <c r="R57" s="279">
        <f t="shared" si="7"/>
        <v>0</v>
      </c>
      <c r="S57" s="279">
        <f t="shared" si="8"/>
        <v>0</v>
      </c>
      <c r="T57" s="279">
        <f t="shared" si="10"/>
        <v>0</v>
      </c>
      <c r="U57" s="279">
        <f t="shared" si="10"/>
        <v>0</v>
      </c>
      <c r="V57" s="279">
        <f t="shared" si="10"/>
        <v>0</v>
      </c>
      <c r="W57" s="280"/>
    </row>
    <row r="58" spans="2:23">
      <c r="B58" s="286" t="s">
        <v>27</v>
      </c>
      <c r="C58" s="280" t="s">
        <v>230</v>
      </c>
      <c r="D58" s="275" t="s">
        <v>199</v>
      </c>
      <c r="E58" s="275">
        <v>214</v>
      </c>
      <c r="F58" s="276" t="s">
        <v>365</v>
      </c>
      <c r="G58" s="277">
        <f>'Risk7Plus R6 ก.พ.2565'!I57</f>
        <v>3.34</v>
      </c>
      <c r="H58" s="278">
        <f t="shared" si="1"/>
        <v>0</v>
      </c>
      <c r="I58" s="277">
        <f>'Risk7Plus R6 ก.พ.2565'!J57</f>
        <v>3.19</v>
      </c>
      <c r="J58" s="278">
        <f t="shared" si="2"/>
        <v>0</v>
      </c>
      <c r="K58" s="277">
        <f>'Risk7Plus R6 ก.พ.2565'!K57</f>
        <v>1.29</v>
      </c>
      <c r="L58" s="278">
        <f t="shared" si="3"/>
        <v>0</v>
      </c>
      <c r="M58" s="293">
        <f>'Risk7Plus R6 ก.พ.2565'!L57</f>
        <v>303138869.38</v>
      </c>
      <c r="N58" s="278">
        <f t="shared" si="4"/>
        <v>0</v>
      </c>
      <c r="O58" s="294">
        <f>'Risk7Plus R6 ก.พ.2565'!M57</f>
        <v>118491344.62</v>
      </c>
      <c r="P58" s="278">
        <f t="shared" si="5"/>
        <v>0</v>
      </c>
      <c r="Q58" s="279">
        <f t="shared" si="6"/>
        <v>0</v>
      </c>
      <c r="R58" s="279">
        <f t="shared" si="7"/>
        <v>0</v>
      </c>
      <c r="S58" s="279">
        <f t="shared" si="8"/>
        <v>0</v>
      </c>
      <c r="T58" s="279">
        <f t="shared" si="10"/>
        <v>0</v>
      </c>
      <c r="U58" s="279">
        <f t="shared" si="10"/>
        <v>0</v>
      </c>
      <c r="V58" s="279">
        <f t="shared" si="10"/>
        <v>0</v>
      </c>
      <c r="W58" s="280"/>
    </row>
    <row r="59" spans="2:23">
      <c r="B59" s="286" t="s">
        <v>28</v>
      </c>
      <c r="C59" s="280" t="s">
        <v>231</v>
      </c>
      <c r="D59" s="275" t="s">
        <v>166</v>
      </c>
      <c r="E59" s="275">
        <v>43</v>
      </c>
      <c r="F59" s="276" t="s">
        <v>169</v>
      </c>
      <c r="G59" s="277">
        <f>'Risk7Plus R6 ก.พ.2565'!I58</f>
        <v>2.89</v>
      </c>
      <c r="H59" s="278">
        <f t="shared" si="1"/>
        <v>0</v>
      </c>
      <c r="I59" s="277">
        <f>'Risk7Plus R6 ก.พ.2565'!J58</f>
        <v>2.8</v>
      </c>
      <c r="J59" s="278">
        <f t="shared" si="2"/>
        <v>0</v>
      </c>
      <c r="K59" s="277">
        <f>'Risk7Plus R6 ก.พ.2565'!K58</f>
        <v>1.2</v>
      </c>
      <c r="L59" s="278">
        <f t="shared" si="3"/>
        <v>0</v>
      </c>
      <c r="M59" s="293">
        <f>'Risk7Plus R6 ก.พ.2565'!L58</f>
        <v>56858045.079999998</v>
      </c>
      <c r="N59" s="278">
        <f t="shared" si="4"/>
        <v>0</v>
      </c>
      <c r="O59" s="294">
        <f>'Risk7Plus R6 ก.พ.2565'!M58</f>
        <v>25101692.800000001</v>
      </c>
      <c r="P59" s="278">
        <f t="shared" si="5"/>
        <v>0</v>
      </c>
      <c r="Q59" s="279">
        <f t="shared" si="6"/>
        <v>0</v>
      </c>
      <c r="R59" s="279">
        <f t="shared" si="7"/>
        <v>0</v>
      </c>
      <c r="S59" s="279">
        <f t="shared" si="8"/>
        <v>0</v>
      </c>
      <c r="T59" s="279">
        <f t="shared" si="10"/>
        <v>0</v>
      </c>
      <c r="U59" s="279">
        <f t="shared" si="10"/>
        <v>0</v>
      </c>
      <c r="V59" s="279">
        <f t="shared" si="10"/>
        <v>0</v>
      </c>
      <c r="W59" s="280"/>
    </row>
    <row r="60" spans="2:23">
      <c r="B60" s="286" t="s">
        <v>29</v>
      </c>
      <c r="C60" s="280" t="s">
        <v>232</v>
      </c>
      <c r="D60" s="275" t="s">
        <v>166</v>
      </c>
      <c r="E60" s="275">
        <v>48</v>
      </c>
      <c r="F60" s="276" t="s">
        <v>362</v>
      </c>
      <c r="G60" s="277">
        <f>'Risk7Plus R6 ก.พ.2565'!I59</f>
        <v>6.75</v>
      </c>
      <c r="H60" s="278">
        <f t="shared" si="1"/>
        <v>0</v>
      </c>
      <c r="I60" s="277">
        <f>'Risk7Plus R6 ก.พ.2565'!J59</f>
        <v>6.59</v>
      </c>
      <c r="J60" s="278">
        <f t="shared" si="2"/>
        <v>0</v>
      </c>
      <c r="K60" s="277">
        <f>'Risk7Plus R6 ก.พ.2565'!K59</f>
        <v>4.25</v>
      </c>
      <c r="L60" s="278">
        <f t="shared" si="3"/>
        <v>0</v>
      </c>
      <c r="M60" s="293">
        <f>'Risk7Plus R6 ก.พ.2565'!L59</f>
        <v>224765489.96000001</v>
      </c>
      <c r="N60" s="278">
        <f t="shared" si="4"/>
        <v>0</v>
      </c>
      <c r="O60" s="294">
        <f>'Risk7Plus R6 ก.พ.2565'!M59</f>
        <v>76437812.480000004</v>
      </c>
      <c r="P60" s="278">
        <f t="shared" si="5"/>
        <v>0</v>
      </c>
      <c r="Q60" s="279">
        <f t="shared" si="6"/>
        <v>0</v>
      </c>
      <c r="R60" s="279">
        <f t="shared" si="7"/>
        <v>0</v>
      </c>
      <c r="S60" s="279">
        <f t="shared" si="8"/>
        <v>0</v>
      </c>
      <c r="T60" s="279">
        <f t="shared" si="10"/>
        <v>0</v>
      </c>
      <c r="U60" s="279">
        <f t="shared" si="10"/>
        <v>0</v>
      </c>
      <c r="V60" s="279">
        <f t="shared" si="10"/>
        <v>0</v>
      </c>
      <c r="W60" s="280"/>
    </row>
    <row r="61" spans="2:23">
      <c r="B61" s="286" t="s">
        <v>30</v>
      </c>
      <c r="C61" s="280" t="s">
        <v>233</v>
      </c>
      <c r="D61" s="275" t="s">
        <v>166</v>
      </c>
      <c r="E61" s="275">
        <v>75</v>
      </c>
      <c r="F61" s="276" t="s">
        <v>167</v>
      </c>
      <c r="G61" s="277">
        <f>'Risk7Plus R6 ก.พ.2565'!I60</f>
        <v>5.22</v>
      </c>
      <c r="H61" s="278">
        <f t="shared" si="1"/>
        <v>0</v>
      </c>
      <c r="I61" s="277">
        <f>'Risk7Plus R6 ก.พ.2565'!J60</f>
        <v>5.0999999999999996</v>
      </c>
      <c r="J61" s="278">
        <f t="shared" si="2"/>
        <v>0</v>
      </c>
      <c r="K61" s="277">
        <f>'Risk7Plus R6 ก.พ.2565'!K60</f>
        <v>1.82</v>
      </c>
      <c r="L61" s="278">
        <f t="shared" si="3"/>
        <v>0</v>
      </c>
      <c r="M61" s="293">
        <f>'Risk7Plus R6 ก.พ.2565'!L60</f>
        <v>336322367.23000002</v>
      </c>
      <c r="N61" s="278">
        <f t="shared" si="4"/>
        <v>0</v>
      </c>
      <c r="O61" s="294">
        <f>'Risk7Plus R6 ก.พ.2565'!M60</f>
        <v>188182059</v>
      </c>
      <c r="P61" s="278">
        <f t="shared" si="5"/>
        <v>0</v>
      </c>
      <c r="Q61" s="279">
        <f t="shared" si="6"/>
        <v>0</v>
      </c>
      <c r="R61" s="279">
        <f t="shared" si="7"/>
        <v>0</v>
      </c>
      <c r="S61" s="279">
        <f t="shared" si="8"/>
        <v>0</v>
      </c>
      <c r="T61" s="279">
        <f t="shared" si="10"/>
        <v>0</v>
      </c>
      <c r="U61" s="279">
        <f t="shared" si="10"/>
        <v>0</v>
      </c>
      <c r="V61" s="279">
        <f t="shared" si="10"/>
        <v>0</v>
      </c>
      <c r="W61" s="280"/>
    </row>
    <row r="62" spans="2:23">
      <c r="B62" s="286" t="s">
        <v>69</v>
      </c>
      <c r="C62" s="280" t="s">
        <v>234</v>
      </c>
      <c r="D62" s="275" t="s">
        <v>166</v>
      </c>
      <c r="E62" s="275">
        <v>30</v>
      </c>
      <c r="F62" s="276" t="s">
        <v>169</v>
      </c>
      <c r="G62" s="277">
        <f>'Risk7Plus R6 ก.พ.2565'!I61</f>
        <v>4.4400000000000004</v>
      </c>
      <c r="H62" s="278">
        <f t="shared" si="1"/>
        <v>0</v>
      </c>
      <c r="I62" s="277">
        <f>'Risk7Plus R6 ก.พ.2565'!J61</f>
        <v>4.22</v>
      </c>
      <c r="J62" s="278">
        <f t="shared" si="2"/>
        <v>0</v>
      </c>
      <c r="K62" s="277">
        <f>'Risk7Plus R6 ก.พ.2565'!K61</f>
        <v>1.27</v>
      </c>
      <c r="L62" s="278">
        <f t="shared" si="3"/>
        <v>0</v>
      </c>
      <c r="M62" s="293">
        <f>'Risk7Plus R6 ก.พ.2565'!L61</f>
        <v>71447176.140000001</v>
      </c>
      <c r="N62" s="278">
        <f t="shared" si="4"/>
        <v>0</v>
      </c>
      <c r="O62" s="294">
        <f>'Risk7Plus R6 ก.พ.2565'!M61</f>
        <v>35138434.219999999</v>
      </c>
      <c r="P62" s="278">
        <f t="shared" si="5"/>
        <v>0</v>
      </c>
      <c r="Q62" s="279">
        <f t="shared" si="6"/>
        <v>0</v>
      </c>
      <c r="R62" s="279">
        <f t="shared" si="7"/>
        <v>0</v>
      </c>
      <c r="S62" s="279">
        <f t="shared" si="8"/>
        <v>0</v>
      </c>
      <c r="T62" s="279">
        <f t="shared" si="10"/>
        <v>0</v>
      </c>
      <c r="U62" s="279">
        <f t="shared" si="10"/>
        <v>0</v>
      </c>
      <c r="V62" s="279">
        <f t="shared" si="10"/>
        <v>0</v>
      </c>
      <c r="W62" s="280"/>
    </row>
    <row r="63" spans="2:23">
      <c r="B63" s="286" t="s">
        <v>70</v>
      </c>
      <c r="C63" s="280" t="s">
        <v>235</v>
      </c>
      <c r="D63" s="275" t="s">
        <v>166</v>
      </c>
      <c r="E63" s="275">
        <v>30</v>
      </c>
      <c r="F63" s="276" t="s">
        <v>169</v>
      </c>
      <c r="G63" s="277">
        <f>'Risk7Plus R6 ก.พ.2565'!I62</f>
        <v>5.22</v>
      </c>
      <c r="H63" s="278">
        <f t="shared" si="1"/>
        <v>0</v>
      </c>
      <c r="I63" s="277">
        <f>'Risk7Plus R6 ก.พ.2565'!J62</f>
        <v>5.13</v>
      </c>
      <c r="J63" s="278">
        <f t="shared" si="2"/>
        <v>0</v>
      </c>
      <c r="K63" s="277">
        <f>'Risk7Plus R6 ก.พ.2565'!K62</f>
        <v>2.58</v>
      </c>
      <c r="L63" s="278">
        <f t="shared" si="3"/>
        <v>0</v>
      </c>
      <c r="M63" s="293">
        <f>'Risk7Plus R6 ก.พ.2565'!L62</f>
        <v>185365023.38999999</v>
      </c>
      <c r="N63" s="278">
        <f t="shared" si="4"/>
        <v>0</v>
      </c>
      <c r="O63" s="294">
        <f>'Risk7Plus R6 ก.พ.2565'!M62</f>
        <v>76415921.219999999</v>
      </c>
      <c r="P63" s="278">
        <f t="shared" si="5"/>
        <v>0</v>
      </c>
      <c r="Q63" s="279">
        <f t="shared" si="6"/>
        <v>0</v>
      </c>
      <c r="R63" s="279">
        <f t="shared" si="7"/>
        <v>0</v>
      </c>
      <c r="S63" s="279">
        <f t="shared" si="8"/>
        <v>0</v>
      </c>
      <c r="T63" s="279">
        <f t="shared" si="10"/>
        <v>0</v>
      </c>
      <c r="U63" s="279">
        <f t="shared" si="10"/>
        <v>0</v>
      </c>
      <c r="V63" s="279">
        <f t="shared" si="10"/>
        <v>0</v>
      </c>
      <c r="W63" s="280"/>
    </row>
    <row r="64" spans="2:23">
      <c r="B64" s="286" t="s">
        <v>7</v>
      </c>
      <c r="C64" s="280" t="s">
        <v>237</v>
      </c>
      <c r="D64" s="275" t="s">
        <v>163</v>
      </c>
      <c r="E64" s="275">
        <v>600</v>
      </c>
      <c r="F64" s="276" t="s">
        <v>182</v>
      </c>
      <c r="G64" s="277">
        <f>'Risk7Plus R6 ก.พ.2565'!I63</f>
        <v>5.97</v>
      </c>
      <c r="H64" s="278">
        <f t="shared" si="1"/>
        <v>0</v>
      </c>
      <c r="I64" s="277">
        <f>'Risk7Plus R6 ก.พ.2565'!J63</f>
        <v>5.66</v>
      </c>
      <c r="J64" s="278">
        <f t="shared" si="2"/>
        <v>0</v>
      </c>
      <c r="K64" s="277">
        <f>'Risk7Plus R6 ก.พ.2565'!K63</f>
        <v>3.93</v>
      </c>
      <c r="L64" s="278">
        <f t="shared" si="3"/>
        <v>0</v>
      </c>
      <c r="M64" s="293">
        <f>'Risk7Plus R6 ก.พ.2565'!L63</f>
        <v>1539997195.47</v>
      </c>
      <c r="N64" s="278">
        <f t="shared" si="4"/>
        <v>0</v>
      </c>
      <c r="O64" s="294">
        <f>'Risk7Plus R6 ก.พ.2565'!M63</f>
        <v>439694220.73000002</v>
      </c>
      <c r="P64" s="278">
        <f t="shared" si="5"/>
        <v>0</v>
      </c>
      <c r="Q64" s="279">
        <f t="shared" si="6"/>
        <v>0</v>
      </c>
      <c r="R64" s="279">
        <f t="shared" si="7"/>
        <v>0</v>
      </c>
      <c r="S64" s="279">
        <f t="shared" si="8"/>
        <v>0</v>
      </c>
      <c r="T64" s="279">
        <f t="shared" si="10"/>
        <v>0</v>
      </c>
      <c r="U64" s="279">
        <f t="shared" si="10"/>
        <v>0</v>
      </c>
      <c r="V64" s="279">
        <f t="shared" si="10"/>
        <v>0</v>
      </c>
      <c r="W64" s="280"/>
    </row>
    <row r="65" spans="2:23">
      <c r="B65" s="286" t="s">
        <v>11</v>
      </c>
      <c r="C65" s="280" t="s">
        <v>238</v>
      </c>
      <c r="D65" s="275" t="s">
        <v>166</v>
      </c>
      <c r="E65" s="275">
        <v>163</v>
      </c>
      <c r="F65" s="276" t="s">
        <v>363</v>
      </c>
      <c r="G65" s="277">
        <f>'Risk7Plus R6 ก.พ.2565'!I64</f>
        <v>4.51</v>
      </c>
      <c r="H65" s="278">
        <f t="shared" si="1"/>
        <v>0</v>
      </c>
      <c r="I65" s="277">
        <f>'Risk7Plus R6 ก.พ.2565'!J64</f>
        <v>4.41</v>
      </c>
      <c r="J65" s="278">
        <f t="shared" si="2"/>
        <v>0</v>
      </c>
      <c r="K65" s="277">
        <f>'Risk7Plus R6 ก.พ.2565'!K64</f>
        <v>3.11</v>
      </c>
      <c r="L65" s="278">
        <f t="shared" si="3"/>
        <v>0</v>
      </c>
      <c r="M65" s="293">
        <f>'Risk7Plus R6 ก.พ.2565'!L64</f>
        <v>293924959.11000001</v>
      </c>
      <c r="N65" s="278">
        <f t="shared" si="4"/>
        <v>0</v>
      </c>
      <c r="O65" s="294">
        <f>'Risk7Plus R6 ก.พ.2565'!M64</f>
        <v>151139069.34999999</v>
      </c>
      <c r="P65" s="278">
        <f t="shared" si="5"/>
        <v>0</v>
      </c>
      <c r="Q65" s="279">
        <f t="shared" si="6"/>
        <v>0</v>
      </c>
      <c r="R65" s="279">
        <f t="shared" si="7"/>
        <v>0</v>
      </c>
      <c r="S65" s="279">
        <f t="shared" si="8"/>
        <v>0</v>
      </c>
      <c r="T65" s="279">
        <f t="shared" si="10"/>
        <v>0</v>
      </c>
      <c r="U65" s="279">
        <f t="shared" si="10"/>
        <v>0</v>
      </c>
      <c r="V65" s="279">
        <f t="shared" si="10"/>
        <v>0</v>
      </c>
      <c r="W65" s="280"/>
    </row>
    <row r="66" spans="2:23">
      <c r="B66" s="286" t="s">
        <v>12</v>
      </c>
      <c r="C66" s="280" t="s">
        <v>239</v>
      </c>
      <c r="D66" s="275" t="s">
        <v>199</v>
      </c>
      <c r="E66" s="275">
        <v>232</v>
      </c>
      <c r="F66" s="276" t="s">
        <v>365</v>
      </c>
      <c r="G66" s="277">
        <f>'Risk7Plus R6 ก.พ.2565'!I65</f>
        <v>3.92</v>
      </c>
      <c r="H66" s="278">
        <f t="shared" si="1"/>
        <v>0</v>
      </c>
      <c r="I66" s="277">
        <f>'Risk7Plus R6 ก.พ.2565'!J65</f>
        <v>3.83</v>
      </c>
      <c r="J66" s="278">
        <f t="shared" si="2"/>
        <v>0</v>
      </c>
      <c r="K66" s="277">
        <f>'Risk7Plus R6 ก.พ.2565'!K65</f>
        <v>3.69</v>
      </c>
      <c r="L66" s="278">
        <f t="shared" si="3"/>
        <v>0</v>
      </c>
      <c r="M66" s="293">
        <f>'Risk7Plus R6 ก.พ.2565'!L65</f>
        <v>784418851.46000004</v>
      </c>
      <c r="N66" s="278">
        <f t="shared" si="4"/>
        <v>0</v>
      </c>
      <c r="O66" s="294">
        <f>'Risk7Plus R6 ก.พ.2565'!M65</f>
        <v>123972830.03</v>
      </c>
      <c r="P66" s="278">
        <f t="shared" si="5"/>
        <v>0</v>
      </c>
      <c r="Q66" s="279">
        <f t="shared" si="6"/>
        <v>0</v>
      </c>
      <c r="R66" s="279">
        <f t="shared" si="7"/>
        <v>0</v>
      </c>
      <c r="S66" s="279">
        <f t="shared" si="8"/>
        <v>0</v>
      </c>
      <c r="T66" s="279">
        <f t="shared" si="10"/>
        <v>0</v>
      </c>
      <c r="U66" s="279">
        <f t="shared" si="10"/>
        <v>0</v>
      </c>
      <c r="V66" s="279">
        <f t="shared" si="10"/>
        <v>0</v>
      </c>
      <c r="W66" s="280"/>
    </row>
    <row r="67" spans="2:23">
      <c r="B67" s="286" t="s">
        <v>13</v>
      </c>
      <c r="C67" s="280" t="s">
        <v>240</v>
      </c>
      <c r="D67" s="275" t="s">
        <v>166</v>
      </c>
      <c r="E67" s="275">
        <v>108</v>
      </c>
      <c r="F67" s="276" t="s">
        <v>176</v>
      </c>
      <c r="G67" s="277">
        <f>'Risk7Plus R6 ก.พ.2565'!I66</f>
        <v>7.13</v>
      </c>
      <c r="H67" s="278">
        <f t="shared" si="1"/>
        <v>0</v>
      </c>
      <c r="I67" s="277">
        <f>'Risk7Plus R6 ก.พ.2565'!J66</f>
        <v>6.89</v>
      </c>
      <c r="J67" s="278">
        <f t="shared" si="2"/>
        <v>0</v>
      </c>
      <c r="K67" s="277">
        <f>'Risk7Plus R6 ก.พ.2565'!K66</f>
        <v>6.18</v>
      </c>
      <c r="L67" s="278">
        <f t="shared" si="3"/>
        <v>0</v>
      </c>
      <c r="M67" s="293">
        <f>'Risk7Plus R6 ก.พ.2565'!L66</f>
        <v>224574585.63</v>
      </c>
      <c r="N67" s="278">
        <f t="shared" si="4"/>
        <v>0</v>
      </c>
      <c r="O67" s="294">
        <f>'Risk7Plus R6 ก.พ.2565'!M66</f>
        <v>173261012.94</v>
      </c>
      <c r="P67" s="278">
        <f t="shared" si="5"/>
        <v>0</v>
      </c>
      <c r="Q67" s="279">
        <f t="shared" si="6"/>
        <v>0</v>
      </c>
      <c r="R67" s="279">
        <f t="shared" si="7"/>
        <v>0</v>
      </c>
      <c r="S67" s="279">
        <f t="shared" si="8"/>
        <v>0</v>
      </c>
      <c r="T67" s="279">
        <f t="shared" si="10"/>
        <v>0</v>
      </c>
      <c r="U67" s="279">
        <f t="shared" si="10"/>
        <v>0</v>
      </c>
      <c r="V67" s="279">
        <f t="shared" si="10"/>
        <v>0</v>
      </c>
      <c r="W67" s="280"/>
    </row>
    <row r="68" spans="2:23">
      <c r="B68" s="286" t="s">
        <v>14</v>
      </c>
      <c r="C68" s="280" t="s">
        <v>241</v>
      </c>
      <c r="D68" s="275" t="s">
        <v>166</v>
      </c>
      <c r="E68" s="275">
        <v>51</v>
      </c>
      <c r="F68" s="276" t="s">
        <v>242</v>
      </c>
      <c r="G68" s="277">
        <f>'Risk7Plus R6 ก.พ.2565'!I67</f>
        <v>3.34</v>
      </c>
      <c r="H68" s="278">
        <f t="shared" si="1"/>
        <v>0</v>
      </c>
      <c r="I68" s="277">
        <f>'Risk7Plus R6 ก.พ.2565'!J67</f>
        <v>3.15</v>
      </c>
      <c r="J68" s="278">
        <f t="shared" si="2"/>
        <v>0</v>
      </c>
      <c r="K68" s="277">
        <f>'Risk7Plus R6 ก.พ.2565'!K67</f>
        <v>2.21</v>
      </c>
      <c r="L68" s="278">
        <f t="shared" si="3"/>
        <v>0</v>
      </c>
      <c r="M68" s="293">
        <f>'Risk7Plus R6 ก.พ.2565'!L67</f>
        <v>93169782.799999997</v>
      </c>
      <c r="N68" s="278">
        <f t="shared" si="4"/>
        <v>0</v>
      </c>
      <c r="O68" s="294">
        <f>'Risk7Plus R6 ก.พ.2565'!M67</f>
        <v>60281906.479999997</v>
      </c>
      <c r="P68" s="278">
        <f t="shared" si="5"/>
        <v>0</v>
      </c>
      <c r="Q68" s="279">
        <f t="shared" si="6"/>
        <v>0</v>
      </c>
      <c r="R68" s="279">
        <f t="shared" si="7"/>
        <v>0</v>
      </c>
      <c r="S68" s="279">
        <f t="shared" si="8"/>
        <v>0</v>
      </c>
      <c r="T68" s="279">
        <f t="shared" si="10"/>
        <v>0</v>
      </c>
      <c r="U68" s="279">
        <f t="shared" si="10"/>
        <v>0</v>
      </c>
      <c r="V68" s="279">
        <f t="shared" si="10"/>
        <v>0</v>
      </c>
      <c r="W68" s="280"/>
    </row>
    <row r="69" spans="2:23">
      <c r="B69" s="286" t="s">
        <v>72</v>
      </c>
      <c r="C69" s="280" t="s">
        <v>243</v>
      </c>
      <c r="D69" s="275" t="s">
        <v>166</v>
      </c>
      <c r="E69" s="275">
        <v>15</v>
      </c>
      <c r="F69" s="276" t="s">
        <v>209</v>
      </c>
      <c r="G69" s="277">
        <f>'Risk7Plus R6 ก.พ.2565'!I68</f>
        <v>4.09</v>
      </c>
      <c r="H69" s="278">
        <f t="shared" si="1"/>
        <v>0</v>
      </c>
      <c r="I69" s="277">
        <f>'Risk7Plus R6 ก.พ.2565'!J68</f>
        <v>3.98</v>
      </c>
      <c r="J69" s="278">
        <f t="shared" si="2"/>
        <v>0</v>
      </c>
      <c r="K69" s="277">
        <f>'Risk7Plus R6 ก.พ.2565'!K68</f>
        <v>3.86</v>
      </c>
      <c r="L69" s="278">
        <f t="shared" si="3"/>
        <v>0</v>
      </c>
      <c r="M69" s="293">
        <f>'Risk7Plus R6 ก.พ.2565'!L68</f>
        <v>128340287.41</v>
      </c>
      <c r="N69" s="278">
        <f t="shared" si="4"/>
        <v>0</v>
      </c>
      <c r="O69" s="294">
        <f>'Risk7Plus R6 ก.พ.2565'!M68</f>
        <v>29617106.460000001</v>
      </c>
      <c r="P69" s="278">
        <f t="shared" si="5"/>
        <v>0</v>
      </c>
      <c r="Q69" s="279">
        <f t="shared" si="6"/>
        <v>0</v>
      </c>
      <c r="R69" s="279">
        <f t="shared" si="7"/>
        <v>0</v>
      </c>
      <c r="S69" s="279">
        <f t="shared" si="8"/>
        <v>0</v>
      </c>
      <c r="T69" s="279">
        <f t="shared" si="10"/>
        <v>0</v>
      </c>
      <c r="U69" s="279">
        <f t="shared" si="10"/>
        <v>0</v>
      </c>
      <c r="V69" s="279">
        <f t="shared" si="10"/>
        <v>0</v>
      </c>
      <c r="W69" s="280"/>
    </row>
    <row r="70" spans="2:23">
      <c r="B70" s="286" t="s">
        <v>10</v>
      </c>
      <c r="C70" s="280" t="s">
        <v>245</v>
      </c>
      <c r="D70" s="275" t="s">
        <v>199</v>
      </c>
      <c r="E70" s="275">
        <v>440</v>
      </c>
      <c r="F70" s="276" t="s">
        <v>354</v>
      </c>
      <c r="G70" s="277">
        <f>'Risk7Plus R6 ก.พ.2565'!I69</f>
        <v>9.17</v>
      </c>
      <c r="H70" s="278">
        <f t="shared" si="1"/>
        <v>0</v>
      </c>
      <c r="I70" s="277">
        <f>'Risk7Plus R6 ก.พ.2565'!J69</f>
        <v>8.84</v>
      </c>
      <c r="J70" s="278">
        <f t="shared" si="2"/>
        <v>0</v>
      </c>
      <c r="K70" s="277">
        <f>'Risk7Plus R6 ก.พ.2565'!K69</f>
        <v>6.06</v>
      </c>
      <c r="L70" s="278">
        <f t="shared" si="3"/>
        <v>0</v>
      </c>
      <c r="M70" s="293">
        <f>'Risk7Plus R6 ก.พ.2565'!L69</f>
        <v>940867114.90999997</v>
      </c>
      <c r="N70" s="278">
        <f t="shared" si="4"/>
        <v>0</v>
      </c>
      <c r="O70" s="294">
        <f>'Risk7Plus R6 ก.พ.2565'!M69</f>
        <v>294686388.17000002</v>
      </c>
      <c r="P70" s="278">
        <f t="shared" si="5"/>
        <v>0</v>
      </c>
      <c r="Q70" s="279">
        <f t="shared" si="6"/>
        <v>0</v>
      </c>
      <c r="R70" s="279">
        <f t="shared" si="7"/>
        <v>0</v>
      </c>
      <c r="S70" s="279">
        <f t="shared" si="8"/>
        <v>0</v>
      </c>
      <c r="T70" s="279">
        <f t="shared" si="10"/>
        <v>0</v>
      </c>
      <c r="U70" s="279">
        <f t="shared" si="10"/>
        <v>0</v>
      </c>
      <c r="V70" s="279">
        <f t="shared" si="10"/>
        <v>0</v>
      </c>
      <c r="W70" s="280"/>
    </row>
    <row r="71" spans="2:23">
      <c r="B71" s="286" t="s">
        <v>61</v>
      </c>
      <c r="C71" s="280" t="s">
        <v>246</v>
      </c>
      <c r="D71" s="275" t="s">
        <v>166</v>
      </c>
      <c r="E71" s="275">
        <v>36</v>
      </c>
      <c r="F71" s="276" t="s">
        <v>169</v>
      </c>
      <c r="G71" s="277">
        <f>'Risk7Plus R6 ก.พ.2565'!I70</f>
        <v>4.1100000000000003</v>
      </c>
      <c r="H71" s="278">
        <f t="shared" ref="H71:H78" si="11">IF(G71&gt;=1.5,0,1)</f>
        <v>0</v>
      </c>
      <c r="I71" s="277">
        <f>'Risk7Plus R6 ก.พ.2565'!J70</f>
        <v>3.97</v>
      </c>
      <c r="J71" s="278">
        <f t="shared" ref="J71:J78" si="12">IF(I71&gt;=1,0,1)</f>
        <v>0</v>
      </c>
      <c r="K71" s="277">
        <f>'Risk7Plus R6 ก.พ.2565'!K70</f>
        <v>2.77</v>
      </c>
      <c r="L71" s="278">
        <f t="shared" ref="L71:L78" si="13">IF(K71&gt;=0.8,0,1)</f>
        <v>0</v>
      </c>
      <c r="M71" s="293">
        <f>'Risk7Plus R6 ก.พ.2565'!L70</f>
        <v>72707710.680000007</v>
      </c>
      <c r="N71" s="278">
        <f t="shared" ref="N71:N78" si="14">IF(M71&gt;0,0,1)</f>
        <v>0</v>
      </c>
      <c r="O71" s="294">
        <f>'Risk7Plus R6 ก.พ.2565'!M70</f>
        <v>46022262.82</v>
      </c>
      <c r="P71" s="278">
        <f t="shared" ref="P71:P78" si="15">IF(O71&gt;0,0,1)</f>
        <v>0</v>
      </c>
      <c r="Q71" s="279">
        <f t="shared" ref="Q71:Q78" si="16">(IF($G71&lt;1.5,1,0))+(IF($I71&lt;1,1,0))+(IF($K71&lt;0.8,1,0))</f>
        <v>0</v>
      </c>
      <c r="R71" s="279">
        <f t="shared" ref="R71:R78" si="17">IF($O71&lt;0,1,0)+IF($M71&lt;0,1,0)</f>
        <v>0</v>
      </c>
      <c r="S71" s="279">
        <f t="shared" ref="S71:S78" si="18">IF(AND($O71&lt;0,$M71&lt;0),2,IF(AND($O71&gt;0,$M71&gt;0),0,IF(AND($M71&lt;0,$O71&gt;0),IF(ABS(($M71/($O71/$Q$2)))&lt;3,0,IF(ABS(($M71/($O71/$Q$2)))&gt;6,2,1)),IF(AND($M71&gt;0,$O71&lt;0),IF(ABS(($M71/($O71/$Q$2)))&lt;3,2,IF(ABS(($M71/($O71/$Q$2)))&gt;6,0,1))))))</f>
        <v>0</v>
      </c>
      <c r="T71" s="279">
        <f t="shared" si="10"/>
        <v>0</v>
      </c>
      <c r="U71" s="279">
        <f t="shared" si="10"/>
        <v>0</v>
      </c>
      <c r="V71" s="279">
        <f t="shared" si="10"/>
        <v>0</v>
      </c>
      <c r="W71" s="280"/>
    </row>
    <row r="72" spans="2:23">
      <c r="B72" s="286" t="s">
        <v>62</v>
      </c>
      <c r="C72" s="280" t="s">
        <v>247</v>
      </c>
      <c r="D72" s="275" t="s">
        <v>166</v>
      </c>
      <c r="E72" s="275">
        <v>46</v>
      </c>
      <c r="F72" s="276" t="s">
        <v>362</v>
      </c>
      <c r="G72" s="277">
        <f>'Risk7Plus R6 ก.พ.2565'!I71</f>
        <v>6.25</v>
      </c>
      <c r="H72" s="278">
        <f t="shared" si="11"/>
        <v>0</v>
      </c>
      <c r="I72" s="277">
        <f>'Risk7Plus R6 ก.พ.2565'!J71</f>
        <v>6.05</v>
      </c>
      <c r="J72" s="278">
        <f t="shared" si="12"/>
        <v>0</v>
      </c>
      <c r="K72" s="277">
        <f>'Risk7Plus R6 ก.พ.2565'!K71</f>
        <v>4.42</v>
      </c>
      <c r="L72" s="278">
        <f t="shared" si="13"/>
        <v>0</v>
      </c>
      <c r="M72" s="293">
        <f>'Risk7Plus R6 ก.พ.2565'!L71</f>
        <v>139776217.00999999</v>
      </c>
      <c r="N72" s="278">
        <f t="shared" si="14"/>
        <v>0</v>
      </c>
      <c r="O72" s="294">
        <f>'Risk7Plus R6 ก.พ.2565'!M71</f>
        <v>49456918.520000003</v>
      </c>
      <c r="P72" s="278">
        <f t="shared" si="15"/>
        <v>0</v>
      </c>
      <c r="Q72" s="279">
        <f t="shared" si="16"/>
        <v>0</v>
      </c>
      <c r="R72" s="279">
        <f t="shared" si="17"/>
        <v>0</v>
      </c>
      <c r="S72" s="279">
        <f t="shared" si="18"/>
        <v>0</v>
      </c>
      <c r="T72" s="279">
        <f t="shared" si="10"/>
        <v>0</v>
      </c>
      <c r="U72" s="279">
        <f t="shared" si="10"/>
        <v>0</v>
      </c>
      <c r="V72" s="279">
        <f t="shared" si="10"/>
        <v>0</v>
      </c>
      <c r="W72" s="280"/>
    </row>
    <row r="73" spans="2:23">
      <c r="B73" s="286" t="s">
        <v>63</v>
      </c>
      <c r="C73" s="280" t="s">
        <v>248</v>
      </c>
      <c r="D73" s="275" t="s">
        <v>166</v>
      </c>
      <c r="E73" s="275">
        <v>71</v>
      </c>
      <c r="F73" s="276" t="s">
        <v>362</v>
      </c>
      <c r="G73" s="277">
        <f>'Risk7Plus R6 ก.พ.2565'!I72</f>
        <v>6.79</v>
      </c>
      <c r="H73" s="278">
        <f t="shared" si="11"/>
        <v>0</v>
      </c>
      <c r="I73" s="277">
        <f>'Risk7Plus R6 ก.พ.2565'!J72</f>
        <v>6.4</v>
      </c>
      <c r="J73" s="278">
        <f t="shared" si="12"/>
        <v>0</v>
      </c>
      <c r="K73" s="277">
        <f>'Risk7Plus R6 ก.พ.2565'!K72</f>
        <v>4.79</v>
      </c>
      <c r="L73" s="278">
        <f t="shared" si="13"/>
        <v>0</v>
      </c>
      <c r="M73" s="293">
        <f>'Risk7Plus R6 ก.พ.2565'!L72</f>
        <v>130281541.58</v>
      </c>
      <c r="N73" s="278">
        <f t="shared" si="14"/>
        <v>0</v>
      </c>
      <c r="O73" s="294">
        <f>'Risk7Plus R6 ก.พ.2565'!M72</f>
        <v>51542996</v>
      </c>
      <c r="P73" s="278">
        <f t="shared" si="15"/>
        <v>0</v>
      </c>
      <c r="Q73" s="279">
        <f t="shared" si="16"/>
        <v>0</v>
      </c>
      <c r="R73" s="279">
        <f t="shared" si="17"/>
        <v>0</v>
      </c>
      <c r="S73" s="279">
        <f t="shared" si="18"/>
        <v>0</v>
      </c>
      <c r="T73" s="279">
        <f t="shared" si="10"/>
        <v>0</v>
      </c>
      <c r="U73" s="279">
        <f t="shared" si="10"/>
        <v>0</v>
      </c>
      <c r="V73" s="279">
        <f t="shared" si="10"/>
        <v>0</v>
      </c>
      <c r="W73" s="280"/>
    </row>
    <row r="74" spans="2:23">
      <c r="B74" s="286" t="s">
        <v>64</v>
      </c>
      <c r="C74" s="280" t="s">
        <v>249</v>
      </c>
      <c r="D74" s="275" t="s">
        <v>166</v>
      </c>
      <c r="E74" s="275">
        <v>77</v>
      </c>
      <c r="F74" s="276" t="s">
        <v>362</v>
      </c>
      <c r="G74" s="277">
        <f>'Risk7Plus R6 ก.พ.2565'!I73</f>
        <v>5.36</v>
      </c>
      <c r="H74" s="278">
        <f t="shared" si="11"/>
        <v>0</v>
      </c>
      <c r="I74" s="277">
        <f>'Risk7Plus R6 ก.พ.2565'!J73</f>
        <v>5.17</v>
      </c>
      <c r="J74" s="278">
        <f t="shared" si="12"/>
        <v>0</v>
      </c>
      <c r="K74" s="277">
        <f>'Risk7Plus R6 ก.พ.2565'!K73</f>
        <v>3.53</v>
      </c>
      <c r="L74" s="278">
        <f t="shared" si="13"/>
        <v>0</v>
      </c>
      <c r="M74" s="293">
        <f>'Risk7Plus R6 ก.พ.2565'!L73</f>
        <v>116627101.12</v>
      </c>
      <c r="N74" s="278">
        <f t="shared" si="14"/>
        <v>0</v>
      </c>
      <c r="O74" s="294">
        <f>'Risk7Plus R6 ก.พ.2565'!M73</f>
        <v>51309756.890000001</v>
      </c>
      <c r="P74" s="278">
        <f t="shared" si="15"/>
        <v>0</v>
      </c>
      <c r="Q74" s="279">
        <f t="shared" si="16"/>
        <v>0</v>
      </c>
      <c r="R74" s="279">
        <f t="shared" si="17"/>
        <v>0</v>
      </c>
      <c r="S74" s="279">
        <f t="shared" si="18"/>
        <v>0</v>
      </c>
      <c r="T74" s="279">
        <f t="shared" si="10"/>
        <v>0</v>
      </c>
      <c r="U74" s="279">
        <f t="shared" si="10"/>
        <v>0</v>
      </c>
      <c r="V74" s="279">
        <f t="shared" si="10"/>
        <v>0</v>
      </c>
      <c r="W74" s="280"/>
    </row>
    <row r="75" spans="2:23">
      <c r="B75" s="286" t="s">
        <v>65</v>
      </c>
      <c r="C75" s="280" t="s">
        <v>250</v>
      </c>
      <c r="D75" s="275" t="s">
        <v>199</v>
      </c>
      <c r="E75" s="275">
        <v>156</v>
      </c>
      <c r="F75" s="276" t="s">
        <v>364</v>
      </c>
      <c r="G75" s="277">
        <f>'Risk7Plus R6 ก.พ.2565'!I74</f>
        <v>6.96</v>
      </c>
      <c r="H75" s="278">
        <f t="shared" si="11"/>
        <v>0</v>
      </c>
      <c r="I75" s="277">
        <f>'Risk7Plus R6 ก.พ.2565'!J74</f>
        <v>6.7</v>
      </c>
      <c r="J75" s="278">
        <f t="shared" si="12"/>
        <v>0</v>
      </c>
      <c r="K75" s="277">
        <f>'Risk7Plus R6 ก.พ.2565'!K74</f>
        <v>2.68</v>
      </c>
      <c r="L75" s="278">
        <f t="shared" si="13"/>
        <v>0</v>
      </c>
      <c r="M75" s="293">
        <f>'Risk7Plus R6 ก.พ.2565'!L74</f>
        <v>497516205.94</v>
      </c>
      <c r="N75" s="278">
        <f t="shared" si="14"/>
        <v>0</v>
      </c>
      <c r="O75" s="294">
        <f>'Risk7Plus R6 ก.พ.2565'!M74</f>
        <v>164344374.66</v>
      </c>
      <c r="P75" s="278">
        <f t="shared" si="15"/>
        <v>0</v>
      </c>
      <c r="Q75" s="279">
        <f t="shared" si="16"/>
        <v>0</v>
      </c>
      <c r="R75" s="279">
        <f t="shared" si="17"/>
        <v>0</v>
      </c>
      <c r="S75" s="279">
        <f t="shared" si="18"/>
        <v>0</v>
      </c>
      <c r="T75" s="279">
        <f t="shared" si="10"/>
        <v>0</v>
      </c>
      <c r="U75" s="279">
        <f t="shared" si="10"/>
        <v>0</v>
      </c>
      <c r="V75" s="279">
        <f t="shared" si="10"/>
        <v>0</v>
      </c>
      <c r="W75" s="280"/>
    </row>
    <row r="76" spans="2:23">
      <c r="B76" s="286" t="s">
        <v>68</v>
      </c>
      <c r="C76" s="280" t="s">
        <v>251</v>
      </c>
      <c r="D76" s="275" t="s">
        <v>166</v>
      </c>
      <c r="E76" s="275">
        <v>51</v>
      </c>
      <c r="F76" s="276" t="s">
        <v>362</v>
      </c>
      <c r="G76" s="277">
        <f>'Risk7Plus R6 ก.พ.2565'!I75</f>
        <v>4.67</v>
      </c>
      <c r="H76" s="278">
        <f t="shared" si="11"/>
        <v>0</v>
      </c>
      <c r="I76" s="277">
        <f>'Risk7Plus R6 ก.พ.2565'!J75</f>
        <v>4.32</v>
      </c>
      <c r="J76" s="278">
        <f t="shared" si="12"/>
        <v>0</v>
      </c>
      <c r="K76" s="277">
        <f>'Risk7Plus R6 ก.พ.2565'!K75</f>
        <v>3.27</v>
      </c>
      <c r="L76" s="278">
        <f t="shared" si="13"/>
        <v>0</v>
      </c>
      <c r="M76" s="293">
        <f>'Risk7Plus R6 ก.พ.2565'!L75</f>
        <v>75126090.349999994</v>
      </c>
      <c r="N76" s="278">
        <f t="shared" si="14"/>
        <v>0</v>
      </c>
      <c r="O76" s="294">
        <f>'Risk7Plus R6 ก.พ.2565'!M75</f>
        <v>31887175.670000002</v>
      </c>
      <c r="P76" s="278">
        <f t="shared" si="15"/>
        <v>0</v>
      </c>
      <c r="Q76" s="279">
        <f t="shared" si="16"/>
        <v>0</v>
      </c>
      <c r="R76" s="279">
        <f t="shared" si="17"/>
        <v>0</v>
      </c>
      <c r="S76" s="279">
        <f t="shared" si="18"/>
        <v>0</v>
      </c>
      <c r="T76" s="279">
        <f t="shared" si="10"/>
        <v>0</v>
      </c>
      <c r="U76" s="279">
        <f t="shared" si="10"/>
        <v>0</v>
      </c>
      <c r="V76" s="279">
        <f t="shared" si="10"/>
        <v>0</v>
      </c>
      <c r="W76" s="280"/>
    </row>
    <row r="77" spans="2:23">
      <c r="B77" s="286" t="s">
        <v>73</v>
      </c>
      <c r="C77" s="280" t="s">
        <v>252</v>
      </c>
      <c r="D77" s="275" t="s">
        <v>166</v>
      </c>
      <c r="E77" s="275">
        <v>22</v>
      </c>
      <c r="F77" s="276" t="s">
        <v>209</v>
      </c>
      <c r="G77" s="277">
        <f>'Risk7Plus R6 ก.พ.2565'!I76</f>
        <v>8.16</v>
      </c>
      <c r="H77" s="278">
        <f t="shared" si="11"/>
        <v>0</v>
      </c>
      <c r="I77" s="277">
        <f>'Risk7Plus R6 ก.พ.2565'!J76</f>
        <v>7.94</v>
      </c>
      <c r="J77" s="278">
        <f t="shared" si="12"/>
        <v>0</v>
      </c>
      <c r="K77" s="277">
        <f>'Risk7Plus R6 ก.พ.2565'!K76</f>
        <v>5.42</v>
      </c>
      <c r="L77" s="278">
        <f t="shared" si="13"/>
        <v>0</v>
      </c>
      <c r="M77" s="293">
        <f>'Risk7Plus R6 ก.พ.2565'!L76</f>
        <v>99146579.859999999</v>
      </c>
      <c r="N77" s="278">
        <f t="shared" si="14"/>
        <v>0</v>
      </c>
      <c r="O77" s="294">
        <f>'Risk7Plus R6 ก.พ.2565'!M76</f>
        <v>40471967.780000001</v>
      </c>
      <c r="P77" s="278">
        <f t="shared" si="15"/>
        <v>0</v>
      </c>
      <c r="Q77" s="279">
        <f t="shared" si="16"/>
        <v>0</v>
      </c>
      <c r="R77" s="279">
        <f t="shared" si="17"/>
        <v>0</v>
      </c>
      <c r="S77" s="279">
        <f t="shared" si="18"/>
        <v>0</v>
      </c>
      <c r="T77" s="279">
        <f t="shared" si="10"/>
        <v>0</v>
      </c>
      <c r="U77" s="279">
        <f t="shared" si="10"/>
        <v>0</v>
      </c>
      <c r="V77" s="279">
        <f t="shared" si="10"/>
        <v>0</v>
      </c>
      <c r="W77" s="280"/>
    </row>
    <row r="78" spans="2:23">
      <c r="B78" s="286" t="s">
        <v>74</v>
      </c>
      <c r="C78" s="280" t="s">
        <v>253</v>
      </c>
      <c r="D78" s="275" t="s">
        <v>166</v>
      </c>
      <c r="E78" s="275">
        <v>30</v>
      </c>
      <c r="F78" s="276" t="s">
        <v>254</v>
      </c>
      <c r="G78" s="277">
        <f>'Risk7Plus R6 ก.พ.2565'!I77</f>
        <v>4.25</v>
      </c>
      <c r="H78" s="278">
        <f t="shared" si="11"/>
        <v>0</v>
      </c>
      <c r="I78" s="277">
        <f>'Risk7Plus R6 ก.พ.2565'!J77</f>
        <v>4.1900000000000004</v>
      </c>
      <c r="J78" s="278">
        <f t="shared" si="12"/>
        <v>0</v>
      </c>
      <c r="K78" s="277">
        <f>'Risk7Plus R6 ก.พ.2565'!K77</f>
        <v>2.5499999999999998</v>
      </c>
      <c r="L78" s="278">
        <f t="shared" si="13"/>
        <v>0</v>
      </c>
      <c r="M78" s="293">
        <f>'Risk7Plus R6 ก.พ.2565'!L77</f>
        <v>82125078.180000007</v>
      </c>
      <c r="N78" s="278">
        <f t="shared" si="14"/>
        <v>0</v>
      </c>
      <c r="O78" s="294">
        <f>'Risk7Plus R6 ก.พ.2565'!M77</f>
        <v>28193559.469999999</v>
      </c>
      <c r="P78" s="278">
        <f t="shared" si="15"/>
        <v>0</v>
      </c>
      <c r="Q78" s="279">
        <f t="shared" si="16"/>
        <v>0</v>
      </c>
      <c r="R78" s="279">
        <f t="shared" si="17"/>
        <v>0</v>
      </c>
      <c r="S78" s="279">
        <f t="shared" si="18"/>
        <v>0</v>
      </c>
      <c r="T78" s="279">
        <f t="shared" si="10"/>
        <v>0</v>
      </c>
      <c r="U78" s="279">
        <f t="shared" si="10"/>
        <v>0</v>
      </c>
      <c r="V78" s="279">
        <f t="shared" si="10"/>
        <v>0</v>
      </c>
      <c r="W78" s="280"/>
    </row>
    <row r="80" spans="2:23">
      <c r="O80" s="358" t="str">
        <f>'Risk7Plus R6 ก.พ.2565'!E80</f>
        <v>รายงาน  ณ  วันที่  24 มีนาคม 2565</v>
      </c>
      <c r="P80" s="358"/>
      <c r="Q80" s="358"/>
      <c r="R80" s="358"/>
      <c r="S80" s="358"/>
      <c r="T80" s="358"/>
      <c r="U80" s="358"/>
      <c r="V80" s="358"/>
      <c r="W80" s="358"/>
    </row>
    <row r="81" spans="15:23">
      <c r="O81" s="359"/>
      <c r="P81" s="359"/>
      <c r="Q81" s="359"/>
      <c r="R81" s="359"/>
      <c r="S81" s="359"/>
      <c r="T81" s="359"/>
      <c r="U81" s="359"/>
      <c r="V81" s="359"/>
      <c r="W81" s="359"/>
    </row>
  </sheetData>
  <autoFilter ref="A5:Y78"/>
  <mergeCells count="21">
    <mergeCell ref="O80:W80"/>
    <mergeCell ref="O81:W81"/>
    <mergeCell ref="U3:U5"/>
    <mergeCell ref="W3:W5"/>
    <mergeCell ref="V3:V5"/>
    <mergeCell ref="T3:T5"/>
    <mergeCell ref="B1:U1"/>
    <mergeCell ref="R2:S2"/>
    <mergeCell ref="A3:A5"/>
    <mergeCell ref="B3:B5"/>
    <mergeCell ref="C3:C5"/>
    <mergeCell ref="G3:L3"/>
    <mergeCell ref="M3:P3"/>
    <mergeCell ref="Q3:Q5"/>
    <mergeCell ref="R3:R5"/>
    <mergeCell ref="S3:S5"/>
    <mergeCell ref="G4:H4"/>
    <mergeCell ref="I4:J4"/>
    <mergeCell ref="K4:L4"/>
    <mergeCell ref="M4:N4"/>
    <mergeCell ref="O4:P4"/>
  </mergeCells>
  <conditionalFormatting sqref="H6:H78 J6:J78 L6:L78 N6:N78 P6:P78">
    <cfRule type="colorScale" priority="1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T6:V7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R2:S2">
      <formula1>$X$6:$X$17</formula1>
    </dataValidation>
  </dataValidations>
  <pageMargins left="0.59" right="0.27" top="0.33" bottom="0.2" header="0.14000000000000001" footer="0.11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7 efficient</vt:lpstr>
      <vt:lpstr>7 status</vt:lpstr>
      <vt:lpstr>ค่าเฉลี่ย Q1_2565</vt:lpstr>
      <vt:lpstr>ข้อมูล</vt:lpstr>
      <vt:lpstr>อัตราส่วน</vt:lpstr>
      <vt:lpstr>สูตรข้อมูล</vt:lpstr>
      <vt:lpstr>Risk7Plus R6 ก.พ.2565</vt:lpstr>
      <vt:lpstr>RiskScoring แบบเขต</vt:lpstr>
      <vt:lpstr>'7 efficient'!OLE_LINK1</vt:lpstr>
      <vt:lpstr>'Risk7Plus R6 ก.พ.2565'!Print_Titles</vt:lpstr>
      <vt:lpstr>'RiskScoring แบบเขต'!Print_Titles</vt:lpstr>
      <vt:lpstr>อัตราส่วน!Print_Titles</vt:lpstr>
      <vt:lpstr>ข้อมูล!Query3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2022-02-01T04:13:07Z</cp:lastPrinted>
  <dcterms:created xsi:type="dcterms:W3CDTF">2018-11-28T13:25:20Z</dcterms:created>
  <dcterms:modified xsi:type="dcterms:W3CDTF">2022-04-16T11:17:53Z</dcterms:modified>
</cp:coreProperties>
</file>