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6\"/>
    </mc:Choice>
  </mc:AlternateContent>
  <xr:revisionPtr revIDLastSave="0" documentId="13_ncr:1_{5BE8F4A5-4C95-4608-848D-BA12D8EDA252}" xr6:coauthVersionLast="47" xr6:coauthVersionMax="47" xr10:uidLastSave="{00000000-0000-0000-0000-000000000000}"/>
  <bookViews>
    <workbookView xWindow="-108" yWindow="-108" windowWidth="23256" windowHeight="12576" tabRatio="841" xr2:uid="{BA2A0A0B-2A0D-4455-96F8-D7CA4975A659}"/>
  </bookViews>
  <sheets>
    <sheet name="ผ่าน" sheetId="1" r:id="rId1"/>
    <sheet name="รพร.สระแก้ว" sheetId="4" r:id="rId2"/>
    <sheet name="รพ.คลองหาด" sheetId="5" r:id="rId3"/>
    <sheet name="รพ.ตาพระยา" sheetId="6" r:id="rId4"/>
    <sheet name="รพ.วังน้ำเย็น" sheetId="7" r:id="rId5"/>
    <sheet name="รพ.วัฒนานคร" sheetId="8" r:id="rId6"/>
    <sheet name="รพ.อรัญประเทศ" sheetId="9" r:id="rId7"/>
    <sheet name="รพ.เขาฉกรรจ์" sheetId="10" r:id="rId8"/>
    <sheet name="รพ.วังสมบูรณ์" sheetId="11" r:id="rId9"/>
    <sheet name="รพ.โคกสูง" sheetId="12" r:id="rId10"/>
    <sheet name="อื่นๆ" sheetId="13" r:id="rId11"/>
  </sheets>
  <externalReferences>
    <externalReference r:id="rId12"/>
    <externalReference r:id="rId13"/>
    <externalReference r:id="rId14"/>
  </externalReferences>
  <definedNames>
    <definedName name="_xlnm._FilterDatabase" localSheetId="0" hidden="1">ผ่าน!$A$5:$AQ$5</definedName>
    <definedName name="_xlnm._FilterDatabase" localSheetId="7" hidden="1">รพ.เขาฉกรรจ์!$A$4:$AQ$8</definedName>
    <definedName name="_xlnm._FilterDatabase" localSheetId="2" hidden="1">รพ.คลองหาด!$A$4:$AQ$6</definedName>
    <definedName name="_xlnm._FilterDatabase" localSheetId="9" hidden="1">รพ.โคกสูง!$A$4:$AQ$9</definedName>
    <definedName name="_xlnm._FilterDatabase" localSheetId="3" hidden="1">รพ.ตาพระยา!$A$4:$AQ$6</definedName>
    <definedName name="_xlnm._FilterDatabase" localSheetId="4" hidden="1">รพ.วังน้ำเย็น!$A$4:$AQ$7</definedName>
    <definedName name="_xlnm._FilterDatabase" localSheetId="8" hidden="1">รพ.วังสมบูรณ์!$A$4:$AQ$9</definedName>
    <definedName name="_xlnm._FilterDatabase" localSheetId="5" hidden="1">รพ.วัฒนานคร!$A$4:$AQ$5</definedName>
    <definedName name="_xlnm._FilterDatabase" localSheetId="6" hidden="1">รพ.อรัญประเทศ!$A$4:$AQ$12</definedName>
    <definedName name="_xlnm._FilterDatabase" localSheetId="1" hidden="1">รพร.สระแก้ว!$A$4:$AQ$11</definedName>
    <definedName name="_xlnm._FilterDatabase" localSheetId="10" hidden="1">อื่นๆ!$A$4:$AQ$8</definedName>
    <definedName name="cc">#REF!</definedName>
    <definedName name="Dุึ">'[1]คภ.คก. Safety People ภาคเหนือ'!#REF!</definedName>
    <definedName name="listB_name">'[2]บัญชีสิ่งก่อสร้าง29ก.ย.63 '!$A$6:$A$647</definedName>
    <definedName name="listBuilding">'[2]บัญชีสิ่งก่อสร้าง29ก.ย.63 '!$A$6:$N$700</definedName>
    <definedName name="listE_name">'[2]บัญชีครุภัณฑ์29ก.ย.63'!$A$2:$A$945</definedName>
    <definedName name="listEqument">'[2]บัญชีครุภัณฑ์29ก.ย.63'!$A$2:$K$945</definedName>
    <definedName name="listOrg_name">'[2]ข้อมูลหน่วยงาน ณ 17 ส.ค.63 '!$A$2:$A$11623</definedName>
    <definedName name="listOrgName2">'[2]ข้อมูลหน่วยงาน ณ 17 ส.ค.63 '!#REF!</definedName>
    <definedName name="org">'[2]ข้อมูลหน่วยงาน ณ 17 ส.ค.63 '!$A$1:$P$11623</definedName>
    <definedName name="org_data">#REF!</definedName>
    <definedName name="org_new">#REF!</definedName>
    <definedName name="_xlnm.Print_Area" localSheetId="0">ผ่าน!$B$2:$X$46</definedName>
    <definedName name="_xlnm.Print_Area" localSheetId="7">รพ.เขาฉกรรจ์!$B$1:$X$8</definedName>
    <definedName name="_xlnm.Print_Area" localSheetId="2">รพ.คลองหาด!$B$1:$X$6</definedName>
    <definedName name="_xlnm.Print_Area" localSheetId="9">รพ.โคกสูง!$B$1:$X$9</definedName>
    <definedName name="_xlnm.Print_Area" localSheetId="3">รพ.ตาพระยา!$B$1:$X$6</definedName>
    <definedName name="_xlnm.Print_Area" localSheetId="4">รพ.วังน้ำเย็น!$B$1:$X$7</definedName>
    <definedName name="_xlnm.Print_Area" localSheetId="8">รพ.วังสมบูรณ์!$B$1:$X$9</definedName>
    <definedName name="_xlnm.Print_Area" localSheetId="5">รพ.วัฒนานคร!$B$1:$X$5</definedName>
    <definedName name="_xlnm.Print_Area" localSheetId="6">รพ.อรัญประเทศ!$B$1:$X$12</definedName>
    <definedName name="_xlnm.Print_Area" localSheetId="1">รพร.สระแก้ว!$B$1:$X$11</definedName>
    <definedName name="_xlnm.Print_Area" localSheetId="10">อื่นๆ!$B$1:$X$8</definedName>
    <definedName name="_xlnm.Print_Titles" localSheetId="0">ผ่าน!$5:$5</definedName>
    <definedName name="_xlnm.Print_Titles" localSheetId="7">รพ.เขาฉกรรจ์!$4:$4</definedName>
    <definedName name="_xlnm.Print_Titles" localSheetId="2">รพ.คลองหาด!$4:$4</definedName>
    <definedName name="_xlnm.Print_Titles" localSheetId="9">รพ.โคกสูง!$4:$4</definedName>
    <definedName name="_xlnm.Print_Titles" localSheetId="3">รพ.ตาพระยา!$4:$4</definedName>
    <definedName name="_xlnm.Print_Titles" localSheetId="4">รพ.วังน้ำเย็น!$4:$4</definedName>
    <definedName name="_xlnm.Print_Titles" localSheetId="8">รพ.วังสมบูรณ์!$4:$4</definedName>
    <definedName name="_xlnm.Print_Titles" localSheetId="5">รพ.วัฒนานคร!$4:$4</definedName>
    <definedName name="_xlnm.Print_Titles" localSheetId="6">รพ.อรัญประเทศ!$4:$4</definedName>
    <definedName name="_xlnm.Print_Titles" localSheetId="1">รพร.สระแก้ว!$4:$4</definedName>
    <definedName name="_xlnm.Print_Titles" localSheetId="10">อื่นๆ!$4:$4</definedName>
    <definedName name="แ572">#REF!</definedName>
    <definedName name="กก">'[3]บัญชีครุภัณฑ์29ก.ย.63'!$A$2:$A$945</definedName>
    <definedName name="คอมเพิ่ม">#REF!</definedName>
    <definedName name="ฤ3947">#REF!</definedName>
    <definedName name="ออ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2" i="4" l="1"/>
  <c r="R1" i="1" s="1"/>
  <c r="P1" i="1"/>
  <c r="Q1" i="1"/>
  <c r="O1" i="1"/>
  <c r="N4" i="1"/>
  <c r="P9" i="13"/>
  <c r="Q9" i="13"/>
  <c r="R9" i="13"/>
  <c r="O9" i="13"/>
  <c r="Q3" i="13"/>
  <c r="O8" i="13"/>
  <c r="R8" i="13" s="1"/>
  <c r="O7" i="13"/>
  <c r="R7" i="13" s="1"/>
  <c r="O6" i="13"/>
  <c r="R6" i="13" s="1"/>
  <c r="O5" i="13"/>
  <c r="R5" i="13" s="1"/>
  <c r="AQ3" i="13"/>
  <c r="P3" i="13"/>
  <c r="N3" i="13"/>
  <c r="M3" i="13"/>
  <c r="O10" i="12"/>
  <c r="P10" i="12"/>
  <c r="Q10" i="12"/>
  <c r="R10" i="12"/>
  <c r="P10" i="11"/>
  <c r="Q10" i="11"/>
  <c r="R10" i="11"/>
  <c r="O10" i="11"/>
  <c r="P9" i="10"/>
  <c r="Q9" i="10"/>
  <c r="R9" i="10"/>
  <c r="O9" i="10"/>
  <c r="P13" i="9"/>
  <c r="Q13" i="9"/>
  <c r="R13" i="9"/>
  <c r="O13" i="9"/>
  <c r="P6" i="8"/>
  <c r="Q6" i="8"/>
  <c r="R6" i="8"/>
  <c r="O6" i="8"/>
  <c r="P8" i="7"/>
  <c r="Q8" i="7"/>
  <c r="R8" i="7"/>
  <c r="O8" i="7"/>
  <c r="O9" i="12"/>
  <c r="R9" i="12" s="1"/>
  <c r="O8" i="12"/>
  <c r="R8" i="12" s="1"/>
  <c r="O7" i="12"/>
  <c r="R7" i="12" s="1"/>
  <c r="O6" i="12"/>
  <c r="R6" i="12" s="1"/>
  <c r="O5" i="12"/>
  <c r="R5" i="12" s="1"/>
  <c r="AQ3" i="12"/>
  <c r="Q3" i="12"/>
  <c r="P3" i="12"/>
  <c r="N3" i="12"/>
  <c r="M3" i="12"/>
  <c r="O9" i="11"/>
  <c r="R9" i="11" s="1"/>
  <c r="O8" i="11"/>
  <c r="R8" i="11" s="1"/>
  <c r="O7" i="11"/>
  <c r="R7" i="11" s="1"/>
  <c r="O6" i="11"/>
  <c r="R6" i="11" s="1"/>
  <c r="O5" i="11"/>
  <c r="R5" i="11" s="1"/>
  <c r="AQ3" i="11"/>
  <c r="Q3" i="11"/>
  <c r="P3" i="11"/>
  <c r="N3" i="11"/>
  <c r="M3" i="11"/>
  <c r="O8" i="10"/>
  <c r="R8" i="10" s="1"/>
  <c r="O7" i="10"/>
  <c r="R7" i="10" s="1"/>
  <c r="O6" i="10"/>
  <c r="R6" i="10" s="1"/>
  <c r="O5" i="10"/>
  <c r="R5" i="10" s="1"/>
  <c r="AQ3" i="10"/>
  <c r="N3" i="10"/>
  <c r="M3" i="10"/>
  <c r="O12" i="9"/>
  <c r="R12" i="9" s="1"/>
  <c r="O11" i="9"/>
  <c r="R11" i="9" s="1"/>
  <c r="O10" i="9"/>
  <c r="R10" i="9" s="1"/>
  <c r="O9" i="9"/>
  <c r="R9" i="9" s="1"/>
  <c r="O8" i="9"/>
  <c r="R8" i="9" s="1"/>
  <c r="O7" i="9"/>
  <c r="R7" i="9" s="1"/>
  <c r="O6" i="9"/>
  <c r="R6" i="9" s="1"/>
  <c r="O5" i="9"/>
  <c r="R5" i="9" s="1"/>
  <c r="AQ3" i="9"/>
  <c r="Q3" i="9"/>
  <c r="P3" i="9"/>
  <c r="N3" i="9"/>
  <c r="M3" i="9"/>
  <c r="O5" i="8"/>
  <c r="R5" i="8" s="1"/>
  <c r="AQ3" i="8"/>
  <c r="N3" i="8"/>
  <c r="M3" i="8"/>
  <c r="O7" i="7"/>
  <c r="R7" i="7" s="1"/>
  <c r="O6" i="7"/>
  <c r="R6" i="7" s="1"/>
  <c r="R5" i="7"/>
  <c r="AQ3" i="7"/>
  <c r="N3" i="7"/>
  <c r="M3" i="7"/>
  <c r="R7" i="6"/>
  <c r="Q7" i="6"/>
  <c r="P7" i="6"/>
  <c r="O7" i="6"/>
  <c r="O6" i="6"/>
  <c r="R6" i="6" s="1"/>
  <c r="O5" i="6"/>
  <c r="R5" i="6" s="1"/>
  <c r="AQ3" i="6"/>
  <c r="Q3" i="6"/>
  <c r="P3" i="6"/>
  <c r="N3" i="6"/>
  <c r="M3" i="6"/>
  <c r="P7" i="5"/>
  <c r="Q7" i="5"/>
  <c r="R7" i="5"/>
  <c r="O7" i="5"/>
  <c r="Q3" i="5"/>
  <c r="P3" i="5"/>
  <c r="O6" i="5"/>
  <c r="R6" i="5" s="1"/>
  <c r="O5" i="5"/>
  <c r="R5" i="5" s="1"/>
  <c r="AQ3" i="5"/>
  <c r="N3" i="5"/>
  <c r="M3" i="5"/>
  <c r="P12" i="4"/>
  <c r="Q12" i="4"/>
  <c r="O12" i="4"/>
  <c r="R11" i="4"/>
  <c r="O10" i="4"/>
  <c r="R10" i="4" s="1"/>
  <c r="O9" i="4"/>
  <c r="R9" i="4" s="1"/>
  <c r="O8" i="4"/>
  <c r="R8" i="4" s="1"/>
  <c r="O7" i="4"/>
  <c r="R7" i="4" s="1"/>
  <c r="O6" i="4"/>
  <c r="R6" i="4" s="1"/>
  <c r="O5" i="4"/>
  <c r="AQ3" i="4"/>
  <c r="Q3" i="4"/>
  <c r="P3" i="4"/>
  <c r="N3" i="4"/>
  <c r="M3" i="4"/>
  <c r="R46" i="1"/>
  <c r="O45" i="1"/>
  <c r="R45" i="1" s="1"/>
  <c r="O44" i="1"/>
  <c r="R44" i="1" s="1"/>
  <c r="O43" i="1"/>
  <c r="R43" i="1" s="1"/>
  <c r="O42" i="1"/>
  <c r="R42" i="1" s="1"/>
  <c r="O41" i="1"/>
  <c r="R41" i="1" s="1"/>
  <c r="O40" i="1"/>
  <c r="R40" i="1" s="1"/>
  <c r="O39" i="1"/>
  <c r="R39" i="1" s="1"/>
  <c r="O38" i="1"/>
  <c r="R38" i="1" s="1"/>
  <c r="R37" i="1"/>
  <c r="O37" i="1"/>
  <c r="O36" i="1"/>
  <c r="R36" i="1" s="1"/>
  <c r="R35" i="1"/>
  <c r="O35" i="1"/>
  <c r="O34" i="1"/>
  <c r="R34" i="1" s="1"/>
  <c r="O33" i="1"/>
  <c r="R33" i="1" s="1"/>
  <c r="O32" i="1"/>
  <c r="R32" i="1" s="1"/>
  <c r="R31" i="1"/>
  <c r="O31" i="1"/>
  <c r="O30" i="1"/>
  <c r="R30" i="1" s="1"/>
  <c r="R29" i="1"/>
  <c r="O29" i="1"/>
  <c r="O28" i="1"/>
  <c r="R28" i="1" s="1"/>
  <c r="O27" i="1"/>
  <c r="R27" i="1" s="1"/>
  <c r="O26" i="1"/>
  <c r="R26" i="1" s="1"/>
  <c r="R25" i="1"/>
  <c r="O25" i="1"/>
  <c r="O24" i="1"/>
  <c r="R24" i="1" s="1"/>
  <c r="R23" i="1"/>
  <c r="O23" i="1"/>
  <c r="O22" i="1"/>
  <c r="R22" i="1" s="1"/>
  <c r="O21" i="1"/>
  <c r="R21" i="1" s="1"/>
  <c r="O20" i="1"/>
  <c r="R20" i="1" s="1"/>
  <c r="R19" i="1"/>
  <c r="O19" i="1"/>
  <c r="O18" i="1"/>
  <c r="R18" i="1" s="1"/>
  <c r="R17" i="1"/>
  <c r="O17" i="1"/>
  <c r="O16" i="1"/>
  <c r="R16" i="1" s="1"/>
  <c r="O15" i="1"/>
  <c r="R15" i="1" s="1"/>
  <c r="O14" i="1"/>
  <c r="R14" i="1" s="1"/>
  <c r="R13" i="1"/>
  <c r="O13" i="1"/>
  <c r="O12" i="1"/>
  <c r="R12" i="1" s="1"/>
  <c r="R11" i="1"/>
  <c r="O11" i="1"/>
  <c r="O10" i="1"/>
  <c r="R10" i="1" s="1"/>
  <c r="R9" i="1"/>
  <c r="O9" i="1"/>
  <c r="O8" i="1"/>
  <c r="R8" i="1" s="1"/>
  <c r="R7" i="1"/>
  <c r="O7" i="1"/>
  <c r="O4" i="1" s="1"/>
  <c r="R6" i="1"/>
  <c r="AQ4" i="1"/>
  <c r="Q4" i="1"/>
  <c r="P4" i="1"/>
  <c r="M4" i="1"/>
  <c r="R4" i="1" l="1"/>
  <c r="O3" i="13"/>
  <c r="R3" i="13"/>
  <c r="O3" i="12"/>
  <c r="R3" i="12"/>
  <c r="O3" i="11"/>
  <c r="R3" i="11"/>
  <c r="O3" i="9"/>
  <c r="R3" i="9"/>
  <c r="O3" i="6"/>
  <c r="R3" i="6"/>
  <c r="O3" i="5"/>
  <c r="R3" i="5"/>
  <c r="O3" i="4"/>
  <c r="R5" i="4"/>
  <c r="R3" i="4" s="1"/>
  <c r="O3" i="7"/>
  <c r="P3" i="7"/>
  <c r="Q3" i="7"/>
  <c r="R3" i="7"/>
  <c r="O3" i="8"/>
  <c r="Q3" i="8"/>
  <c r="R3" i="8"/>
  <c r="P3" i="8"/>
  <c r="O3" i="10"/>
  <c r="R3" i="10"/>
  <c r="P3" i="10"/>
  <c r="Q3" i="10"/>
</calcChain>
</file>

<file path=xl/sharedStrings.xml><?xml version="1.0" encoding="utf-8"?>
<sst xmlns="http://schemas.openxmlformats.org/spreadsheetml/2006/main" count="2431" uniqueCount="265">
  <si>
    <t xml:space="preserve">รายการงบลงทุนตาม ร่าง พ.ร.บ.งบประมาณรายจ่ายประจำปีงบประมาณ พ.ศ. 2566 </t>
  </si>
  <si>
    <t>สำนักงานปลัดกระทรวงสาธารณสุข (จังหวัดสระแก้ว)</t>
  </si>
  <si>
    <t>ข้อมูล ณ 21 กรกฎาคม 2565</t>
  </si>
  <si>
    <t>ข้อมูลในระบบ e-bud</t>
  </si>
  <si>
    <t>ความพร้อมของรายการครุภัณฑ์</t>
  </si>
  <si>
    <t>ความพร้อมของรายการก่อสร้าง</t>
  </si>
  <si>
    <t>บัญชี</t>
  </si>
  <si>
    <t>เขต</t>
  </si>
  <si>
    <t>สำคัญ | เขต</t>
  </si>
  <si>
    <t>รายการแบบที่ 2</t>
  </si>
  <si>
    <t>รหัสครุภัณฑ์/เลขที่แบบ</t>
  </si>
  <si>
    <t>หน่วยงานอ้างอิง</t>
  </si>
  <si>
    <t>จำนวนชั้น</t>
  </si>
  <si>
    <t>พื้นที่ใช้สอย (ตร.ม.)</t>
  </si>
  <si>
    <t>จำนวนวันก่อสร้าง</t>
  </si>
  <si>
    <t>งวดงาน</t>
  </si>
  <si>
    <t>สถานที่ก่อสร้าง</t>
  </si>
  <si>
    <t>หน่วยนับ</t>
  </si>
  <si>
    <t>ราคาต่อหน่วย</t>
  </si>
  <si>
    <t>จำนวน 
(หน่วย)</t>
  </si>
  <si>
    <t>ตั้งงบปีที่ 1</t>
  </si>
  <si>
    <t>ตั้งงบปีที่ 2</t>
  </si>
  <si>
    <t>ตั้งงบปีที่ 3</t>
  </si>
  <si>
    <t>วงเงินรวม</t>
  </si>
  <si>
    <t>รหัส
หน่วยงาน</t>
  </si>
  <si>
    <t>ชื่อสถานที่</t>
  </si>
  <si>
    <t>ตำบล</t>
  </si>
  <si>
    <t>อำเภอ</t>
  </si>
  <si>
    <t>จังหวัด</t>
  </si>
  <si>
    <t>ระดับหน่วยงาน</t>
  </si>
  <si>
    <t>ประเภทการขอ</t>
  </si>
  <si>
    <t>เหตุผลคำชี้แจง</t>
  </si>
  <si>
    <t>ประเภทงบลงทุน</t>
  </si>
  <si>
    <t>กิจกรรมย่อ</t>
  </si>
  <si>
    <t>ประเภทหลัก</t>
  </si>
  <si>
    <t>ประเภทรอง</t>
  </si>
  <si>
    <t>code</t>
  </si>
  <si>
    <t>มี | โครงการ</t>
  </si>
  <si>
    <t>มี | บุคลากรผู้ใช้งาน</t>
  </si>
  <si>
    <t>มี | พื้นที่ติดตั้ง</t>
  </si>
  <si>
    <t>มี | คุณลักษณะเฉพาะ</t>
  </si>
  <si>
    <t>มี | ใบเสนอราคา</t>
  </si>
  <si>
    <t>มี | กรรมสิทธิ์ที่ดิน</t>
  </si>
  <si>
    <t>มี | ขนาดพื้นที่พอเพียง</t>
  </si>
  <si>
    <t>มี | BOQ และงวดงานงวดเงิน</t>
  </si>
  <si>
    <t>มี | รายงานผลกระทบสิ่งแวดล้อม</t>
  </si>
  <si>
    <t>ปรับปรุงข้อมูล</t>
  </si>
  <si>
    <t>ผลการพิจารณา</t>
  </si>
  <si>
    <t>IN</t>
  </si>
  <si>
    <t>อาคารผู้ป่วย 60 เตียง (พร้อมลิฟท์) เป็นอาคาร คสล.2 ชั้น พื้นที่ใช้สอยประมาณ 1,320 ตารางเมตร โรงพยาบาลวังน้ำเย็น ตำบลวังน้ำเย็น อำเภอวังน้ำเย็น จังหวัดสระแก้ว</t>
  </si>
  <si>
    <t>7919+ข.162/มิ.ย./61</t>
  </si>
  <si>
    <t>กองแบบแผน</t>
  </si>
  <si>
    <t>โรงพยาบาลวังน้ำเย็น อำเภอวังน้ำเย็น จังหวัดสระแก้ว</t>
  </si>
  <si>
    <t>หลัง</t>
  </si>
  <si>
    <t>โรงพยาบาลวังน้ำเย็น</t>
  </si>
  <si>
    <t>วังน้ำเย็น</t>
  </si>
  <si>
    <t>สระแก้ว</t>
  </si>
  <si>
    <t>F1</t>
  </si>
  <si>
    <t>ซื้อใหม่</t>
  </si>
  <si>
    <t>โรงพยาบาลยกระดับจาก F2 เป็น F1 มีแผนการเปิดบริการสาขากุมารเวชกรรม ในปี 2568 รองการการบริการกุมารเวชกรรมในอำเภอ วังน้ำเย็น วังสมบูร คลองหาด และอำเภอรอยต่อจังหวัดจันทบุรี</t>
  </si>
  <si>
    <t>ก่อสร้างผูกพันใหม่</t>
  </si>
  <si>
    <t>บริการ</t>
  </si>
  <si>
    <t>อาคารผู้ป่วยใน</t>
  </si>
  <si>
    <t>อาคารผู้ป่วย 60 เตียง</t>
  </si>
  <si>
    <t>WARD</t>
  </si>
  <si>
    <t>มี</t>
  </si>
  <si>
    <t>ไม่ต้องจัดทำ</t>
  </si>
  <si>
    <t>ผ่าน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</si>
  <si>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โรงพยาบาลส่งเสริมสุขภาพตำบลหนองหว้า ตำบลหนองหว้า อำเภอเขาฉกรรจ์ จังหวัดสระแก้ว</t>
  </si>
  <si>
    <t>โรงพยาบาลส่งเสริมสุขภาพตำบลหนองหว้า</t>
  </si>
  <si>
    <t>02516</t>
  </si>
  <si>
    <t>หนองหว้า</t>
  </si>
  <si>
    <t>เขาฉกรรจ์</t>
  </si>
  <si>
    <t>P</t>
  </si>
  <si>
    <t>ขาดแคลนที่พักสำหรับเจ้าหน้าที่ที่พักอาศัยใน โรงพยาบาลส่งเสริมสุขภาพตำบล บุคลากรพักอาศัยสามารถช่วยดูแลความปลอดภัยทรัพย์สินราชการและรองรับผู้ป่วยฉุกเฉินตอนกลางคืน</t>
  </si>
  <si>
    <t>ก่อสร้างปีเดียว</t>
  </si>
  <si>
    <t>ปฐมภูมิ</t>
  </si>
  <si>
    <t>อาคารพักอาศัย</t>
  </si>
  <si>
    <t>บ้านพัก</t>
  </si>
  <si>
    <t>RESIDENT</t>
  </si>
  <si>
    <t>เครื่องเอกซเรย์เคลื่อนที่ดิจิตอลไม่น้อยกว่า 300 mA. โรงพยาบาลอรัญประเทศ ตำบลอรัญประเทศ อำเภออรัญประเทศ จังหวัดสระแก้ว</t>
  </si>
  <si>
    <t>MOPH-X-6</t>
  </si>
  <si>
    <t>สป.สธ.</t>
  </si>
  <si>
    <t>เครื่อง</t>
  </si>
  <si>
    <t>โรงพยาบาลอรัญประเทศ</t>
  </si>
  <si>
    <t>อรัญประเทศ</t>
  </si>
  <si>
    <t>M1</t>
  </si>
  <si>
    <t>ขอเพิ่ม</t>
  </si>
  <si>
    <t>เพื่อความเพียงต่อการใช้งาน</t>
  </si>
  <si>
    <t>ครุภัณฑ์</t>
  </si>
  <si>
    <t>ครุภัณฑ์การแพทย์วินิจฉัย</t>
  </si>
  <si>
    <t>เครื่องเอกซเรย์</t>
  </si>
  <si>
    <t>Dx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</si>
  <si>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โรงพยาบาลส่งเสริมสุขภาพตำบลบ้านคลองตะเคียนชัย ตำบลทุ่งมหาเจริญ อำเภอวังน้ำเย็น จังหวัดสระแก้ว</t>
  </si>
  <si>
    <t>โรงพยาบาลส่งเสริมสุขภาพตำบลบ้านคลองตะเคียนชัย</t>
  </si>
  <si>
    <t>02481</t>
  </si>
  <si>
    <t>ทุ่งมหาเจริญ</t>
  </si>
  <si>
    <t>ตู้อบเด็ก โรงพยาบาลอรัญประเทศ ตำบลอรัญประเทศ อำเภออรัญประเทศ จังหวัดสระแก้ว</t>
  </si>
  <si>
    <t>BB-M-12</t>
  </si>
  <si>
    <t>สำนักงบประมาณ</t>
  </si>
  <si>
    <t>ตู้</t>
  </si>
  <si>
    <t>เปิดบริการ NICU</t>
  </si>
  <si>
    <t>ครุภัณฑ์การแพทย์สนับสนุน</t>
  </si>
  <si>
    <t>การแพทย์</t>
  </si>
  <si>
    <t>Sup</t>
  </si>
  <si>
    <t>กล้องส่องตรวจท่อทางเดินน้ำดีและตับอ่อนชนิดวิดีทัศน์แบบคมชัดสูงพร้อมชุดควบคุมสัญญาณภาพ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</t>
  </si>
  <si>
    <t>MOPH-SC-11</t>
  </si>
  <si>
    <t>ชุด</t>
  </si>
  <si>
    <t>โรงพยาบาลสมเด็จพระยุพราชสระแก้ว</t>
  </si>
  <si>
    <t>เมืองสระแก้ว</t>
  </si>
  <si>
    <t>S</t>
  </si>
  <si>
    <t>พัฒนาศักยภาพบริการ SP ศัลยกรรม</t>
  </si>
  <si>
    <t>เฉลิมพระเกียรติ</t>
  </si>
  <si>
    <t>กล้องส่องตรวจวินิจฉัยและรักษา</t>
  </si>
  <si>
    <t>เครื่องตรวจการได้ยินระบบคอมพิวเตอร์ชนิดตั้งโต๊ะ โรงพยาบาลอรัญประเทศ ตำบลอรัญประเทศ อำเภออรัญประเทศ จังหวัดสระแก้ว</t>
  </si>
  <si>
    <t>MOPH-ENT-5</t>
  </si>
  <si>
    <t>เปิดบริการอาชีวอนามัย</t>
  </si>
  <si>
    <t>เครื่องมือหู คอ จมูก</t>
  </si>
  <si>
    <t>เครื่องล้างเครื่องมืออัตโนมัติขนาดไม่น้อยกว่า 450 ลิตร โรงพยาบาลสมเด็จพระยุพราชสระแก้ว ตำบลสระแก้ว อำเภอเมืองสระแก้ว จังหวัดสระแก้ว</t>
  </si>
  <si>
    <t>MOPH-S-36</t>
  </si>
  <si>
    <t>ปี 2566 มีแผนขยายการให้บริการผู้ป่วยใน ของเดิมที่มีอยู่ไม่เพียงพอต่อการให้บริการ</t>
  </si>
  <si>
    <t>เครื่องมือจ่ายกลาง</t>
  </si>
  <si>
    <t>เครื่องผ่าตัดต้อกระจกด้วยคลื่นเสียงความถี่สูง โรงพยาบาลอรัญประเทศ ตำบลอรัญประเทศ อำเภออรัญประเทศ จังหวัดสระแก้ว</t>
  </si>
  <si>
    <t>MOPH-EE-11</t>
  </si>
  <si>
    <t>ขอทดแทน</t>
  </si>
  <si>
    <t>1.เครื่องเดิมมีอายุมากกว่า 10 ปี ชำรุดบ่อย 2.มีความจำเป็นต้องใช้  เนื่องจากของที่มีอยู่ บริษัทจะไม่ผลิตอุปกรณ์ ที่ใช้กับเครื่องเก่า</t>
  </si>
  <si>
    <t>ครุภัณฑ์การแพทย์รักษา</t>
  </si>
  <si>
    <t>เครื่องมือตรวจ รักษาด้านจักษุ</t>
  </si>
  <si>
    <t>Rx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</si>
  <si>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สำนักงานสาธารณสุขอำเภอตาพระยา ตำบลตาพระยา อำเภอตาพระยา จังหวัดสระแก้ว</t>
  </si>
  <si>
    <t>สำนักงานสาธารณสุขอำเภอตาพระยา</t>
  </si>
  <si>
    <t>00216</t>
  </si>
  <si>
    <t>ตาพระยา</t>
  </si>
  <si>
    <t>บริหาร</t>
  </si>
  <si>
    <t>สร้างทดแทนบ้านเดิมที่มีอายุการใช้งาน ๒๕ ปีและมีสภาพชำรุด ไม่สามารถอยู่อาศัยอย่างปลอดภัยและไม่เพียงพอแก่เจ้าหน้าที่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</si>
  <si>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โรงพยาบาลเขาฉกรรจ์ ตำบลเขาฉกรรจ์ อำเภอเขาฉกรรจ์ จังหวัดสระแก้ว</t>
  </si>
  <si>
    <t>โรงพยาบาลเขาฉกรรจ์</t>
  </si>
  <si>
    <t>F2</t>
  </si>
  <si>
    <t>บ้านพักสำหรับผู้อำนวยการโรงพยาบาล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</si>
  <si>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โรงพยาบาลโคกสูง ตำบลโคกสูง อำเภอโคกสูง จังหวัดสระแก้ว</t>
  </si>
  <si>
    <t>โรงพยาบาลโคกสูง</t>
  </si>
  <si>
    <t>โคกสูง</t>
  </si>
  <si>
    <t>F3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</si>
  <si>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โรงพยาบาลวังสมบูรณ์ ตำบลวังสมบูรณ์ อำเภอวังสมบูรณ์ จังหวัดสระแก้ว</t>
  </si>
  <si>
    <t>โรงพยาบาลวังสมบูรณ์</t>
  </si>
  <si>
    <t>วังสมบูรณ์</t>
  </si>
  <si>
    <t>กล้องส่องตรวจกระเพาะอาหารและลำไส้เล็กส่วนต้นชนิดวิดีทัศน์แบบคมชัดสูงพร้อมชุดควบคุมสัญญาณภาพ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</t>
  </si>
  <si>
    <t>MOPH-SC-5</t>
  </si>
  <si>
    <t>ปัจจุบันมีการทำ ERCP จำนวนมาก ปี 2566 มีแผนขยายการให้บริการ มีศัลยแพทย์เพิ่ม</t>
  </si>
  <si>
    <t>เครื่องเอกซเรย์ทั่วไปขนาดไม่น้อยกว่า 1,000 mA. แบบแขวนเพดานดิจิตอล 1 จอรับภาพ โรงพยาบาลวัฒนานคร ตำบลวัฒนานคร อำเภอวัฒนานคร จังหวัดสระแก้ว</t>
  </si>
  <si>
    <t>MOPH-X-12</t>
  </si>
  <si>
    <t>โรงพยาบาลวัฒนานคร</t>
  </si>
  <si>
    <t>วัฒนานคร</t>
  </si>
  <si>
    <t>เครื่องเดิมมีอายุการใช้งานเกิน 8 ปี สภาพการใช้งานชำรุดเกินค่าเสื่อม</t>
  </si>
  <si>
    <t>รถพยาบาลเคลือบสารต้านจุลชีพ รองรับชุดปฏิบัติการฉุกเฉินระดับสูง (ALS) โรงพยาบาลตาพระยา ตำบลตาพระยา อำเภอตาพระยา จังหวัดสระแก้ว</t>
  </si>
  <si>
    <t>INNO-AMB-11</t>
  </si>
  <si>
    <t>นวัตกรรมไทย</t>
  </si>
  <si>
    <t>คัน</t>
  </si>
  <si>
    <t>โรงพยาบาลตาพระยา</t>
  </si>
  <si>
    <t>ทดแทนรถตู้พยาบาลหมายเลขทะเบียน กค 3958 สระแก้ว อายุการใช้งาน 10 ปี เริ่มชำรุดส่งซ่อมมากกว่า 10  ครั้งไปส่งผู้ป่วยระยะทางไกลไม่ได้  ใช้งาน 540,347 กิโลเมตร ใช้รับส่งต่อผู้ป่วยระยะทางเที่ยวละ 200 กิโลเมตร 950 เที่ยวต่อปี ใช้ออก EMS 150 เที่ยวต่อปี</t>
  </si>
  <si>
    <t>ครุภัณฑ์ยานพาหนะและขนส่ง</t>
  </si>
  <si>
    <t>รถพยาบาล-รถตู้</t>
  </si>
  <si>
    <t>Amb_INNO</t>
  </si>
  <si>
    <t>รถพยาบาลเคลือบสารต้านจุลชีพ รองรับชุดปฏิบัติการฉุกเฉินระดับสูง (ALS) โรงพยาบาลโคกสูง ตำบลโคกสูง อำเภอโคกสูง จังหวัดสระแก้ว</t>
  </si>
  <si>
    <t>-</t>
  </si>
  <si>
    <t>รถพยาบาลเคลือบสารต้านจุลชีพ รองรับชุดปฏิบัติการฉุกเฉินระดับสูง (ALS) โรงพยาบาลวังสมบูรณ์ ตำบลวังสมบูรณ์ อำเภอวังสมบูรณ์ จังหวัดสระแก้ว</t>
  </si>
  <si>
    <t>คันเก่าใช้งานมานาน</t>
  </si>
  <si>
    <t xml:space="preserve"> ยกเลิกเนื่องจากรายการได้รับบริจาค จากมูลนิธิเอื้อ-รดี</t>
  </si>
  <si>
    <t>ตู้อบเด็กสำหรับลำเลียงทารกแรกคลอด โรงพยาบาลวังน้ำเย็น ตำบลวังน้ำเย็น อำเภอวังน้ำเย็น จังหวัดสระแก้ว</t>
  </si>
  <si>
    <t>MOPH-NI-10</t>
  </si>
  <si>
    <t>เพื่อใช่ในกลุ่มผู้ป่วยกล้ามเนื้อระยางค์ส่วนบนอ่อนแรงและป้องกันข้อยึดติด กล้ามเนื้อหดรั้ง</t>
  </si>
  <si>
    <t>เครื่องมือช่วยทารกแรกคลอด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</si>
  <si>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โรงพยาบาลเขาฉกรรจ์ ตำบลเขาฉกรรจ์ อำเภอเขาฉกรรจ์ จังหวัดสระแก้ว</t>
  </si>
  <si>
    <t>MOPH-MO-18</t>
  </si>
  <si>
    <t>1.เพื่อการจัดบริการผู้ป่วยตามมาตรฐาน ตึก IPD 2 (IMC &amp; Palliative Care) 2.เพื่อให้บริการผู้ป่วยตามเกณฑ์ ER คุณภาพ</t>
  </si>
  <si>
    <t>เครื่องติดตามการทำงานของหัวใจและสัญญาณชีพอัตโนมัติ</t>
  </si>
  <si>
    <t>เครื่องมือผ่าตัดในโพรงจมูก ด้วยระบบตัด ปั่น ดูด โรงพยาบาลอรัญประเทศ ตำบลอรัญประเทศ อำเภออรัญประเทศ จังหวัดสระแก้ว</t>
  </si>
  <si>
    <t>MOPH-ENT-10</t>
  </si>
  <si>
    <t>แพทย์ มี 2ท่าน ,มีความจำเป็นต้องใช้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</si>
  <si>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โรงพยาบาลตาพระยา ตำบลตาพระยา อำเภอตาพระยา จังหวัดสระแก้ว</t>
  </si>
  <si>
    <t>MOPH-MO-10</t>
  </si>
  <si>
    <t>OPD ทดแทนเครื่องเดิมที่ชำรุด ใช้งานไม่ได้  NCD ทดแทนเครื่องเดิมอายุการใช้งาน 7 ปี อุปกรณ์ชุดตรวจ,สายไฟชำรุด ใช้งานไม่ได้  ER เพื่อใช้ในการตรวจคลื่นไฟฟ้าหัวใจผู้ป่วย ปี 2563 และปี 2564 (ต.ค.-พ.ค )เท่ากับ และ 974 ราย</t>
  </si>
  <si>
    <t>ยูนิตทำฟัน โรงพยาบาลโคกสูง ตำบลโคกสูง อำเภอโคกสูง จังหวัดสระแก้ว</t>
  </si>
  <si>
    <t>BB-M-17</t>
  </si>
  <si>
    <t>ไม่มีเครื่องมือประเภทนี้ไว้ใช้บริการ</t>
  </si>
  <si>
    <t>ยูนิตทำฟัน</t>
  </si>
  <si>
    <t>Dent</t>
  </si>
  <si>
    <t>เครื่องนึ่งฆ่าเชื้อจุลินทรีย์ด้วยไอน้ำระบบอัตโนมัติขนาดไม่น้อยกว่า 350 ลิตร โรงพยาบาลวังสมบูรณ์ ตำบลวังสมบูรณ์ อำเภอวังสมบูรณ์ จังหวัดสระแก้ว</t>
  </si>
  <si>
    <t>MOPH-S-17</t>
  </si>
  <si>
    <t>ขยายบริการงานจ่ายกลาง</t>
  </si>
  <si>
    <t>ยูนิตทำฟัน โรงพยาบาลคลองหาด ตำบลคลองหาด อำเภอคลองหาด จังหวัดสระแก้ว</t>
  </si>
  <si>
    <t>โรงพยาบาลคลองหาด</t>
  </si>
  <si>
    <t>คลองหาด</t>
  </si>
  <si>
    <t>เพื่อให้บริการด้านทันตกรรมและเพิ่มการเข้าถึงบริการแก่ประชาชนในพื้นที่</t>
  </si>
  <si>
    <t>เครื่องให้ออกซิเจนด้วยอัตราการไหลสูงสำหรับเด็ก (high flow oxygen therapy) โรงพยาบาลวังน้ำเย็น ตำบลวังน้ำเย็น อำเภอวังน้ำเย็น จังหวัดสระแก้ว</t>
  </si>
  <si>
    <t>MOPH-NI-8</t>
  </si>
  <si>
    <t>เพื่อใช้ในการฝึกเดิน</t>
  </si>
  <si>
    <t>เครื่องช่วยหายใจชนิดควบคุมด้วยปริมาตรและความดัน ขนาดเล็ก โรงพยาบาลเขาฉกรรจ์ ตำบลเขาฉกรรจ์ อำเภอเขาฉกรรจ์ จังหวัดสระแก้ว</t>
  </si>
  <si>
    <t>MOPH-R-4</t>
  </si>
  <si>
    <t>เป็นเครื่องช่วยหายใจชนิดควบคุมด้วยปริมาตรและความดันปรับใหม่ตามขนาดลักษณะ และเหมาะสมกับทารก</t>
  </si>
  <si>
    <t>เครื่องช่วยหายใจ</t>
  </si>
  <si>
    <t>เครื่องอบฆ่าเชื้อด้วยแก๊สไฮโดรเจนเปอร์ออกไซด์พลาสมา ขนาด 240 ลิตร โรงพยาบาลสมเด็จพระยุพราชสระแก้ว ตำบลสระแก้ว อำเภอเมืองสระแก้ว จังหวัดสระแก้ว</t>
  </si>
  <si>
    <t>INNO-M-17</t>
  </si>
  <si>
    <t>เวชภัณฑ์ทางการแพทย์</t>
  </si>
  <si>
    <t>Sup เครื่องอบฆ่าเชื้อ_INNO</t>
  </si>
  <si>
    <t>เครื่องคอมพิวเตอร์แม่ข่าย แบบที่ 2 โรงพยาบาลโคกสูง ตำบลโคกสูง อำเภอโคกสูง จังหวัดสระแก้ว</t>
  </si>
  <si>
    <t>DE-ICT-2</t>
  </si>
  <si>
    <t>กระทรวงดิจิตัล</t>
  </si>
  <si>
    <t>เนื่องจากเครื่องเดิมอายุการใช้งาน 3 ปี และมีปริมาณข้อมูลที่ใช้ในการประมวลผลจำนวนมาก</t>
  </si>
  <si>
    <t>ICT</t>
  </si>
  <si>
    <t>ครุภัณฑ์คอมพิวเตอร์</t>
  </si>
  <si>
    <t>คอมพิวเตอร์</t>
  </si>
  <si>
    <t>Com</t>
  </si>
  <si>
    <t>หม้อแปลงไฟฟ้าขนาดไม่น้อยกว่า 500 เควีเอ. (ไม่รวมอุปกณ์ต่อพ่วงและค่าติดตั้ง) โรงพยาบาลวังสมบูรณ์ ตำบลวังสมบูรณ์ อำเภอวังสมบูรณ์ จังหวัดสระแก้ว</t>
  </si>
  <si>
    <t>MOPH-ELEC-4</t>
  </si>
  <si>
    <t>หม้อ</t>
  </si>
  <si>
    <t>ครุภัณฑ์ไฟฟ้าและวิทยุ</t>
  </si>
  <si>
    <t>ไฟฟ้าและวิทยุ</t>
  </si>
  <si>
    <t>Elec</t>
  </si>
  <si>
    <t xml:space="preserve">ยกเลิกเนื่องจากรายการได้ใช้เงินบำรุงดำเนินการ </t>
  </si>
  <si>
    <t>เครื่องเอกซเรย์เคลื่อนที่ขนาดไม่น้อยกว่า 100 mA. โรงพยาบาลคลองหาด ตำบลคลองหาด อำเภอคลองหาด จังหวัดสระแก้ว</t>
  </si>
  <si>
    <t>MOPH-X-4</t>
  </si>
  <si>
    <t>เพื่อให้บริการแก่ผู้มารับบริการ และเพิ่มการเข้าถึงบริการแก่ประชาชนในพื้นที่</t>
  </si>
  <si>
    <t>เครื่องส่องรักษาทารกตัวเหลืองแบบสองด้าน โรงพยาบาลเขาฉกรรจ์ ตำบลเขาฉกรรจ์ อำเภอเขาฉกรรจ์ จังหวัดสระแก้ว</t>
  </si>
  <si>
    <t>MOPH-NI-7</t>
  </si>
  <si>
    <t>มาตรฐานการดูแลทารกตัวเหลืองปรับใหม่ (LR คุณภาพ)</t>
  </si>
  <si>
    <t>ชุดอุปกรณ์ช่วยชีวิตทารกแรกคลอด โรงพยาบาลโคกสูง ตำบลโคกสูง อำเภอโคกสูง จังหวัดสระแก้ว</t>
  </si>
  <si>
    <t>MOPH-NI-9</t>
  </si>
  <si>
    <t>เครื่องอบผ้า ขนาด 200 ปอนด์ โรงพยาบาลวังสมบูรณ์ ตำบลวังสมบูรณ์ อำเภอวังสมบูรณ์ จังหวัดสระแก้ว</t>
  </si>
  <si>
    <t>BB-H-28</t>
  </si>
  <si>
    <t>ครุภัณฑ์งานบ้านงานครัว</t>
  </si>
  <si>
    <t>งานบ้านงานครัว</t>
  </si>
  <si>
    <t>Off</t>
  </si>
  <si>
    <t>เครื่องเอกซเรย์ฟลูโอโรสโคปเคลื่อนที่แบบซีอาร์มชุดรับภาพชนิดแฟลตพาแนล โรงพยาบาลสมเด็จพระยุพราชสระแก้ว ตำบลสระแก้ว อำเภอเมืองสระแก้ว จังหวัดสระแก้ว</t>
  </si>
  <si>
    <t>MOPH-X-18</t>
  </si>
  <si>
    <t>เครื่องล้างกล้องส่องตรวจชนิด 2 หัว โรงพยาบาลอรัญประเทศ ตำบลอรัญประเทศ อำเภออรัญประเทศ จังหวัดสระแก้ว</t>
  </si>
  <si>
    <t>MOPH-S-2</t>
  </si>
  <si>
    <t>เพิ่มศักยภาพการบริการ</t>
  </si>
  <si>
    <t>เครื่องปรับอากาศ แบบแยกส่วน (ราคารวมค่าติดตั้ง) แบบตั้งพื้นหรือแบบแขวน (ระบบ Inverter) ขนาด 48,000 บีทียู สำนักงานสาธารณสุขจังหวัดสระแก้ว ตำบลท่าเกษม อำเภอเมืองสระแก้ว จังหวัดสระแก้ว</t>
  </si>
  <si>
    <t>BB-OFF-43</t>
  </si>
  <si>
    <t>00017</t>
  </si>
  <si>
    <t>สำนักงานสาธารณสุขจังหวัดสระแก้ว</t>
  </si>
  <si>
    <t>ท่าเกษม</t>
  </si>
  <si>
    <t>เครื่องปรับอากาศสำหรับห้องประชุมสิรินธร และห้องประชุม พล.ร.ต. นพ.วิทุร สแงสิงแก้ว เดิมมีอายุการใช้งาน 23 ปี ประสิทธิภาพการปรับอากาศน้อย เมื่อคนใช้มากกว่า 50 คน</t>
  </si>
  <si>
    <t>ครุภัณฑ์สำนักงาน</t>
  </si>
  <si>
    <t>สำนักงาน</t>
  </si>
  <si>
    <t>Off_เครื่องปรับอากาศ</t>
  </si>
  <si>
    <t>เครื่องตรวจตาด้วยคลื่นเสียงความถี่สูง ชนิดเอ และบีสแกน โรงพยาบาลอรัญประเทศ ตำบลอรัญประเทศ อำเภออรัญประเทศ จังหวัดสระแก้ว</t>
  </si>
  <si>
    <t>MOPH-EE-6</t>
  </si>
  <si>
    <t>กล้องส่องตรวจและผ่าตัดในช่องท้องชนิดวีดีทัศน์แบบคมชัดสูง ภาพ 2 มิติ โรงพยาบาลอรัญประเทศ ตำบลอรัญประเทศ อำเภออรัญประเทศ จังหวัดสระแก้ว</t>
  </si>
  <si>
    <t>MOPH-SC-35</t>
  </si>
  <si>
    <t>เครื่องสลายนิ่วในระบบทางเดินปัสสาวะด้วยเลเซอร์ ขนาดไม่น้อยกว่า 20 วัตต์ โรงพยาบาลสมเด็จพระยุพราชสระแก้ว ตำบลสระแก้ว อำเภอเมืองสระแก้ว จังหวัดสระแก้ว</t>
  </si>
  <si>
    <t>MOPH-UE-6</t>
  </si>
  <si>
    <t>รองรับแพทย์ศัลยกรรม ระบบทางเดินปัสสาวะ จบมาเพิ่มในปี 2565 และลดการส่งต่อผู้ป่วย</t>
  </si>
  <si>
    <t>เครื่องมือด้านศัลยศาสตร์ทางเดินปัสสาวะ</t>
  </si>
  <si>
    <t>รายการผูกพันเดิม</t>
  </si>
  <si>
    <t>อาคารผู้ป่วยนอก ผู้ป่วยใน เป็นอาคาร 10 ชั้น พื้นที่ประมาณ 20,497 ตารางเมตร โรงพยาบาลสมเด็จพระยุพราชสระแก้ว ตำบลสระแก้ว อำเภอเมืองสระแก้ว จังหวัดสระแก้ว 1 หลัง</t>
  </si>
  <si>
    <t>ก่อสร้างผูกพันเดิม</t>
  </si>
  <si>
    <t>อาคารผู้ป่วยนอก/อุบัติเหตุ-ฉุกเฉิน</t>
  </si>
  <si>
    <t>อื่นๆ</t>
  </si>
  <si>
    <t>OPD</t>
  </si>
  <si>
    <t>รวมทั้งสิ้น</t>
  </si>
  <si>
    <t>ตั้งงบปีที่ 1
(ปี 2566)</t>
  </si>
  <si>
    <t>ตั้งงบปีที่ 2
(ปี 2567)</t>
  </si>
  <si>
    <t>ตั้งงบปีที่ 3
(ปี 2568)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</si>
</sst>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"/>
    <numFmt numFmtId="188" formatCode="_-* #,##0_-;\-* #,##0_-;_-* &quot;-&quot;??_-;_-@_-"/>
  </numFmts>
  <fonts count="2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Calibri"/>
      <family val="2"/>
    </font>
    <font>
      <b/>
      <sz val="22"/>
      <color rgb="FF000000"/>
      <name val="TH SarabunPSK"/>
      <family val="2"/>
    </font>
    <font>
      <sz val="22"/>
      <color theme="1"/>
      <name val="Tahoma"/>
      <family val="2"/>
      <charset val="222"/>
      <scheme val="minor"/>
    </font>
    <font>
      <sz val="22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ahoma"/>
      <family val="2"/>
      <scheme val="minor"/>
    </font>
    <font>
      <b/>
      <sz val="22"/>
      <color theme="1"/>
      <name val="TH SarabunPSK"/>
      <family val="2"/>
    </font>
    <font>
      <b/>
      <sz val="20"/>
      <color theme="1"/>
      <name val="TH SarabunPSK"/>
      <family val="2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color rgb="FF000000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ahoma"/>
      <family val="2"/>
      <scheme val="minor"/>
    </font>
    <font>
      <sz val="16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theme="1"/>
      <name val="Tahoma"/>
      <family val="2"/>
      <charset val="222"/>
    </font>
    <font>
      <sz val="16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16"/>
      <color indexed="8"/>
      <name val="TH SarabunPSK"/>
      <family val="2"/>
    </font>
    <font>
      <b/>
      <sz val="11"/>
      <color theme="1"/>
      <name val="Tahoma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9" fillId="0" borderId="0"/>
    <xf numFmtId="0" fontId="21" fillId="0" borderId="0"/>
    <xf numFmtId="0" fontId="22" fillId="0" borderId="0"/>
    <xf numFmtId="43" fontId="2" fillId="0" borderId="0" applyFont="0" applyFill="0" applyBorder="0" applyAlignment="0" applyProtection="0"/>
  </cellStyleXfs>
  <cellXfs count="103">
    <xf numFmtId="0" fontId="0" fillId="0" borderId="0" xfId="0"/>
    <xf numFmtId="0" fontId="3" fillId="0" borderId="0" xfId="2" applyFont="1" applyAlignment="1" applyProtection="1">
      <alignment horizontal="left" vertical="top"/>
      <protection locked="0"/>
    </xf>
    <xf numFmtId="0" fontId="3" fillId="2" borderId="0" xfId="2" applyFont="1" applyFill="1" applyAlignment="1" applyProtection="1">
      <alignment horizontal="left" vertical="top"/>
      <protection locked="0"/>
    </xf>
    <xf numFmtId="0" fontId="4" fillId="2" borderId="0" xfId="0" applyFont="1" applyFill="1" applyAlignment="1">
      <alignment horizontal="center"/>
    </xf>
    <xf numFmtId="43" fontId="5" fillId="2" borderId="0" xfId="1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4" fillId="2" borderId="0" xfId="0" applyFont="1" applyFill="1"/>
    <xf numFmtId="187" fontId="6" fillId="2" borderId="0" xfId="0" applyNumberFormat="1" applyFont="1" applyFill="1" applyAlignment="1">
      <alignment vertical="top" wrapText="1"/>
    </xf>
    <xf numFmtId="188" fontId="1" fillId="2" borderId="0" xfId="1" applyNumberFormat="1" applyFont="1" applyFill="1"/>
    <xf numFmtId="188" fontId="7" fillId="2" borderId="0" xfId="1" applyNumberFormat="1" applyFont="1" applyFill="1" applyAlignment="1">
      <alignment horizontal="right"/>
    </xf>
    <xf numFmtId="43" fontId="0" fillId="2" borderId="0" xfId="0" applyNumberFormat="1" applyFill="1" applyAlignment="1">
      <alignment horizontal="center"/>
    </xf>
    <xf numFmtId="0" fontId="7" fillId="2" borderId="0" xfId="0" applyFont="1" applyFill="1" applyAlignment="1">
      <alignment horizontal="center" vertical="top" wrapText="1"/>
    </xf>
    <xf numFmtId="0" fontId="0" fillId="2" borderId="0" xfId="0" applyFill="1"/>
    <xf numFmtId="188" fontId="7" fillId="2" borderId="0" xfId="1" applyNumberFormat="1" applyFont="1" applyFill="1"/>
    <xf numFmtId="0" fontId="0" fillId="2" borderId="0" xfId="0" applyFill="1" applyAlignment="1">
      <alignment horizontal="center"/>
    </xf>
    <xf numFmtId="0" fontId="8" fillId="0" borderId="0" xfId="0" applyFont="1" applyAlignment="1">
      <alignment horizontal="center" vertical="top"/>
    </xf>
    <xf numFmtId="0" fontId="9" fillId="2" borderId="0" xfId="0" applyFont="1" applyFill="1" applyAlignment="1">
      <alignment horizontal="left" vertical="top" wrapText="1"/>
    </xf>
    <xf numFmtId="187" fontId="5" fillId="2" borderId="0" xfId="0" applyNumberFormat="1" applyFont="1" applyFill="1" applyAlignment="1">
      <alignment vertical="top" wrapText="1"/>
    </xf>
    <xf numFmtId="0" fontId="10" fillId="2" borderId="0" xfId="0" applyFont="1" applyFill="1" applyAlignment="1">
      <alignment horizontal="left" vertical="top" wrapText="1"/>
    </xf>
    <xf numFmtId="43" fontId="1" fillId="2" borderId="0" xfId="1" applyFont="1" applyFill="1"/>
    <xf numFmtId="0" fontId="11" fillId="0" borderId="0" xfId="0" applyFont="1"/>
    <xf numFmtId="0" fontId="12" fillId="0" borderId="0" xfId="2" applyFont="1" applyAlignment="1" applyProtection="1">
      <alignment horizontal="left" vertical="top"/>
      <protection locked="0"/>
    </xf>
    <xf numFmtId="0" fontId="11" fillId="0" borderId="0" xfId="0" applyFont="1" applyAlignment="1">
      <alignment horizontal="center"/>
    </xf>
    <xf numFmtId="43" fontId="13" fillId="0" borderId="0" xfId="1" applyFont="1" applyAlignment="1" applyProtection="1">
      <alignment horizontal="left" vertical="top"/>
      <protection locked="0"/>
    </xf>
    <xf numFmtId="43" fontId="11" fillId="0" borderId="0" xfId="0" applyNumberFormat="1" applyFont="1"/>
    <xf numFmtId="188" fontId="0" fillId="0" borderId="0" xfId="0" applyNumberFormat="1"/>
    <xf numFmtId="188" fontId="11" fillId="0" borderId="0" xfId="0" applyNumberFormat="1" applyFont="1"/>
    <xf numFmtId="188" fontId="10" fillId="0" borderId="0" xfId="1" applyNumberFormat="1" applyFont="1" applyFill="1" applyAlignment="1">
      <alignment vertical="top"/>
    </xf>
    <xf numFmtId="188" fontId="10" fillId="0" borderId="0" xfId="1" applyNumberFormat="1" applyFont="1" applyFill="1" applyAlignment="1">
      <alignment horizontal="center" vertical="top"/>
    </xf>
    <xf numFmtId="0" fontId="14" fillId="3" borderId="1" xfId="0" applyFont="1" applyFill="1" applyBorder="1" applyAlignment="1">
      <alignment vertical="top"/>
    </xf>
    <xf numFmtId="0" fontId="14" fillId="3" borderId="2" xfId="0" applyFont="1" applyFill="1" applyBorder="1" applyAlignment="1">
      <alignment vertical="top"/>
    </xf>
    <xf numFmtId="0" fontId="14" fillId="4" borderId="2" xfId="0" applyFont="1" applyFill="1" applyBorder="1" applyAlignment="1">
      <alignment vertical="top"/>
    </xf>
    <xf numFmtId="0" fontId="14" fillId="5" borderId="2" xfId="0" applyFont="1" applyFill="1" applyBorder="1" applyAlignment="1">
      <alignment vertical="top"/>
    </xf>
    <xf numFmtId="43" fontId="15" fillId="0" borderId="0" xfId="1" applyFont="1" applyAlignment="1">
      <alignment horizontal="center" vertical="top"/>
    </xf>
    <xf numFmtId="0" fontId="14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188" fontId="14" fillId="3" borderId="1" xfId="1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3" fontId="6" fillId="0" borderId="1" xfId="0" applyNumberFormat="1" applyFont="1" applyBorder="1" applyAlignment="1">
      <alignment horizontal="left" vertical="top" wrapText="1"/>
    </xf>
    <xf numFmtId="43" fontId="6" fillId="0" borderId="1" xfId="1" applyFont="1" applyFill="1" applyBorder="1" applyAlignment="1">
      <alignment vertical="top" wrapText="1"/>
    </xf>
    <xf numFmtId="0" fontId="6" fillId="0" borderId="1" xfId="0" applyFont="1" applyBorder="1"/>
    <xf numFmtId="0" fontId="16" fillId="0" borderId="0" xfId="0" applyFont="1" applyAlignment="1">
      <alignment horizontal="center" vertical="top" wrapText="1"/>
    </xf>
    <xf numFmtId="0" fontId="17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/>
    </xf>
    <xf numFmtId="0" fontId="18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/>
    </xf>
    <xf numFmtId="0" fontId="17" fillId="0" borderId="0" xfId="0" applyFont="1" applyAlignment="1">
      <alignment vertical="top"/>
    </xf>
    <xf numFmtId="0" fontId="16" fillId="0" borderId="4" xfId="0" applyFont="1" applyBorder="1" applyAlignment="1">
      <alignment horizontal="center"/>
    </xf>
    <xf numFmtId="0" fontId="16" fillId="0" borderId="4" xfId="0" applyFont="1" applyBorder="1" applyAlignment="1">
      <alignment horizontal="center" vertical="top"/>
    </xf>
    <xf numFmtId="0" fontId="20" fillId="0" borderId="1" xfId="3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20" fillId="0" borderId="1" xfId="4" applyFont="1" applyBorder="1" applyAlignment="1">
      <alignment horizontal="left" vertical="top" wrapText="1"/>
    </xf>
    <xf numFmtId="0" fontId="20" fillId="0" borderId="1" xfId="5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18" fillId="0" borderId="1" xfId="3" applyFont="1" applyBorder="1" applyAlignment="1">
      <alignment horizontal="left" vertical="top"/>
    </xf>
    <xf numFmtId="43" fontId="6" fillId="0" borderId="1" xfId="1" applyFont="1" applyFill="1" applyBorder="1"/>
    <xf numFmtId="43" fontId="20" fillId="0" borderId="1" xfId="6" applyFont="1" applyFill="1" applyBorder="1" applyAlignment="1">
      <alignment horizontal="left" vertical="top"/>
    </xf>
    <xf numFmtId="43" fontId="20" fillId="0" borderId="1" xfId="1" applyFont="1" applyFill="1" applyBorder="1" applyAlignment="1">
      <alignment vertical="top"/>
    </xf>
    <xf numFmtId="43" fontId="23" fillId="0" borderId="1" xfId="1" applyFont="1" applyFill="1" applyBorder="1" applyAlignment="1">
      <alignment horizontal="center" vertical="top" wrapText="1"/>
    </xf>
    <xf numFmtId="43" fontId="6" fillId="0" borderId="1" xfId="0" applyNumberFormat="1" applyFont="1" applyBorder="1" applyAlignment="1">
      <alignment horizontal="center" vertical="top"/>
    </xf>
    <xf numFmtId="0" fontId="20" fillId="0" borderId="1" xfId="3" applyFont="1" applyBorder="1" applyAlignment="1">
      <alignment horizontal="left" vertical="top" wrapText="1"/>
    </xf>
    <xf numFmtId="0" fontId="20" fillId="0" borderId="1" xfId="3" applyFont="1" applyBorder="1" applyAlignment="1">
      <alignment horizontal="left" vertical="top"/>
    </xf>
    <xf numFmtId="0" fontId="23" fillId="0" borderId="1" xfId="3" applyFont="1" applyBorder="1" applyAlignment="1">
      <alignment horizontal="center" vertical="top" wrapText="1"/>
    </xf>
    <xf numFmtId="0" fontId="23" fillId="0" borderId="1" xfId="3" applyFont="1" applyBorder="1" applyAlignment="1">
      <alignment horizontal="left" vertical="top" wrapText="1"/>
    </xf>
    <xf numFmtId="0" fontId="23" fillId="0" borderId="1" xfId="3" applyFont="1" applyBorder="1" applyAlignment="1">
      <alignment horizontal="left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6" fillId="0" borderId="0" xfId="0" applyFont="1"/>
    <xf numFmtId="188" fontId="1" fillId="0" borderId="0" xfId="1" applyNumberFormat="1" applyFont="1"/>
    <xf numFmtId="0" fontId="20" fillId="0" borderId="2" xfId="3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20" fillId="0" borderId="2" xfId="4" applyFont="1" applyBorder="1" applyAlignment="1">
      <alignment horizontal="left" vertical="top" wrapText="1"/>
    </xf>
    <xf numFmtId="0" fontId="20" fillId="0" borderId="2" xfId="5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18" fillId="0" borderId="2" xfId="3" applyFont="1" applyBorder="1" applyAlignment="1">
      <alignment horizontal="left" vertical="top"/>
    </xf>
    <xf numFmtId="43" fontId="6" fillId="0" borderId="2" xfId="1" applyFont="1" applyFill="1" applyBorder="1"/>
    <xf numFmtId="43" fontId="20" fillId="0" borderId="2" xfId="6" applyFont="1" applyFill="1" applyBorder="1" applyAlignment="1">
      <alignment horizontal="left" vertical="top"/>
    </xf>
    <xf numFmtId="43" fontId="20" fillId="0" borderId="2" xfId="1" applyFont="1" applyFill="1" applyBorder="1" applyAlignment="1">
      <alignment vertical="top"/>
    </xf>
    <xf numFmtId="43" fontId="23" fillId="0" borderId="2" xfId="1" applyFont="1" applyFill="1" applyBorder="1" applyAlignment="1">
      <alignment horizontal="center" vertical="top" wrapText="1"/>
    </xf>
    <xf numFmtId="43" fontId="6" fillId="0" borderId="2" xfId="1" applyFont="1" applyFill="1" applyBorder="1" applyAlignment="1">
      <alignment vertical="top" wrapText="1"/>
    </xf>
    <xf numFmtId="43" fontId="6" fillId="0" borderId="2" xfId="0" applyNumberFormat="1" applyFont="1" applyBorder="1" applyAlignment="1">
      <alignment horizontal="center" vertical="top"/>
    </xf>
    <xf numFmtId="0" fontId="20" fillId="0" borderId="2" xfId="3" applyFont="1" applyBorder="1" applyAlignment="1">
      <alignment horizontal="left" vertical="top" wrapText="1"/>
    </xf>
    <xf numFmtId="0" fontId="20" fillId="0" borderId="2" xfId="3" applyFont="1" applyBorder="1" applyAlignment="1">
      <alignment horizontal="left" vertical="top"/>
    </xf>
    <xf numFmtId="0" fontId="23" fillId="0" borderId="2" xfId="3" applyFont="1" applyBorder="1" applyAlignment="1">
      <alignment horizontal="center" vertical="top" wrapText="1"/>
    </xf>
    <xf numFmtId="0" fontId="23" fillId="0" borderId="2" xfId="3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23" fillId="0" borderId="2" xfId="3" applyFont="1" applyBorder="1" applyAlignment="1">
      <alignment horizontal="left" vertical="top"/>
    </xf>
    <xf numFmtId="0" fontId="6" fillId="0" borderId="2" xfId="0" applyFont="1" applyBorder="1"/>
    <xf numFmtId="0" fontId="24" fillId="7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vertical="center"/>
    </xf>
    <xf numFmtId="188" fontId="24" fillId="7" borderId="1" xfId="1" applyNumberFormat="1" applyFont="1" applyFill="1" applyBorder="1" applyAlignment="1">
      <alignment vertical="center"/>
    </xf>
    <xf numFmtId="0" fontId="0" fillId="0" borderId="1" xfId="0" applyBorder="1"/>
    <xf numFmtId="0" fontId="8" fillId="0" borderId="1" xfId="0" applyFont="1" applyBorder="1" applyAlignment="1">
      <alignment horizontal="center" vertical="top"/>
    </xf>
    <xf numFmtId="43" fontId="0" fillId="0" borderId="0" xfId="1" applyFont="1"/>
    <xf numFmtId="0" fontId="24" fillId="7" borderId="1" xfId="0" applyFont="1" applyFill="1" applyBorder="1" applyAlignment="1">
      <alignment horizontal="center" vertical="center"/>
    </xf>
  </cellXfs>
  <cellStyles count="7">
    <cellStyle name="Normal_mask" xfId="5" xr:uid="{BBA24369-5DCC-4AF0-87A7-6AF289521F9F}"/>
    <cellStyle name="จุลภาค" xfId="1" builtinId="3"/>
    <cellStyle name="จุลภาค 2 2 2" xfId="6" xr:uid="{D539C09B-CD7B-4D6A-BA03-E91EA959D536}"/>
    <cellStyle name="ปกติ" xfId="0" builtinId="0"/>
    <cellStyle name="ปกติ 2" xfId="2" xr:uid="{5F167A01-AB26-4423-B999-40F6F5DD167C}"/>
    <cellStyle name="ปกติ 2 4" xfId="3" xr:uid="{3370F7B3-F572-4F0B-BA4A-B58C21732D9D}"/>
    <cellStyle name="ปกติ 3 3" xfId="4" xr:uid="{0EF2D782-8631-4062-8FB3-942B8FCFEE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3652;&#3615;&#3621;&#3660;&#3588;&#3635;&#3586;&#3629;%2065/&#3586;&#3657;&#3629;&#3617;&#3641;&#3621;&#3592;&#3634;&#3585;&#3648;&#3586;&#3605;%20&#3588;&#3619;&#3633;&#3657;&#3591;&#3607;&#3637;&#3656;%202%20(30%20&#3605;.&#3588;.%20-%202%20&#3614;.&#3618;.%2063)/&#3649;&#3612;&#3609;&#3591;&#3634;&#3609;&#3614;&#3639;&#3657;&#3609;&#3600;&#3634;&#3609;&#3649;&#3621;&#3632;&#3618;&#3640;&#3607;&#3608;&#3624;&#3634;&#3626;&#3605;&#3619;&#3660;/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4;&#3637;&#3619;&#3633;&#3594;&#3596;&#3634;\3.%20&#3611;&#3637;%202565\&#3588;&#3635;&#3586;&#3629;%2065%20&#3592;&#3634;&#3585;&#3650;&#3611;&#3619;&#3649;&#3585;&#3619;&#3617;&#3629;&#3633;&#3614;&#3650;&#3627;&#3621;&#3604;%206%20&#3614;.&#3618;\&#3649;&#3612;&#3609;&#3591;&#3634;&#3609;&#3610;&#3641;&#3619;&#3603;&#3634;&#3585;&#3634;&#3619;&#3614;&#3633;&#3602;&#3609;&#3634;&#3614;&#3639;&#3657;&#3609;&#3607;&#3637;&#3656;&#3619;&#3632;&#3604;&#3633;&#3610;&#3616;&#3634;&#3588;\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รายละเอียด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/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D89B9-1D83-4FA1-A837-C3CE6580CD72}">
  <sheetPr>
    <pageSetUpPr fitToPage="1"/>
  </sheetPr>
  <dimension ref="A1:AQ48"/>
  <sheetViews>
    <sheetView tabSelected="1" zoomScale="80" zoomScaleNormal="80" workbookViewId="0">
      <pane xSplit="4" ySplit="5" topLeftCell="M6" activePane="bottomRight" state="frozen"/>
      <selection pane="topRight" activeCell="E1" sqref="E1"/>
      <selection pane="bottomLeft" activeCell="A6" sqref="A6"/>
      <selection pane="bottomRight" activeCell="R1" sqref="R1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x14ac:dyDescent="0.25">
      <c r="O1" s="101">
        <f>SUM(รพร.สระแก้ว!O12+รพ.คลองหาด!O7+รพ.ตาพระยา!O7+รพ.วังน้ำเย็น!O8+รพ.วัฒนานคร!O6+รพ.อรัญประเทศ!O13+รพ.เขาฉกรรจ์!O9+รพ.วังสมบูรณ์!O10+รพ.โคกสูง!O10+อื่นๆ!O9)</f>
        <v>133102500</v>
      </c>
      <c r="P1" s="101">
        <f>SUM(รพร.สระแก้ว!P12+รพ.คลองหาด!P7+รพ.ตาพระยา!P7+รพ.วังน้ำเย็น!P8+รพ.วัฒนานคร!P6+รพ.อรัญประเทศ!P13+รพ.เขาฉกรรจ์!P9+รพ.วังสมบูรณ์!P10+รพ.โคกสูง!P10+อื่นๆ!P9)</f>
        <v>46785500</v>
      </c>
      <c r="Q1" s="101">
        <f>SUM(รพร.สระแก้ว!Q12+รพ.คลองหาด!Q7+รพ.ตาพระยา!Q7+รพ.วังน้ำเย็น!Q8+รพ.วัฒนานคร!Q6+รพ.อรัญประเทศ!Q13+รพ.เขาฉกรรจ์!Q9+รพ.วังสมบูรณ์!Q10+รพ.โคกสูง!Q10+อื่นๆ!Q9)</f>
        <v>0</v>
      </c>
      <c r="R1" s="101">
        <f>SUM(รพร.สระแก้ว!R12+รพ.คลองหาด!R7+รพ.ตาพระยา!R7+รพ.วังน้ำเย็น!R8+รพ.วัฒนานคร!R6+รพ.อรัญประเทศ!R13+รพ.เขาฉกรรจ์!R9+รพ.วังสมบูรณ์!R10+รพ.โคกสูง!R10+อื่นๆ!R9)</f>
        <v>179888000</v>
      </c>
    </row>
    <row r="2" spans="1:43" ht="33.6" x14ac:dyDescent="0.75">
      <c r="A2" s="1"/>
      <c r="B2" s="2" t="s">
        <v>0</v>
      </c>
      <c r="C2" s="3"/>
      <c r="D2" s="4"/>
      <c r="E2" s="5"/>
      <c r="F2" s="6"/>
      <c r="G2" s="6"/>
      <c r="H2" s="6"/>
      <c r="I2" s="6"/>
      <c r="J2" s="6"/>
      <c r="K2" s="6"/>
      <c r="L2" s="6"/>
      <c r="M2" s="7"/>
      <c r="N2" s="8"/>
      <c r="O2" s="8"/>
      <c r="P2" s="8"/>
      <c r="Q2" s="8"/>
      <c r="R2" s="9"/>
      <c r="S2" s="10"/>
      <c r="T2" s="11"/>
      <c r="U2" s="12"/>
      <c r="V2" s="12"/>
      <c r="W2" s="13"/>
      <c r="X2" s="14"/>
    </row>
    <row r="3" spans="1:43" ht="33.6" x14ac:dyDescent="0.75">
      <c r="A3" s="1"/>
      <c r="B3" s="2" t="s">
        <v>1</v>
      </c>
      <c r="C3" s="3"/>
      <c r="D3" s="4"/>
      <c r="E3" s="16"/>
      <c r="F3" s="6"/>
      <c r="G3" s="6"/>
      <c r="H3" s="6"/>
      <c r="I3" s="6"/>
      <c r="J3" s="6"/>
      <c r="K3" s="17"/>
      <c r="L3" s="6"/>
      <c r="M3" s="18"/>
      <c r="N3" s="18"/>
      <c r="O3" s="8"/>
      <c r="P3" s="19"/>
      <c r="Q3" s="8"/>
      <c r="R3" s="9"/>
      <c r="S3" s="10"/>
      <c r="T3" s="11"/>
      <c r="U3" s="12"/>
      <c r="V3" s="12"/>
      <c r="W3" s="13"/>
      <c r="X3" s="14"/>
    </row>
    <row r="4" spans="1:43" s="20" customFormat="1" ht="30" x14ac:dyDescent="0.85">
      <c r="B4" s="21" t="s">
        <v>2</v>
      </c>
      <c r="C4" s="22"/>
      <c r="D4" s="23"/>
      <c r="E4" s="24"/>
      <c r="G4"/>
      <c r="H4"/>
      <c r="I4"/>
      <c r="J4"/>
      <c r="K4" s="25"/>
      <c r="L4" s="26"/>
      <c r="M4" s="27">
        <f t="shared" ref="M4:R4" si="0">SUBTOTAL(9,M6:M498)</f>
        <v>92014200</v>
      </c>
      <c r="N4" s="27">
        <f t="shared" si="0"/>
        <v>56</v>
      </c>
      <c r="O4" s="27">
        <f>SUBTOTAL(9,O6:O498)</f>
        <v>133102500</v>
      </c>
      <c r="P4" s="27">
        <f t="shared" si="0"/>
        <v>46785500</v>
      </c>
      <c r="Q4" s="27">
        <f t="shared" si="0"/>
        <v>0</v>
      </c>
      <c r="R4" s="27">
        <f t="shared" si="0"/>
        <v>179888000</v>
      </c>
      <c r="S4" s="28"/>
      <c r="X4" s="22"/>
      <c r="Z4"/>
      <c r="AA4" s="29" t="s">
        <v>3</v>
      </c>
      <c r="AB4" s="29"/>
      <c r="AC4" s="30"/>
      <c r="AD4" s="30"/>
      <c r="AE4" s="30"/>
      <c r="AF4" s="31" t="s">
        <v>4</v>
      </c>
      <c r="AG4" s="31"/>
      <c r="AH4" s="31"/>
      <c r="AI4" s="31"/>
      <c r="AJ4" s="31"/>
      <c r="AK4" s="32" t="s">
        <v>5</v>
      </c>
      <c r="AL4" s="32"/>
      <c r="AM4" s="32"/>
      <c r="AN4" s="32"/>
      <c r="AO4" s="32"/>
      <c r="AP4"/>
      <c r="AQ4" s="33">
        <f>SUMIF(AQ6:AQ47,"ผ่าน",O6:O47)</f>
        <v>133102500</v>
      </c>
    </row>
    <row r="5" spans="1:43" s="42" customFormat="1" ht="80.25" customHeight="1" x14ac:dyDescent="0.25">
      <c r="A5" s="34" t="s">
        <v>6</v>
      </c>
      <c r="B5" s="35" t="s">
        <v>7</v>
      </c>
      <c r="C5" s="35" t="s">
        <v>8</v>
      </c>
      <c r="D5" s="36" t="s">
        <v>9</v>
      </c>
      <c r="E5" s="36" t="s">
        <v>10</v>
      </c>
      <c r="F5" s="36" t="s">
        <v>11</v>
      </c>
      <c r="G5" s="36" t="s">
        <v>12</v>
      </c>
      <c r="H5" s="36" t="s">
        <v>13</v>
      </c>
      <c r="I5" s="36" t="s">
        <v>14</v>
      </c>
      <c r="J5" s="36" t="s">
        <v>15</v>
      </c>
      <c r="K5" s="36" t="s">
        <v>16</v>
      </c>
      <c r="L5" s="36" t="s">
        <v>17</v>
      </c>
      <c r="M5" s="35" t="s">
        <v>18</v>
      </c>
      <c r="N5" s="35" t="s">
        <v>19</v>
      </c>
      <c r="O5" s="35" t="s">
        <v>20</v>
      </c>
      <c r="P5" s="37" t="s">
        <v>21</v>
      </c>
      <c r="Q5" s="37" t="s">
        <v>22</v>
      </c>
      <c r="R5" s="37" t="s">
        <v>23</v>
      </c>
      <c r="S5" s="35" t="s">
        <v>24</v>
      </c>
      <c r="T5" s="35" t="s">
        <v>25</v>
      </c>
      <c r="U5" s="35" t="s">
        <v>26</v>
      </c>
      <c r="V5" s="35" t="s">
        <v>27</v>
      </c>
      <c r="W5" s="35" t="s">
        <v>28</v>
      </c>
      <c r="X5" s="35" t="s">
        <v>29</v>
      </c>
      <c r="Y5" s="35" t="s">
        <v>30</v>
      </c>
      <c r="Z5" s="35" t="s">
        <v>31</v>
      </c>
      <c r="AA5" s="35" t="s">
        <v>32</v>
      </c>
      <c r="AB5" s="35" t="s">
        <v>33</v>
      </c>
      <c r="AC5" s="35" t="s">
        <v>34</v>
      </c>
      <c r="AD5" s="35" t="s">
        <v>35</v>
      </c>
      <c r="AE5" s="35" t="s">
        <v>36</v>
      </c>
      <c r="AF5" s="38" t="s">
        <v>37</v>
      </c>
      <c r="AG5" s="38" t="s">
        <v>38</v>
      </c>
      <c r="AH5" s="38" t="s">
        <v>39</v>
      </c>
      <c r="AI5" s="38" t="s">
        <v>40</v>
      </c>
      <c r="AJ5" s="38" t="s">
        <v>41</v>
      </c>
      <c r="AK5" s="39" t="s">
        <v>37</v>
      </c>
      <c r="AL5" s="39" t="s">
        <v>42</v>
      </c>
      <c r="AM5" s="39" t="s">
        <v>43</v>
      </c>
      <c r="AN5" s="39" t="s">
        <v>44</v>
      </c>
      <c r="AO5" s="39" t="s">
        <v>45</v>
      </c>
      <c r="AP5" s="40" t="s">
        <v>46</v>
      </c>
      <c r="AQ5" s="41" t="s">
        <v>47</v>
      </c>
    </row>
    <row r="6" spans="1:43" s="49" customFormat="1" ht="72.75" customHeight="1" x14ac:dyDescent="0.7">
      <c r="A6" s="43" t="s">
        <v>48</v>
      </c>
      <c r="B6" s="44">
        <v>6</v>
      </c>
      <c r="C6" s="44">
        <v>7</v>
      </c>
      <c r="D6" s="43" t="s">
        <v>49</v>
      </c>
      <c r="E6" s="43" t="s">
        <v>50</v>
      </c>
      <c r="F6" s="43" t="s">
        <v>51</v>
      </c>
      <c r="G6" s="43">
        <v>2</v>
      </c>
      <c r="H6" s="45">
        <v>1320</v>
      </c>
      <c r="I6" s="45">
        <v>360</v>
      </c>
      <c r="J6" s="45">
        <v>8</v>
      </c>
      <c r="K6" s="43" t="s">
        <v>52</v>
      </c>
      <c r="L6" s="43" t="s">
        <v>53</v>
      </c>
      <c r="M6" s="46">
        <v>20563700</v>
      </c>
      <c r="N6" s="46">
        <v>1</v>
      </c>
      <c r="O6" s="46">
        <v>4112700</v>
      </c>
      <c r="P6" s="46">
        <v>16451000</v>
      </c>
      <c r="Q6" s="46">
        <v>0</v>
      </c>
      <c r="R6" s="46">
        <f t="shared" ref="R6:R46" si="1">O6+P6+Q6</f>
        <v>20563700</v>
      </c>
      <c r="S6" s="44">
        <v>10868</v>
      </c>
      <c r="T6" s="43" t="s">
        <v>54</v>
      </c>
      <c r="U6" s="43" t="s">
        <v>55</v>
      </c>
      <c r="V6" s="43" t="s">
        <v>55</v>
      </c>
      <c r="W6" s="43" t="s">
        <v>56</v>
      </c>
      <c r="X6" s="44" t="s">
        <v>57</v>
      </c>
      <c r="Y6" s="43" t="s">
        <v>58</v>
      </c>
      <c r="Z6" s="43" t="s">
        <v>59</v>
      </c>
      <c r="AA6" s="43" t="s">
        <v>60</v>
      </c>
      <c r="AB6" s="43" t="s">
        <v>61</v>
      </c>
      <c r="AC6" s="43" t="s">
        <v>62</v>
      </c>
      <c r="AD6" s="43" t="s">
        <v>63</v>
      </c>
      <c r="AE6" s="43" t="s">
        <v>64</v>
      </c>
      <c r="AF6" s="43"/>
      <c r="AG6" s="43"/>
      <c r="AH6" s="43"/>
      <c r="AI6" s="43"/>
      <c r="AJ6" s="43"/>
      <c r="AK6" s="43" t="s">
        <v>65</v>
      </c>
      <c r="AL6" s="43" t="s">
        <v>65</v>
      </c>
      <c r="AM6" s="43" t="s">
        <v>65</v>
      </c>
      <c r="AN6" s="43" t="s">
        <v>65</v>
      </c>
      <c r="AO6" s="43" t="s">
        <v>66</v>
      </c>
      <c r="AP6" s="47"/>
      <c r="AQ6" s="48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14</v>
      </c>
      <c r="D7" s="43" t="s">
        <v>68</v>
      </c>
      <c r="E7" s="43">
        <v>11058</v>
      </c>
      <c r="F7" s="43" t="s">
        <v>51</v>
      </c>
      <c r="G7" s="43">
        <v>2</v>
      </c>
      <c r="H7" s="45">
        <v>100</v>
      </c>
      <c r="I7" s="45">
        <v>180</v>
      </c>
      <c r="J7" s="45">
        <v>5</v>
      </c>
      <c r="K7" s="43" t="s">
        <v>69</v>
      </c>
      <c r="L7" s="43" t="s">
        <v>53</v>
      </c>
      <c r="M7" s="46">
        <v>1546100</v>
      </c>
      <c r="N7" s="46">
        <v>1</v>
      </c>
      <c r="O7" s="46">
        <f t="shared" ref="O7:O45" si="2">M7*N7</f>
        <v>1546100</v>
      </c>
      <c r="P7" s="46">
        <v>0</v>
      </c>
      <c r="Q7" s="46">
        <v>0</v>
      </c>
      <c r="R7" s="46">
        <f t="shared" si="1"/>
        <v>1546100</v>
      </c>
      <c r="S7" s="44" t="s">
        <v>70</v>
      </c>
      <c r="T7" s="43" t="s">
        <v>69</v>
      </c>
      <c r="U7" s="43" t="s">
        <v>71</v>
      </c>
      <c r="V7" s="43" t="s">
        <v>72</v>
      </c>
      <c r="W7" s="43" t="s">
        <v>56</v>
      </c>
      <c r="X7" s="44" t="s">
        <v>73</v>
      </c>
      <c r="Y7" s="43" t="s">
        <v>58</v>
      </c>
      <c r="Z7" s="43" t="s">
        <v>74</v>
      </c>
      <c r="AA7" s="43" t="s">
        <v>75</v>
      </c>
      <c r="AB7" s="43" t="s">
        <v>76</v>
      </c>
      <c r="AC7" s="43" t="s">
        <v>77</v>
      </c>
      <c r="AD7" s="43" t="s">
        <v>78</v>
      </c>
      <c r="AE7" s="43" t="s">
        <v>79</v>
      </c>
      <c r="AF7" s="43"/>
      <c r="AG7" s="43"/>
      <c r="AH7" s="43"/>
      <c r="AI7" s="43"/>
      <c r="AJ7" s="43"/>
      <c r="AK7" s="43" t="s">
        <v>65</v>
      </c>
      <c r="AL7" s="43" t="s">
        <v>65</v>
      </c>
      <c r="AM7" s="43" t="s">
        <v>65</v>
      </c>
      <c r="AN7" s="43" t="s">
        <v>65</v>
      </c>
      <c r="AO7" s="43" t="s">
        <v>65</v>
      </c>
      <c r="AP7" s="47"/>
      <c r="AQ7" s="48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18</v>
      </c>
      <c r="D8" s="43" t="s">
        <v>80</v>
      </c>
      <c r="E8" s="43" t="s">
        <v>81</v>
      </c>
      <c r="F8" s="43" t="s">
        <v>82</v>
      </c>
      <c r="G8" s="43"/>
      <c r="H8" s="43"/>
      <c r="I8" s="43"/>
      <c r="J8" s="43"/>
      <c r="K8" s="43"/>
      <c r="L8" s="43" t="s">
        <v>83</v>
      </c>
      <c r="M8" s="46">
        <v>5000000</v>
      </c>
      <c r="N8" s="46">
        <v>1</v>
      </c>
      <c r="O8" s="46">
        <f t="shared" si="2"/>
        <v>5000000</v>
      </c>
      <c r="P8" s="46">
        <v>0</v>
      </c>
      <c r="Q8" s="46">
        <v>0</v>
      </c>
      <c r="R8" s="46">
        <f t="shared" si="1"/>
        <v>5000000</v>
      </c>
      <c r="S8" s="44">
        <v>10870</v>
      </c>
      <c r="T8" s="43" t="s">
        <v>84</v>
      </c>
      <c r="U8" s="43" t="s">
        <v>85</v>
      </c>
      <c r="V8" s="43" t="s">
        <v>85</v>
      </c>
      <c r="W8" s="43" t="s">
        <v>56</v>
      </c>
      <c r="X8" s="44" t="s">
        <v>86</v>
      </c>
      <c r="Y8" s="43" t="s">
        <v>87</v>
      </c>
      <c r="Z8" s="43" t="s">
        <v>88</v>
      </c>
      <c r="AA8" s="43" t="s">
        <v>89</v>
      </c>
      <c r="AB8" s="43" t="s">
        <v>61</v>
      </c>
      <c r="AC8" s="43" t="s">
        <v>90</v>
      </c>
      <c r="AD8" s="43" t="s">
        <v>91</v>
      </c>
      <c r="AE8" s="43" t="s">
        <v>92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0" t="s">
        <v>67</v>
      </c>
    </row>
    <row r="9" spans="1:43" s="49" customFormat="1" ht="72.75" customHeight="1" x14ac:dyDescent="0.7">
      <c r="A9" s="43" t="s">
        <v>48</v>
      </c>
      <c r="B9" s="44">
        <v>6</v>
      </c>
      <c r="C9" s="44">
        <v>27</v>
      </c>
      <c r="D9" s="43" t="s">
        <v>93</v>
      </c>
      <c r="E9" s="43">
        <v>11058</v>
      </c>
      <c r="F9" s="43" t="s">
        <v>51</v>
      </c>
      <c r="G9" s="43">
        <v>2</v>
      </c>
      <c r="H9" s="45">
        <v>100</v>
      </c>
      <c r="I9" s="45">
        <v>180</v>
      </c>
      <c r="J9" s="45">
        <v>5</v>
      </c>
      <c r="K9" s="43" t="s">
        <v>94</v>
      </c>
      <c r="L9" s="43" t="s">
        <v>53</v>
      </c>
      <c r="M9" s="46">
        <v>1546100</v>
      </c>
      <c r="N9" s="46">
        <v>1</v>
      </c>
      <c r="O9" s="46">
        <f t="shared" si="2"/>
        <v>1546100</v>
      </c>
      <c r="P9" s="46">
        <v>0</v>
      </c>
      <c r="Q9" s="46">
        <v>0</v>
      </c>
      <c r="R9" s="46">
        <f t="shared" si="1"/>
        <v>1546100</v>
      </c>
      <c r="S9" s="44" t="s">
        <v>95</v>
      </c>
      <c r="T9" s="43" t="s">
        <v>94</v>
      </c>
      <c r="U9" s="43" t="s">
        <v>96</v>
      </c>
      <c r="V9" s="43" t="s">
        <v>55</v>
      </c>
      <c r="W9" s="43" t="s">
        <v>56</v>
      </c>
      <c r="X9" s="44" t="s">
        <v>73</v>
      </c>
      <c r="Y9" s="43" t="s">
        <v>58</v>
      </c>
      <c r="Z9" s="43" t="s">
        <v>74</v>
      </c>
      <c r="AA9" s="43" t="s">
        <v>75</v>
      </c>
      <c r="AB9" s="43" t="s">
        <v>76</v>
      </c>
      <c r="AC9" s="43" t="s">
        <v>77</v>
      </c>
      <c r="AD9" s="43" t="s">
        <v>78</v>
      </c>
      <c r="AE9" s="43" t="s">
        <v>79</v>
      </c>
      <c r="AF9" s="43"/>
      <c r="AG9" s="43"/>
      <c r="AH9" s="43"/>
      <c r="AI9" s="43"/>
      <c r="AJ9" s="43"/>
      <c r="AK9" s="43" t="s">
        <v>65</v>
      </c>
      <c r="AL9" s="43" t="s">
        <v>65</v>
      </c>
      <c r="AM9" s="43" t="s">
        <v>65</v>
      </c>
      <c r="AN9" s="43" t="s">
        <v>65</v>
      </c>
      <c r="AO9" s="43" t="s">
        <v>65</v>
      </c>
      <c r="AP9" s="47"/>
      <c r="AQ9" s="48" t="s">
        <v>67</v>
      </c>
    </row>
    <row r="10" spans="1:43" s="49" customFormat="1" ht="72.75" customHeight="1" x14ac:dyDescent="0.7">
      <c r="A10" s="43" t="s">
        <v>48</v>
      </c>
      <c r="B10" s="44">
        <v>6</v>
      </c>
      <c r="C10" s="44">
        <v>35</v>
      </c>
      <c r="D10" s="43" t="s">
        <v>97</v>
      </c>
      <c r="E10" s="43" t="s">
        <v>98</v>
      </c>
      <c r="F10" s="43" t="s">
        <v>99</v>
      </c>
      <c r="G10" s="43"/>
      <c r="H10" s="43"/>
      <c r="I10" s="43"/>
      <c r="J10" s="43"/>
      <c r="K10" s="43"/>
      <c r="L10" s="43" t="s">
        <v>100</v>
      </c>
      <c r="M10" s="46">
        <v>550000</v>
      </c>
      <c r="N10" s="46">
        <v>4</v>
      </c>
      <c r="O10" s="46">
        <f t="shared" si="2"/>
        <v>2200000</v>
      </c>
      <c r="P10" s="46">
        <v>0</v>
      </c>
      <c r="Q10" s="46">
        <v>0</v>
      </c>
      <c r="R10" s="46">
        <f t="shared" si="1"/>
        <v>2200000</v>
      </c>
      <c r="S10" s="44">
        <v>10870</v>
      </c>
      <c r="T10" s="43" t="s">
        <v>84</v>
      </c>
      <c r="U10" s="43" t="s">
        <v>85</v>
      </c>
      <c r="V10" s="43" t="s">
        <v>85</v>
      </c>
      <c r="W10" s="43" t="s">
        <v>56</v>
      </c>
      <c r="X10" s="44" t="s">
        <v>86</v>
      </c>
      <c r="Y10" s="43" t="s">
        <v>87</v>
      </c>
      <c r="Z10" s="43" t="s">
        <v>101</v>
      </c>
      <c r="AA10" s="43" t="s">
        <v>89</v>
      </c>
      <c r="AB10" s="43" t="s">
        <v>61</v>
      </c>
      <c r="AC10" s="43" t="s">
        <v>102</v>
      </c>
      <c r="AD10" s="43" t="s">
        <v>103</v>
      </c>
      <c r="AE10" s="43" t="s">
        <v>104</v>
      </c>
      <c r="AF10" s="43" t="s">
        <v>65</v>
      </c>
      <c r="AG10" s="43" t="s">
        <v>65</v>
      </c>
      <c r="AH10" s="43" t="s">
        <v>65</v>
      </c>
      <c r="AI10" s="43" t="s">
        <v>65</v>
      </c>
      <c r="AJ10" s="43" t="s">
        <v>65</v>
      </c>
      <c r="AK10" s="43"/>
      <c r="AL10" s="43"/>
      <c r="AM10" s="43"/>
      <c r="AN10" s="43"/>
      <c r="AO10" s="43"/>
      <c r="AP10" s="47"/>
      <c r="AQ10" s="50" t="s">
        <v>67</v>
      </c>
    </row>
    <row r="11" spans="1:43" s="49" customFormat="1" ht="72.75" customHeight="1" x14ac:dyDescent="0.7">
      <c r="A11" s="43" t="s">
        <v>48</v>
      </c>
      <c r="B11" s="44">
        <v>6</v>
      </c>
      <c r="C11" s="44">
        <v>44</v>
      </c>
      <c r="D11" s="43" t="s">
        <v>105</v>
      </c>
      <c r="E11" s="43" t="s">
        <v>106</v>
      </c>
      <c r="F11" s="43" t="s">
        <v>82</v>
      </c>
      <c r="G11" s="43"/>
      <c r="H11" s="43"/>
      <c r="I11" s="43"/>
      <c r="J11" s="43"/>
      <c r="K11" s="43"/>
      <c r="L11" s="43" t="s">
        <v>107</v>
      </c>
      <c r="M11" s="46">
        <v>3800000</v>
      </c>
      <c r="N11" s="46">
        <v>1</v>
      </c>
      <c r="O11" s="46">
        <f t="shared" si="2"/>
        <v>3800000</v>
      </c>
      <c r="P11" s="46">
        <v>0</v>
      </c>
      <c r="Q11" s="46">
        <v>0</v>
      </c>
      <c r="R11" s="46">
        <f t="shared" si="1"/>
        <v>3800000</v>
      </c>
      <c r="S11" s="44">
        <v>10699</v>
      </c>
      <c r="T11" s="43" t="s">
        <v>108</v>
      </c>
      <c r="U11" s="43" t="s">
        <v>56</v>
      </c>
      <c r="V11" s="43" t="s">
        <v>109</v>
      </c>
      <c r="W11" s="43" t="s">
        <v>56</v>
      </c>
      <c r="X11" s="44" t="s">
        <v>110</v>
      </c>
      <c r="Y11" s="43" t="s">
        <v>58</v>
      </c>
      <c r="Z11" s="43" t="s">
        <v>111</v>
      </c>
      <c r="AA11" s="43" t="s">
        <v>89</v>
      </c>
      <c r="AB11" s="43" t="s">
        <v>112</v>
      </c>
      <c r="AC11" s="43" t="s">
        <v>90</v>
      </c>
      <c r="AD11" s="43" t="s">
        <v>113</v>
      </c>
      <c r="AE11" s="43" t="s">
        <v>92</v>
      </c>
      <c r="AF11" s="43" t="s">
        <v>65</v>
      </c>
      <c r="AG11" s="43" t="s">
        <v>65</v>
      </c>
      <c r="AH11" s="43" t="s">
        <v>65</v>
      </c>
      <c r="AI11" s="43" t="s">
        <v>65</v>
      </c>
      <c r="AJ11" s="43" t="s">
        <v>65</v>
      </c>
      <c r="AK11" s="43"/>
      <c r="AL11" s="43"/>
      <c r="AM11" s="43"/>
      <c r="AN11" s="43"/>
      <c r="AO11" s="43"/>
      <c r="AP11" s="47"/>
      <c r="AQ11" s="51" t="s">
        <v>67</v>
      </c>
    </row>
    <row r="12" spans="1:43" s="49" customFormat="1" ht="72.75" customHeight="1" x14ac:dyDescent="0.7">
      <c r="A12" s="43" t="s">
        <v>48</v>
      </c>
      <c r="B12" s="44">
        <v>6</v>
      </c>
      <c r="C12" s="44">
        <v>59</v>
      </c>
      <c r="D12" s="43" t="s">
        <v>114</v>
      </c>
      <c r="E12" s="43" t="s">
        <v>115</v>
      </c>
      <c r="F12" s="43" t="s">
        <v>82</v>
      </c>
      <c r="G12" s="43"/>
      <c r="H12" s="43"/>
      <c r="I12" s="43"/>
      <c r="J12" s="43"/>
      <c r="K12" s="43"/>
      <c r="L12" s="43" t="s">
        <v>83</v>
      </c>
      <c r="M12" s="46">
        <v>500000</v>
      </c>
      <c r="N12" s="46">
        <v>1</v>
      </c>
      <c r="O12" s="46">
        <f t="shared" si="2"/>
        <v>500000</v>
      </c>
      <c r="P12" s="46">
        <v>0</v>
      </c>
      <c r="Q12" s="46">
        <v>0</v>
      </c>
      <c r="R12" s="46">
        <f t="shared" si="1"/>
        <v>500000</v>
      </c>
      <c r="S12" s="44">
        <v>10870</v>
      </c>
      <c r="T12" s="43" t="s">
        <v>84</v>
      </c>
      <c r="U12" s="43" t="s">
        <v>85</v>
      </c>
      <c r="V12" s="43" t="s">
        <v>85</v>
      </c>
      <c r="W12" s="43" t="s">
        <v>56</v>
      </c>
      <c r="X12" s="44" t="s">
        <v>86</v>
      </c>
      <c r="Y12" s="43" t="s">
        <v>58</v>
      </c>
      <c r="Z12" s="43" t="s">
        <v>116</v>
      </c>
      <c r="AA12" s="43" t="s">
        <v>89</v>
      </c>
      <c r="AB12" s="43" t="s">
        <v>61</v>
      </c>
      <c r="AC12" s="43" t="s">
        <v>90</v>
      </c>
      <c r="AD12" s="43" t="s">
        <v>117</v>
      </c>
      <c r="AE12" s="43" t="s">
        <v>92</v>
      </c>
      <c r="AF12" s="43" t="s">
        <v>65</v>
      </c>
      <c r="AG12" s="43" t="s">
        <v>65</v>
      </c>
      <c r="AH12" s="43" t="s">
        <v>65</v>
      </c>
      <c r="AI12" s="43" t="s">
        <v>65</v>
      </c>
      <c r="AJ12" s="43" t="s">
        <v>65</v>
      </c>
      <c r="AK12" s="43"/>
      <c r="AL12" s="43"/>
      <c r="AM12" s="43"/>
      <c r="AN12" s="43"/>
      <c r="AO12" s="43"/>
      <c r="AP12" s="47"/>
      <c r="AQ12" s="50" t="s">
        <v>67</v>
      </c>
    </row>
    <row r="13" spans="1:43" s="49" customFormat="1" ht="72.75" customHeight="1" x14ac:dyDescent="0.7">
      <c r="A13" s="43" t="s">
        <v>48</v>
      </c>
      <c r="B13" s="44">
        <v>6</v>
      </c>
      <c r="C13" s="44">
        <v>119</v>
      </c>
      <c r="D13" s="43" t="s">
        <v>118</v>
      </c>
      <c r="E13" s="43" t="s">
        <v>119</v>
      </c>
      <c r="F13" s="43" t="s">
        <v>82</v>
      </c>
      <c r="G13" s="43"/>
      <c r="H13" s="43"/>
      <c r="I13" s="43"/>
      <c r="J13" s="43"/>
      <c r="K13" s="43"/>
      <c r="L13" s="43" t="s">
        <v>83</v>
      </c>
      <c r="M13" s="46">
        <v>2800000</v>
      </c>
      <c r="N13" s="46">
        <v>1</v>
      </c>
      <c r="O13" s="46">
        <f t="shared" si="2"/>
        <v>2800000</v>
      </c>
      <c r="P13" s="46">
        <v>0</v>
      </c>
      <c r="Q13" s="46">
        <v>0</v>
      </c>
      <c r="R13" s="46">
        <f t="shared" si="1"/>
        <v>2800000</v>
      </c>
      <c r="S13" s="44">
        <v>10699</v>
      </c>
      <c r="T13" s="43" t="s">
        <v>108</v>
      </c>
      <c r="U13" s="43" t="s">
        <v>56</v>
      </c>
      <c r="V13" s="43" t="s">
        <v>109</v>
      </c>
      <c r="W13" s="43" t="s">
        <v>56</v>
      </c>
      <c r="X13" s="44" t="s">
        <v>110</v>
      </c>
      <c r="Y13" s="43" t="s">
        <v>87</v>
      </c>
      <c r="Z13" s="43" t="s">
        <v>120</v>
      </c>
      <c r="AA13" s="43" t="s">
        <v>89</v>
      </c>
      <c r="AB13" s="43" t="s">
        <v>112</v>
      </c>
      <c r="AC13" s="43" t="s">
        <v>102</v>
      </c>
      <c r="AD13" s="43" t="s">
        <v>121</v>
      </c>
      <c r="AE13" s="43" t="s">
        <v>104</v>
      </c>
      <c r="AF13" s="43" t="s">
        <v>65</v>
      </c>
      <c r="AG13" s="43" t="s">
        <v>65</v>
      </c>
      <c r="AH13" s="43" t="s">
        <v>65</v>
      </c>
      <c r="AI13" s="43" t="s">
        <v>65</v>
      </c>
      <c r="AJ13" s="43" t="s">
        <v>65</v>
      </c>
      <c r="AK13" s="43"/>
      <c r="AL13" s="43"/>
      <c r="AM13" s="43"/>
      <c r="AN13" s="43"/>
      <c r="AO13" s="43"/>
      <c r="AP13" s="47"/>
      <c r="AQ13" s="51" t="s">
        <v>67</v>
      </c>
    </row>
    <row r="14" spans="1:43" s="49" customFormat="1" ht="72.75" customHeight="1" x14ac:dyDescent="0.7">
      <c r="A14" s="43" t="s">
        <v>48</v>
      </c>
      <c r="B14" s="44">
        <v>6</v>
      </c>
      <c r="C14" s="44">
        <v>120</v>
      </c>
      <c r="D14" s="43" t="s">
        <v>122</v>
      </c>
      <c r="E14" s="43" t="s">
        <v>123</v>
      </c>
      <c r="F14" s="43" t="s">
        <v>82</v>
      </c>
      <c r="G14" s="43"/>
      <c r="H14" s="43"/>
      <c r="I14" s="43"/>
      <c r="J14" s="43"/>
      <c r="K14" s="43"/>
      <c r="L14" s="43" t="s">
        <v>83</v>
      </c>
      <c r="M14" s="46">
        <v>2580000</v>
      </c>
      <c r="N14" s="46">
        <v>1</v>
      </c>
      <c r="O14" s="46">
        <f t="shared" si="2"/>
        <v>2580000</v>
      </c>
      <c r="P14" s="46">
        <v>0</v>
      </c>
      <c r="Q14" s="46">
        <v>0</v>
      </c>
      <c r="R14" s="46">
        <f t="shared" si="1"/>
        <v>2580000</v>
      </c>
      <c r="S14" s="44">
        <v>10870</v>
      </c>
      <c r="T14" s="43" t="s">
        <v>84</v>
      </c>
      <c r="U14" s="43" t="s">
        <v>85</v>
      </c>
      <c r="V14" s="43" t="s">
        <v>85</v>
      </c>
      <c r="W14" s="43" t="s">
        <v>56</v>
      </c>
      <c r="X14" s="44" t="s">
        <v>86</v>
      </c>
      <c r="Y14" s="43" t="s">
        <v>124</v>
      </c>
      <c r="Z14" s="43" t="s">
        <v>125</v>
      </c>
      <c r="AA14" s="43" t="s">
        <v>89</v>
      </c>
      <c r="AB14" s="43" t="s">
        <v>61</v>
      </c>
      <c r="AC14" s="43" t="s">
        <v>126</v>
      </c>
      <c r="AD14" s="43" t="s">
        <v>127</v>
      </c>
      <c r="AE14" s="43" t="s">
        <v>128</v>
      </c>
      <c r="AF14" s="43" t="s">
        <v>65</v>
      </c>
      <c r="AG14" s="43" t="s">
        <v>65</v>
      </c>
      <c r="AH14" s="43" t="s">
        <v>65</v>
      </c>
      <c r="AI14" s="43" t="s">
        <v>65</v>
      </c>
      <c r="AJ14" s="43" t="s">
        <v>65</v>
      </c>
      <c r="AK14" s="43"/>
      <c r="AL14" s="43"/>
      <c r="AM14" s="43"/>
      <c r="AN14" s="43"/>
      <c r="AO14" s="43"/>
      <c r="AP14" s="47"/>
      <c r="AQ14" s="50" t="s">
        <v>67</v>
      </c>
    </row>
    <row r="15" spans="1:43" s="49" customFormat="1" ht="72.75" customHeight="1" x14ac:dyDescent="0.7">
      <c r="A15" s="43" t="s">
        <v>48</v>
      </c>
      <c r="B15" s="44">
        <v>6</v>
      </c>
      <c r="C15" s="44">
        <v>126</v>
      </c>
      <c r="D15" s="43" t="s">
        <v>129</v>
      </c>
      <c r="E15" s="43">
        <v>11058</v>
      </c>
      <c r="F15" s="43" t="s">
        <v>51</v>
      </c>
      <c r="G15" s="43">
        <v>2</v>
      </c>
      <c r="H15" s="45">
        <v>100</v>
      </c>
      <c r="I15" s="45">
        <v>180</v>
      </c>
      <c r="J15" s="45">
        <v>5</v>
      </c>
      <c r="K15" s="43" t="s">
        <v>130</v>
      </c>
      <c r="L15" s="43" t="s">
        <v>53</v>
      </c>
      <c r="M15" s="46">
        <v>1546100</v>
      </c>
      <c r="N15" s="46">
        <v>1</v>
      </c>
      <c r="O15" s="46">
        <f t="shared" si="2"/>
        <v>1546100</v>
      </c>
      <c r="P15" s="46">
        <v>0</v>
      </c>
      <c r="Q15" s="46">
        <v>0</v>
      </c>
      <c r="R15" s="46">
        <f t="shared" si="1"/>
        <v>1546100</v>
      </c>
      <c r="S15" s="44" t="s">
        <v>131</v>
      </c>
      <c r="T15" s="43" t="s">
        <v>130</v>
      </c>
      <c r="U15" s="43" t="s">
        <v>132</v>
      </c>
      <c r="V15" s="43" t="s">
        <v>132</v>
      </c>
      <c r="W15" s="43" t="s">
        <v>56</v>
      </c>
      <c r="X15" s="44" t="s">
        <v>133</v>
      </c>
      <c r="Y15" s="43" t="s">
        <v>124</v>
      </c>
      <c r="Z15" s="43" t="s">
        <v>134</v>
      </c>
      <c r="AA15" s="43" t="s">
        <v>75</v>
      </c>
      <c r="AB15" s="52" t="s">
        <v>133</v>
      </c>
      <c r="AC15" s="43" t="s">
        <v>77</v>
      </c>
      <c r="AD15" s="43" t="s">
        <v>78</v>
      </c>
      <c r="AE15" s="43" t="s">
        <v>79</v>
      </c>
      <c r="AF15" s="43"/>
      <c r="AG15" s="43"/>
      <c r="AH15" s="43"/>
      <c r="AI15" s="43"/>
      <c r="AJ15" s="43"/>
      <c r="AK15" s="43" t="s">
        <v>65</v>
      </c>
      <c r="AL15" s="43" t="s">
        <v>65</v>
      </c>
      <c r="AM15" s="43" t="s">
        <v>65</v>
      </c>
      <c r="AN15" s="43" t="s">
        <v>65</v>
      </c>
      <c r="AO15" s="43" t="s">
        <v>65</v>
      </c>
      <c r="AP15" s="47"/>
      <c r="AQ15" s="48" t="s">
        <v>67</v>
      </c>
    </row>
    <row r="16" spans="1:43" s="49" customFormat="1" ht="72.75" customHeight="1" x14ac:dyDescent="0.7">
      <c r="A16" s="43" t="s">
        <v>48</v>
      </c>
      <c r="B16" s="44">
        <v>6</v>
      </c>
      <c r="C16" s="44">
        <v>128</v>
      </c>
      <c r="D16" s="43" t="s">
        <v>135</v>
      </c>
      <c r="E16" s="43">
        <v>11058</v>
      </c>
      <c r="F16" s="43" t="s">
        <v>51</v>
      </c>
      <c r="G16" s="43">
        <v>2</v>
      </c>
      <c r="H16" s="45">
        <v>100</v>
      </c>
      <c r="I16" s="45">
        <v>180</v>
      </c>
      <c r="J16" s="45">
        <v>5</v>
      </c>
      <c r="K16" s="43" t="s">
        <v>136</v>
      </c>
      <c r="L16" s="43" t="s">
        <v>53</v>
      </c>
      <c r="M16" s="46">
        <v>1546100</v>
      </c>
      <c r="N16" s="46">
        <v>1</v>
      </c>
      <c r="O16" s="46">
        <f t="shared" si="2"/>
        <v>1546100</v>
      </c>
      <c r="P16" s="46">
        <v>0</v>
      </c>
      <c r="Q16" s="46">
        <v>0</v>
      </c>
      <c r="R16" s="46">
        <f t="shared" si="1"/>
        <v>1546100</v>
      </c>
      <c r="S16" s="44">
        <v>13817</v>
      </c>
      <c r="T16" s="43" t="s">
        <v>136</v>
      </c>
      <c r="U16" s="43" t="s">
        <v>72</v>
      </c>
      <c r="V16" s="43" t="s">
        <v>72</v>
      </c>
      <c r="W16" s="43" t="s">
        <v>56</v>
      </c>
      <c r="X16" s="44" t="s">
        <v>137</v>
      </c>
      <c r="Y16" s="43" t="s">
        <v>58</v>
      </c>
      <c r="Z16" s="43" t="s">
        <v>138</v>
      </c>
      <c r="AA16" s="43" t="s">
        <v>75</v>
      </c>
      <c r="AB16" s="43" t="s">
        <v>61</v>
      </c>
      <c r="AC16" s="43" t="s">
        <v>77</v>
      </c>
      <c r="AD16" s="43" t="s">
        <v>78</v>
      </c>
      <c r="AE16" s="43" t="s">
        <v>79</v>
      </c>
      <c r="AF16" s="43"/>
      <c r="AG16" s="43"/>
      <c r="AH16" s="43"/>
      <c r="AI16" s="43"/>
      <c r="AJ16" s="43"/>
      <c r="AK16" s="43" t="s">
        <v>65</v>
      </c>
      <c r="AL16" s="43" t="s">
        <v>65</v>
      </c>
      <c r="AM16" s="43" t="s">
        <v>65</v>
      </c>
      <c r="AN16" s="43" t="s">
        <v>65</v>
      </c>
      <c r="AO16" s="43" t="s">
        <v>65</v>
      </c>
      <c r="AP16" s="47"/>
      <c r="AQ16" s="48" t="s">
        <v>67</v>
      </c>
    </row>
    <row r="17" spans="1:43" s="49" customFormat="1" ht="72.75" customHeight="1" x14ac:dyDescent="0.7">
      <c r="A17" s="43" t="s">
        <v>48</v>
      </c>
      <c r="B17" s="44">
        <v>6</v>
      </c>
      <c r="C17" s="44">
        <v>129</v>
      </c>
      <c r="D17" s="43" t="s">
        <v>139</v>
      </c>
      <c r="E17" s="43">
        <v>11058</v>
      </c>
      <c r="F17" s="43" t="s">
        <v>51</v>
      </c>
      <c r="G17" s="43">
        <v>2</v>
      </c>
      <c r="H17" s="45">
        <v>100</v>
      </c>
      <c r="I17" s="45">
        <v>180</v>
      </c>
      <c r="J17" s="45">
        <v>5</v>
      </c>
      <c r="K17" s="43" t="s">
        <v>140</v>
      </c>
      <c r="L17" s="43" t="s">
        <v>53</v>
      </c>
      <c r="M17" s="46">
        <v>1546100</v>
      </c>
      <c r="N17" s="46">
        <v>1</v>
      </c>
      <c r="O17" s="46">
        <f t="shared" si="2"/>
        <v>1546100</v>
      </c>
      <c r="P17" s="46">
        <v>0</v>
      </c>
      <c r="Q17" s="46">
        <v>0</v>
      </c>
      <c r="R17" s="46">
        <f t="shared" si="1"/>
        <v>1546100</v>
      </c>
      <c r="S17" s="44">
        <v>28850</v>
      </c>
      <c r="T17" s="43" t="s">
        <v>140</v>
      </c>
      <c r="U17" s="43" t="s">
        <v>141</v>
      </c>
      <c r="V17" s="43" t="s">
        <v>141</v>
      </c>
      <c r="W17" s="43" t="s">
        <v>56</v>
      </c>
      <c r="X17" s="44" t="s">
        <v>142</v>
      </c>
      <c r="Y17" s="43" t="s">
        <v>58</v>
      </c>
      <c r="Z17" s="43" t="s">
        <v>138</v>
      </c>
      <c r="AA17" s="43" t="s">
        <v>75</v>
      </c>
      <c r="AB17" s="43" t="s">
        <v>61</v>
      </c>
      <c r="AC17" s="43" t="s">
        <v>77</v>
      </c>
      <c r="AD17" s="43" t="s">
        <v>78</v>
      </c>
      <c r="AE17" s="43" t="s">
        <v>79</v>
      </c>
      <c r="AF17" s="43"/>
      <c r="AG17" s="43"/>
      <c r="AH17" s="43"/>
      <c r="AI17" s="43"/>
      <c r="AJ17" s="43"/>
      <c r="AK17" s="43" t="s">
        <v>65</v>
      </c>
      <c r="AL17" s="43" t="s">
        <v>65</v>
      </c>
      <c r="AM17" s="43" t="s">
        <v>65</v>
      </c>
      <c r="AN17" s="43" t="s">
        <v>65</v>
      </c>
      <c r="AO17" s="43" t="s">
        <v>65</v>
      </c>
      <c r="AP17" s="47"/>
      <c r="AQ17" s="48" t="s">
        <v>67</v>
      </c>
    </row>
    <row r="18" spans="1:43" s="49" customFormat="1" ht="72.75" customHeight="1" x14ac:dyDescent="0.7">
      <c r="A18" s="43" t="s">
        <v>48</v>
      </c>
      <c r="B18" s="44">
        <v>6</v>
      </c>
      <c r="C18" s="44">
        <v>130</v>
      </c>
      <c r="D18" s="43" t="s">
        <v>143</v>
      </c>
      <c r="E18" s="43">
        <v>11058</v>
      </c>
      <c r="F18" s="43" t="s">
        <v>51</v>
      </c>
      <c r="G18" s="43">
        <v>2</v>
      </c>
      <c r="H18" s="45">
        <v>100</v>
      </c>
      <c r="I18" s="45">
        <v>180</v>
      </c>
      <c r="J18" s="45">
        <v>5</v>
      </c>
      <c r="K18" s="43" t="s">
        <v>144</v>
      </c>
      <c r="L18" s="43" t="s">
        <v>53</v>
      </c>
      <c r="M18" s="46">
        <v>1546100</v>
      </c>
      <c r="N18" s="46">
        <v>1</v>
      </c>
      <c r="O18" s="46">
        <f t="shared" si="2"/>
        <v>1546100</v>
      </c>
      <c r="P18" s="46">
        <v>0</v>
      </c>
      <c r="Q18" s="46">
        <v>0</v>
      </c>
      <c r="R18" s="46">
        <f t="shared" si="1"/>
        <v>1546100</v>
      </c>
      <c r="S18" s="44">
        <v>28849</v>
      </c>
      <c r="T18" s="43" t="s">
        <v>144</v>
      </c>
      <c r="U18" s="43" t="s">
        <v>145</v>
      </c>
      <c r="V18" s="43" t="s">
        <v>145</v>
      </c>
      <c r="W18" s="43" t="s">
        <v>56</v>
      </c>
      <c r="X18" s="44" t="s">
        <v>142</v>
      </c>
      <c r="Y18" s="43" t="s">
        <v>58</v>
      </c>
      <c r="Z18" s="43" t="s">
        <v>138</v>
      </c>
      <c r="AA18" s="43" t="s">
        <v>75</v>
      </c>
      <c r="AB18" s="43" t="s">
        <v>61</v>
      </c>
      <c r="AC18" s="43" t="s">
        <v>77</v>
      </c>
      <c r="AD18" s="43" t="s">
        <v>78</v>
      </c>
      <c r="AE18" s="43" t="s">
        <v>79</v>
      </c>
      <c r="AF18" s="43"/>
      <c r="AG18" s="43"/>
      <c r="AH18" s="43"/>
      <c r="AI18" s="43"/>
      <c r="AJ18" s="43"/>
      <c r="AK18" s="43" t="s">
        <v>65</v>
      </c>
      <c r="AL18" s="43" t="s">
        <v>65</v>
      </c>
      <c r="AM18" s="43" t="s">
        <v>65</v>
      </c>
      <c r="AN18" s="43" t="s">
        <v>65</v>
      </c>
      <c r="AO18" s="43" t="s">
        <v>65</v>
      </c>
      <c r="AP18" s="47"/>
      <c r="AQ18" s="51" t="s">
        <v>67</v>
      </c>
    </row>
    <row r="19" spans="1:43" s="49" customFormat="1" ht="72.75" customHeight="1" x14ac:dyDescent="0.7">
      <c r="A19" s="43" t="s">
        <v>48</v>
      </c>
      <c r="B19" s="44">
        <v>6</v>
      </c>
      <c r="C19" s="44">
        <v>144</v>
      </c>
      <c r="D19" s="43" t="s">
        <v>146</v>
      </c>
      <c r="E19" s="43" t="s">
        <v>147</v>
      </c>
      <c r="F19" s="43" t="s">
        <v>82</v>
      </c>
      <c r="G19" s="43"/>
      <c r="H19" s="43"/>
      <c r="I19" s="43"/>
      <c r="J19" s="43"/>
      <c r="K19" s="43"/>
      <c r="L19" s="43" t="s">
        <v>107</v>
      </c>
      <c r="M19" s="46">
        <v>3700000</v>
      </c>
      <c r="N19" s="46">
        <v>1</v>
      </c>
      <c r="O19" s="46">
        <f t="shared" si="2"/>
        <v>3700000</v>
      </c>
      <c r="P19" s="46">
        <v>0</v>
      </c>
      <c r="Q19" s="46">
        <v>0</v>
      </c>
      <c r="R19" s="46">
        <f t="shared" si="1"/>
        <v>3700000</v>
      </c>
      <c r="S19" s="44">
        <v>10699</v>
      </c>
      <c r="T19" s="43" t="s">
        <v>108</v>
      </c>
      <c r="U19" s="43" t="s">
        <v>56</v>
      </c>
      <c r="V19" s="43" t="s">
        <v>109</v>
      </c>
      <c r="W19" s="43" t="s">
        <v>56</v>
      </c>
      <c r="X19" s="44" t="s">
        <v>110</v>
      </c>
      <c r="Y19" s="43" t="s">
        <v>87</v>
      </c>
      <c r="Z19" s="43" t="s">
        <v>148</v>
      </c>
      <c r="AA19" s="43" t="s">
        <v>89</v>
      </c>
      <c r="AB19" s="43" t="s">
        <v>112</v>
      </c>
      <c r="AC19" s="43" t="s">
        <v>90</v>
      </c>
      <c r="AD19" s="43" t="s">
        <v>113</v>
      </c>
      <c r="AE19" s="43" t="s">
        <v>92</v>
      </c>
      <c r="AF19" s="43" t="s">
        <v>65</v>
      </c>
      <c r="AG19" s="43" t="s">
        <v>65</v>
      </c>
      <c r="AH19" s="43" t="s">
        <v>65</v>
      </c>
      <c r="AI19" s="43" t="s">
        <v>65</v>
      </c>
      <c r="AJ19" s="43" t="s">
        <v>65</v>
      </c>
      <c r="AK19" s="43"/>
      <c r="AL19" s="43"/>
      <c r="AM19" s="43"/>
      <c r="AN19" s="43"/>
      <c r="AO19" s="43"/>
      <c r="AP19" s="47"/>
      <c r="AQ19" s="51" t="s">
        <v>67</v>
      </c>
    </row>
    <row r="20" spans="1:43" s="49" customFormat="1" ht="72.75" customHeight="1" x14ac:dyDescent="0.7">
      <c r="A20" s="43" t="s">
        <v>48</v>
      </c>
      <c r="B20" s="44">
        <v>6</v>
      </c>
      <c r="C20" s="44">
        <v>151</v>
      </c>
      <c r="D20" s="43" t="s">
        <v>149</v>
      </c>
      <c r="E20" s="43" t="s">
        <v>150</v>
      </c>
      <c r="F20" s="43" t="s">
        <v>82</v>
      </c>
      <c r="G20" s="43"/>
      <c r="H20" s="43"/>
      <c r="I20" s="43"/>
      <c r="J20" s="43"/>
      <c r="K20" s="43"/>
      <c r="L20" s="43" t="s">
        <v>83</v>
      </c>
      <c r="M20" s="46">
        <v>6420000</v>
      </c>
      <c r="N20" s="46">
        <v>1</v>
      </c>
      <c r="O20" s="46">
        <f t="shared" si="2"/>
        <v>6420000</v>
      </c>
      <c r="P20" s="46">
        <v>0</v>
      </c>
      <c r="Q20" s="46">
        <v>0</v>
      </c>
      <c r="R20" s="46">
        <f t="shared" si="1"/>
        <v>6420000</v>
      </c>
      <c r="S20" s="44">
        <v>10869</v>
      </c>
      <c r="T20" s="43" t="s">
        <v>151</v>
      </c>
      <c r="U20" s="43" t="s">
        <v>152</v>
      </c>
      <c r="V20" s="43" t="s">
        <v>152</v>
      </c>
      <c r="W20" s="43" t="s">
        <v>56</v>
      </c>
      <c r="X20" s="44" t="s">
        <v>137</v>
      </c>
      <c r="Y20" s="43" t="s">
        <v>124</v>
      </c>
      <c r="Z20" s="43" t="s">
        <v>153</v>
      </c>
      <c r="AA20" s="43" t="s">
        <v>89</v>
      </c>
      <c r="AB20" s="43" t="s">
        <v>61</v>
      </c>
      <c r="AC20" s="43" t="s">
        <v>90</v>
      </c>
      <c r="AD20" s="43" t="s">
        <v>91</v>
      </c>
      <c r="AE20" s="43" t="s">
        <v>92</v>
      </c>
      <c r="AF20" s="43" t="s">
        <v>65</v>
      </c>
      <c r="AG20" s="43" t="s">
        <v>65</v>
      </c>
      <c r="AH20" s="43" t="s">
        <v>65</v>
      </c>
      <c r="AI20" s="43" t="s">
        <v>65</v>
      </c>
      <c r="AJ20" s="43" t="s">
        <v>65</v>
      </c>
      <c r="AK20" s="43"/>
      <c r="AL20" s="43"/>
      <c r="AM20" s="43"/>
      <c r="AN20" s="43"/>
      <c r="AO20" s="43"/>
      <c r="AP20" s="47"/>
      <c r="AQ20" s="51" t="s">
        <v>67</v>
      </c>
    </row>
    <row r="21" spans="1:43" s="49" customFormat="1" ht="72.75" customHeight="1" x14ac:dyDescent="0.7">
      <c r="A21" s="43" t="s">
        <v>48</v>
      </c>
      <c r="B21" s="44">
        <v>6</v>
      </c>
      <c r="C21" s="44">
        <v>152</v>
      </c>
      <c r="D21" s="43" t="s">
        <v>154</v>
      </c>
      <c r="E21" s="43" t="s">
        <v>155</v>
      </c>
      <c r="F21" s="43" t="s">
        <v>156</v>
      </c>
      <c r="G21" s="43"/>
      <c r="H21" s="43"/>
      <c r="I21" s="43"/>
      <c r="J21" s="43"/>
      <c r="K21" s="43"/>
      <c r="L21" s="43" t="s">
        <v>157</v>
      </c>
      <c r="M21" s="46">
        <v>2358000</v>
      </c>
      <c r="N21" s="46">
        <v>1</v>
      </c>
      <c r="O21" s="46">
        <f t="shared" si="2"/>
        <v>2358000</v>
      </c>
      <c r="P21" s="46">
        <v>0</v>
      </c>
      <c r="Q21" s="46">
        <v>0</v>
      </c>
      <c r="R21" s="46">
        <f t="shared" si="1"/>
        <v>2358000</v>
      </c>
      <c r="S21" s="44">
        <v>10867</v>
      </c>
      <c r="T21" s="43" t="s">
        <v>158</v>
      </c>
      <c r="U21" s="43" t="s">
        <v>132</v>
      </c>
      <c r="V21" s="43" t="s">
        <v>132</v>
      </c>
      <c r="W21" s="43" t="s">
        <v>56</v>
      </c>
      <c r="X21" s="44" t="s">
        <v>137</v>
      </c>
      <c r="Y21" s="43" t="s">
        <v>58</v>
      </c>
      <c r="Z21" s="43" t="s">
        <v>159</v>
      </c>
      <c r="AA21" s="43" t="s">
        <v>89</v>
      </c>
      <c r="AB21" s="43" t="s">
        <v>61</v>
      </c>
      <c r="AC21" s="43" t="s">
        <v>160</v>
      </c>
      <c r="AD21" s="43" t="s">
        <v>161</v>
      </c>
      <c r="AE21" s="43" t="s">
        <v>162</v>
      </c>
      <c r="AF21" s="43" t="s">
        <v>65</v>
      </c>
      <c r="AG21" s="43" t="s">
        <v>65</v>
      </c>
      <c r="AH21" s="43" t="s">
        <v>65</v>
      </c>
      <c r="AI21" s="43" t="s">
        <v>65</v>
      </c>
      <c r="AJ21" s="43" t="s">
        <v>65</v>
      </c>
      <c r="AK21" s="43"/>
      <c r="AL21" s="43"/>
      <c r="AM21" s="43"/>
      <c r="AN21" s="43"/>
      <c r="AO21" s="43"/>
      <c r="AP21" s="47"/>
      <c r="AQ21" s="51" t="s">
        <v>67</v>
      </c>
    </row>
    <row r="22" spans="1:43" s="49" customFormat="1" ht="72.75" customHeight="1" x14ac:dyDescent="0.7">
      <c r="A22" s="43" t="s">
        <v>48</v>
      </c>
      <c r="B22" s="44">
        <v>6</v>
      </c>
      <c r="C22" s="44">
        <v>153</v>
      </c>
      <c r="D22" s="43" t="s">
        <v>163</v>
      </c>
      <c r="E22" s="43" t="s">
        <v>155</v>
      </c>
      <c r="F22" s="43" t="s">
        <v>156</v>
      </c>
      <c r="G22" s="43"/>
      <c r="H22" s="43"/>
      <c r="I22" s="43"/>
      <c r="J22" s="43"/>
      <c r="K22" s="43"/>
      <c r="L22" s="43" t="s">
        <v>157</v>
      </c>
      <c r="M22" s="46">
        <v>2358000</v>
      </c>
      <c r="N22" s="46">
        <v>1</v>
      </c>
      <c r="O22" s="46">
        <f t="shared" si="2"/>
        <v>2358000</v>
      </c>
      <c r="P22" s="46">
        <v>0</v>
      </c>
      <c r="Q22" s="46">
        <v>0</v>
      </c>
      <c r="R22" s="46">
        <f t="shared" si="1"/>
        <v>2358000</v>
      </c>
      <c r="S22" s="44">
        <v>28850</v>
      </c>
      <c r="T22" s="43" t="s">
        <v>140</v>
      </c>
      <c r="U22" s="43" t="s">
        <v>141</v>
      </c>
      <c r="V22" s="43" t="s">
        <v>141</v>
      </c>
      <c r="W22" s="43" t="s">
        <v>56</v>
      </c>
      <c r="X22" s="44" t="s">
        <v>142</v>
      </c>
      <c r="Y22" s="43" t="s">
        <v>87</v>
      </c>
      <c r="Z22" s="43" t="s">
        <v>164</v>
      </c>
      <c r="AA22" s="43" t="s">
        <v>89</v>
      </c>
      <c r="AB22" s="43" t="s">
        <v>61</v>
      </c>
      <c r="AC22" s="43" t="s">
        <v>160</v>
      </c>
      <c r="AD22" s="43" t="s">
        <v>161</v>
      </c>
      <c r="AE22" s="43" t="s">
        <v>162</v>
      </c>
      <c r="AF22" s="43" t="s">
        <v>65</v>
      </c>
      <c r="AG22" s="43" t="s">
        <v>65</v>
      </c>
      <c r="AH22" s="43" t="s">
        <v>65</v>
      </c>
      <c r="AI22" s="43" t="s">
        <v>65</v>
      </c>
      <c r="AJ22" s="43" t="s">
        <v>65</v>
      </c>
      <c r="AK22" s="43"/>
      <c r="AL22" s="43"/>
      <c r="AM22" s="43"/>
      <c r="AN22" s="43"/>
      <c r="AO22" s="43"/>
      <c r="AP22" s="47"/>
      <c r="AQ22" s="51" t="s">
        <v>67</v>
      </c>
    </row>
    <row r="23" spans="1:43" s="49" customFormat="1" ht="72.75" customHeight="1" x14ac:dyDescent="0.35">
      <c r="A23" s="43" t="s">
        <v>48</v>
      </c>
      <c r="B23" s="44">
        <v>6</v>
      </c>
      <c r="C23" s="44">
        <v>181</v>
      </c>
      <c r="D23" s="43" t="s">
        <v>165</v>
      </c>
      <c r="E23" s="43" t="s">
        <v>155</v>
      </c>
      <c r="F23" s="43" t="s">
        <v>156</v>
      </c>
      <c r="G23" s="43"/>
      <c r="H23" s="43"/>
      <c r="I23" s="43"/>
      <c r="J23" s="43"/>
      <c r="K23" s="43"/>
      <c r="L23" s="43" t="s">
        <v>157</v>
      </c>
      <c r="M23" s="46">
        <v>2358000</v>
      </c>
      <c r="N23" s="46">
        <v>1</v>
      </c>
      <c r="O23" s="46">
        <f t="shared" si="2"/>
        <v>2358000</v>
      </c>
      <c r="P23" s="46">
        <v>0</v>
      </c>
      <c r="Q23" s="46">
        <v>0</v>
      </c>
      <c r="R23" s="46">
        <f t="shared" si="1"/>
        <v>2358000</v>
      </c>
      <c r="S23" s="44">
        <v>28849</v>
      </c>
      <c r="T23" s="43" t="s">
        <v>144</v>
      </c>
      <c r="U23" s="43" t="s">
        <v>145</v>
      </c>
      <c r="V23" s="43" t="s">
        <v>145</v>
      </c>
      <c r="W23" s="43" t="s">
        <v>56</v>
      </c>
      <c r="X23" s="44" t="s">
        <v>142</v>
      </c>
      <c r="Y23" s="43" t="s">
        <v>124</v>
      </c>
      <c r="Z23" s="43" t="s">
        <v>166</v>
      </c>
      <c r="AA23" s="43" t="s">
        <v>89</v>
      </c>
      <c r="AB23" s="43" t="s">
        <v>61</v>
      </c>
      <c r="AC23" s="43" t="s">
        <v>160</v>
      </c>
      <c r="AD23" s="43" t="s">
        <v>161</v>
      </c>
      <c r="AE23" s="43" t="s">
        <v>162</v>
      </c>
      <c r="AF23" s="43" t="s">
        <v>65</v>
      </c>
      <c r="AG23" s="43" t="s">
        <v>65</v>
      </c>
      <c r="AH23" s="43" t="s">
        <v>65</v>
      </c>
      <c r="AI23" s="43" t="s">
        <v>65</v>
      </c>
      <c r="AJ23" s="43" t="s">
        <v>65</v>
      </c>
      <c r="AK23" s="43"/>
      <c r="AL23" s="43"/>
      <c r="AM23" s="43"/>
      <c r="AN23" s="43"/>
      <c r="AO23" s="43"/>
      <c r="AP23" s="53" t="s">
        <v>167</v>
      </c>
      <c r="AQ23" s="51" t="s">
        <v>67</v>
      </c>
    </row>
    <row r="24" spans="1:43" s="49" customFormat="1" ht="72.75" customHeight="1" x14ac:dyDescent="0.7">
      <c r="A24" s="43" t="s">
        <v>48</v>
      </c>
      <c r="B24" s="44">
        <v>6</v>
      </c>
      <c r="C24" s="44">
        <v>183</v>
      </c>
      <c r="D24" s="43" t="s">
        <v>168</v>
      </c>
      <c r="E24" s="43" t="s">
        <v>169</v>
      </c>
      <c r="F24" s="43" t="s">
        <v>82</v>
      </c>
      <c r="G24" s="43"/>
      <c r="H24" s="43"/>
      <c r="I24" s="43"/>
      <c r="J24" s="43"/>
      <c r="K24" s="43"/>
      <c r="L24" s="43" t="s">
        <v>83</v>
      </c>
      <c r="M24" s="46">
        <v>550000</v>
      </c>
      <c r="N24" s="46">
        <v>2</v>
      </c>
      <c r="O24" s="46">
        <f t="shared" si="2"/>
        <v>1100000</v>
      </c>
      <c r="P24" s="46">
        <v>0</v>
      </c>
      <c r="Q24" s="46">
        <v>0</v>
      </c>
      <c r="R24" s="46">
        <f t="shared" si="1"/>
        <v>1100000</v>
      </c>
      <c r="S24" s="44">
        <v>10868</v>
      </c>
      <c r="T24" s="43" t="s">
        <v>54</v>
      </c>
      <c r="U24" s="43" t="s">
        <v>55</v>
      </c>
      <c r="V24" s="43" t="s">
        <v>55</v>
      </c>
      <c r="W24" s="43" t="s">
        <v>56</v>
      </c>
      <c r="X24" s="44" t="s">
        <v>57</v>
      </c>
      <c r="Y24" s="43" t="s">
        <v>58</v>
      </c>
      <c r="Z24" s="43" t="s">
        <v>170</v>
      </c>
      <c r="AA24" s="43" t="s">
        <v>89</v>
      </c>
      <c r="AB24" s="43" t="s">
        <v>61</v>
      </c>
      <c r="AC24" s="43" t="s">
        <v>126</v>
      </c>
      <c r="AD24" s="43" t="s">
        <v>171</v>
      </c>
      <c r="AE24" s="43" t="s">
        <v>128</v>
      </c>
      <c r="AF24" s="43" t="s">
        <v>65</v>
      </c>
      <c r="AG24" s="43" t="s">
        <v>65</v>
      </c>
      <c r="AH24" s="43" t="s">
        <v>65</v>
      </c>
      <c r="AI24" s="43" t="s">
        <v>65</v>
      </c>
      <c r="AJ24" s="43" t="s">
        <v>65</v>
      </c>
      <c r="AK24" s="43"/>
      <c r="AL24" s="43"/>
      <c r="AM24" s="43"/>
      <c r="AN24" s="43"/>
      <c r="AO24" s="43"/>
      <c r="AP24" s="47"/>
      <c r="AQ24" s="51" t="s">
        <v>67</v>
      </c>
    </row>
    <row r="25" spans="1:43" s="49" customFormat="1" ht="72.75" customHeight="1" x14ac:dyDescent="0.7">
      <c r="A25" s="43" t="s">
        <v>48</v>
      </c>
      <c r="B25" s="44">
        <v>6</v>
      </c>
      <c r="C25" s="44">
        <v>184</v>
      </c>
      <c r="D25" s="43" t="s">
        <v>172</v>
      </c>
      <c r="E25" s="43" t="s">
        <v>173</v>
      </c>
      <c r="F25" s="43" t="s">
        <v>82</v>
      </c>
      <c r="G25" s="43"/>
      <c r="H25" s="43"/>
      <c r="I25" s="43"/>
      <c r="J25" s="43"/>
      <c r="K25" s="43"/>
      <c r="L25" s="43" t="s">
        <v>83</v>
      </c>
      <c r="M25" s="46">
        <v>2000000</v>
      </c>
      <c r="N25" s="46">
        <v>1</v>
      </c>
      <c r="O25" s="46">
        <f t="shared" si="2"/>
        <v>2000000</v>
      </c>
      <c r="P25" s="46">
        <v>0</v>
      </c>
      <c r="Q25" s="46">
        <v>0</v>
      </c>
      <c r="R25" s="46">
        <f t="shared" si="1"/>
        <v>2000000</v>
      </c>
      <c r="S25" s="44">
        <v>13817</v>
      </c>
      <c r="T25" s="43" t="s">
        <v>136</v>
      </c>
      <c r="U25" s="43" t="s">
        <v>72</v>
      </c>
      <c r="V25" s="43" t="s">
        <v>72</v>
      </c>
      <c r="W25" s="43" t="s">
        <v>56</v>
      </c>
      <c r="X25" s="44" t="s">
        <v>137</v>
      </c>
      <c r="Y25" s="43" t="s">
        <v>58</v>
      </c>
      <c r="Z25" s="43" t="s">
        <v>174</v>
      </c>
      <c r="AA25" s="43" t="s">
        <v>89</v>
      </c>
      <c r="AB25" s="43" t="s">
        <v>61</v>
      </c>
      <c r="AC25" s="43" t="s">
        <v>90</v>
      </c>
      <c r="AD25" s="43" t="s">
        <v>175</v>
      </c>
      <c r="AE25" s="43" t="s">
        <v>92</v>
      </c>
      <c r="AF25" s="43" t="s">
        <v>65</v>
      </c>
      <c r="AG25" s="43" t="s">
        <v>65</v>
      </c>
      <c r="AH25" s="43" t="s">
        <v>65</v>
      </c>
      <c r="AI25" s="43" t="s">
        <v>65</v>
      </c>
      <c r="AJ25" s="43" t="s">
        <v>65</v>
      </c>
      <c r="AK25" s="43"/>
      <c r="AL25" s="43"/>
      <c r="AM25" s="43"/>
      <c r="AN25" s="43"/>
      <c r="AO25" s="43"/>
      <c r="AP25" s="47"/>
      <c r="AQ25" s="51" t="s">
        <v>67</v>
      </c>
    </row>
    <row r="26" spans="1:43" s="49" customFormat="1" ht="72.75" customHeight="1" x14ac:dyDescent="0.7">
      <c r="A26" s="43" t="s">
        <v>48</v>
      </c>
      <c r="B26" s="44">
        <v>6</v>
      </c>
      <c r="C26" s="44">
        <v>186</v>
      </c>
      <c r="D26" s="43" t="s">
        <v>176</v>
      </c>
      <c r="E26" s="43" t="s">
        <v>177</v>
      </c>
      <c r="F26" s="43" t="s">
        <v>82</v>
      </c>
      <c r="G26" s="43"/>
      <c r="H26" s="43"/>
      <c r="I26" s="43"/>
      <c r="J26" s="43"/>
      <c r="K26" s="43"/>
      <c r="L26" s="43" t="s">
        <v>83</v>
      </c>
      <c r="M26" s="46">
        <v>1450000</v>
      </c>
      <c r="N26" s="46">
        <v>1</v>
      </c>
      <c r="O26" s="46">
        <f t="shared" si="2"/>
        <v>1450000</v>
      </c>
      <c r="P26" s="46">
        <v>0</v>
      </c>
      <c r="Q26" s="46">
        <v>0</v>
      </c>
      <c r="R26" s="46">
        <f t="shared" si="1"/>
        <v>1450000</v>
      </c>
      <c r="S26" s="44">
        <v>10870</v>
      </c>
      <c r="T26" s="43" t="s">
        <v>84</v>
      </c>
      <c r="U26" s="43" t="s">
        <v>85</v>
      </c>
      <c r="V26" s="43" t="s">
        <v>85</v>
      </c>
      <c r="W26" s="43" t="s">
        <v>56</v>
      </c>
      <c r="X26" s="44" t="s">
        <v>86</v>
      </c>
      <c r="Y26" s="43" t="s">
        <v>58</v>
      </c>
      <c r="Z26" s="43" t="s">
        <v>178</v>
      </c>
      <c r="AA26" s="43" t="s">
        <v>89</v>
      </c>
      <c r="AB26" s="43" t="s">
        <v>61</v>
      </c>
      <c r="AC26" s="43" t="s">
        <v>126</v>
      </c>
      <c r="AD26" s="43" t="s">
        <v>117</v>
      </c>
      <c r="AE26" s="43" t="s">
        <v>128</v>
      </c>
      <c r="AF26" s="43" t="s">
        <v>65</v>
      </c>
      <c r="AG26" s="43" t="s">
        <v>65</v>
      </c>
      <c r="AH26" s="43" t="s">
        <v>65</v>
      </c>
      <c r="AI26" s="43" t="s">
        <v>65</v>
      </c>
      <c r="AJ26" s="43" t="s">
        <v>65</v>
      </c>
      <c r="AK26" s="43"/>
      <c r="AL26" s="43"/>
      <c r="AM26" s="43"/>
      <c r="AN26" s="43"/>
      <c r="AO26" s="43"/>
      <c r="AP26" s="47"/>
      <c r="AQ26" s="50" t="s">
        <v>67</v>
      </c>
    </row>
    <row r="27" spans="1:43" s="49" customFormat="1" ht="72.75" customHeight="1" x14ac:dyDescent="0.7">
      <c r="A27" s="43" t="s">
        <v>48</v>
      </c>
      <c r="B27" s="44">
        <v>6</v>
      </c>
      <c r="C27" s="44">
        <v>187</v>
      </c>
      <c r="D27" s="43" t="s">
        <v>179</v>
      </c>
      <c r="E27" s="43" t="s">
        <v>180</v>
      </c>
      <c r="F27" s="43" t="s">
        <v>82</v>
      </c>
      <c r="G27" s="43"/>
      <c r="H27" s="43"/>
      <c r="I27" s="43"/>
      <c r="J27" s="43"/>
      <c r="K27" s="43"/>
      <c r="L27" s="43" t="s">
        <v>83</v>
      </c>
      <c r="M27" s="46">
        <v>150000</v>
      </c>
      <c r="N27" s="46">
        <v>3</v>
      </c>
      <c r="O27" s="46">
        <f t="shared" si="2"/>
        <v>450000</v>
      </c>
      <c r="P27" s="46">
        <v>0</v>
      </c>
      <c r="Q27" s="46">
        <v>0</v>
      </c>
      <c r="R27" s="46">
        <f t="shared" si="1"/>
        <v>450000</v>
      </c>
      <c r="S27" s="44">
        <v>10867</v>
      </c>
      <c r="T27" s="43" t="s">
        <v>158</v>
      </c>
      <c r="U27" s="43" t="s">
        <v>132</v>
      </c>
      <c r="V27" s="43" t="s">
        <v>132</v>
      </c>
      <c r="W27" s="43" t="s">
        <v>56</v>
      </c>
      <c r="X27" s="44" t="s">
        <v>137</v>
      </c>
      <c r="Y27" s="43" t="s">
        <v>58</v>
      </c>
      <c r="Z27" s="43" t="s">
        <v>181</v>
      </c>
      <c r="AA27" s="43" t="s">
        <v>89</v>
      </c>
      <c r="AB27" s="43" t="s">
        <v>61</v>
      </c>
      <c r="AC27" s="43" t="s">
        <v>90</v>
      </c>
      <c r="AD27" s="43" t="s">
        <v>175</v>
      </c>
      <c r="AE27" s="43" t="s">
        <v>92</v>
      </c>
      <c r="AF27" s="43" t="s">
        <v>65</v>
      </c>
      <c r="AG27" s="43" t="s">
        <v>65</v>
      </c>
      <c r="AH27" s="43" t="s">
        <v>65</v>
      </c>
      <c r="AI27" s="43" t="s">
        <v>65</v>
      </c>
      <c r="AJ27" s="43" t="s">
        <v>65</v>
      </c>
      <c r="AK27" s="43"/>
      <c r="AL27" s="43"/>
      <c r="AM27" s="43"/>
      <c r="AN27" s="43"/>
      <c r="AO27" s="43"/>
      <c r="AP27" s="47"/>
      <c r="AQ27" s="51" t="s">
        <v>67</v>
      </c>
    </row>
    <row r="28" spans="1:43" s="54" customFormat="1" ht="72.75" customHeight="1" x14ac:dyDescent="0.7">
      <c r="A28" s="43" t="s">
        <v>48</v>
      </c>
      <c r="B28" s="44">
        <v>6</v>
      </c>
      <c r="C28" s="44">
        <v>188</v>
      </c>
      <c r="D28" s="43" t="s">
        <v>182</v>
      </c>
      <c r="E28" s="43" t="s">
        <v>183</v>
      </c>
      <c r="F28" s="43" t="s">
        <v>99</v>
      </c>
      <c r="G28" s="43"/>
      <c r="H28" s="43"/>
      <c r="I28" s="43"/>
      <c r="J28" s="43"/>
      <c r="K28" s="43"/>
      <c r="L28" s="43" t="s">
        <v>107</v>
      </c>
      <c r="M28" s="46">
        <v>460000</v>
      </c>
      <c r="N28" s="46">
        <v>1</v>
      </c>
      <c r="O28" s="46">
        <f t="shared" si="2"/>
        <v>460000</v>
      </c>
      <c r="P28" s="46">
        <v>0</v>
      </c>
      <c r="Q28" s="46">
        <v>0</v>
      </c>
      <c r="R28" s="46">
        <f t="shared" si="1"/>
        <v>460000</v>
      </c>
      <c r="S28" s="44">
        <v>28850</v>
      </c>
      <c r="T28" s="43" t="s">
        <v>140</v>
      </c>
      <c r="U28" s="43" t="s">
        <v>141</v>
      </c>
      <c r="V28" s="43" t="s">
        <v>141</v>
      </c>
      <c r="W28" s="43" t="s">
        <v>56</v>
      </c>
      <c r="X28" s="44" t="s">
        <v>142</v>
      </c>
      <c r="Y28" s="43" t="s">
        <v>58</v>
      </c>
      <c r="Z28" s="43" t="s">
        <v>184</v>
      </c>
      <c r="AA28" s="43" t="s">
        <v>89</v>
      </c>
      <c r="AB28" s="43" t="s">
        <v>61</v>
      </c>
      <c r="AC28" s="43" t="s">
        <v>126</v>
      </c>
      <c r="AD28" s="43" t="s">
        <v>185</v>
      </c>
      <c r="AE28" s="43" t="s">
        <v>186</v>
      </c>
      <c r="AF28" s="43" t="s">
        <v>65</v>
      </c>
      <c r="AG28" s="43" t="s">
        <v>65</v>
      </c>
      <c r="AH28" s="43" t="s">
        <v>65</v>
      </c>
      <c r="AI28" s="43" t="s">
        <v>65</v>
      </c>
      <c r="AJ28" s="43" t="s">
        <v>65</v>
      </c>
      <c r="AK28" s="43"/>
      <c r="AL28" s="43"/>
      <c r="AM28" s="43"/>
      <c r="AN28" s="43"/>
      <c r="AO28" s="43"/>
      <c r="AP28" s="47"/>
      <c r="AQ28" s="51" t="s">
        <v>67</v>
      </c>
    </row>
    <row r="29" spans="1:43" s="49" customFormat="1" ht="72.75" customHeight="1" x14ac:dyDescent="0.7">
      <c r="A29" s="43" t="s">
        <v>48</v>
      </c>
      <c r="B29" s="44">
        <v>6</v>
      </c>
      <c r="C29" s="44">
        <v>189</v>
      </c>
      <c r="D29" s="43" t="s">
        <v>187</v>
      </c>
      <c r="E29" s="43" t="s">
        <v>188</v>
      </c>
      <c r="F29" s="43" t="s">
        <v>82</v>
      </c>
      <c r="G29" s="43"/>
      <c r="H29" s="43"/>
      <c r="I29" s="43"/>
      <c r="J29" s="43"/>
      <c r="K29" s="43"/>
      <c r="L29" s="43" t="s">
        <v>83</v>
      </c>
      <c r="M29" s="46">
        <v>610000</v>
      </c>
      <c r="N29" s="46">
        <v>1</v>
      </c>
      <c r="O29" s="46">
        <f t="shared" si="2"/>
        <v>610000</v>
      </c>
      <c r="P29" s="46">
        <v>0</v>
      </c>
      <c r="Q29" s="46">
        <v>0</v>
      </c>
      <c r="R29" s="46">
        <f t="shared" si="1"/>
        <v>610000</v>
      </c>
      <c r="S29" s="44">
        <v>28849</v>
      </c>
      <c r="T29" s="43" t="s">
        <v>144</v>
      </c>
      <c r="U29" s="43" t="s">
        <v>145</v>
      </c>
      <c r="V29" s="43" t="s">
        <v>145</v>
      </c>
      <c r="W29" s="43" t="s">
        <v>56</v>
      </c>
      <c r="X29" s="44" t="s">
        <v>142</v>
      </c>
      <c r="Y29" s="43" t="s">
        <v>87</v>
      </c>
      <c r="Z29" s="43" t="s">
        <v>189</v>
      </c>
      <c r="AA29" s="43" t="s">
        <v>89</v>
      </c>
      <c r="AB29" s="43" t="s">
        <v>61</v>
      </c>
      <c r="AC29" s="43" t="s">
        <v>102</v>
      </c>
      <c r="AD29" s="43" t="s">
        <v>121</v>
      </c>
      <c r="AE29" s="43" t="s">
        <v>104</v>
      </c>
      <c r="AF29" s="43" t="s">
        <v>65</v>
      </c>
      <c r="AG29" s="43" t="s">
        <v>65</v>
      </c>
      <c r="AH29" s="43" t="s">
        <v>65</v>
      </c>
      <c r="AI29" s="43" t="s">
        <v>65</v>
      </c>
      <c r="AJ29" s="43" t="s">
        <v>65</v>
      </c>
      <c r="AK29" s="43"/>
      <c r="AL29" s="43"/>
      <c r="AM29" s="43"/>
      <c r="AN29" s="43"/>
      <c r="AO29" s="43"/>
      <c r="AP29" s="47"/>
      <c r="AQ29" s="51" t="s">
        <v>67</v>
      </c>
    </row>
    <row r="30" spans="1:43" s="49" customFormat="1" ht="72.75" customHeight="1" x14ac:dyDescent="0.7">
      <c r="A30" s="43" t="s">
        <v>48</v>
      </c>
      <c r="B30" s="44">
        <v>6</v>
      </c>
      <c r="C30" s="44">
        <v>221</v>
      </c>
      <c r="D30" s="43" t="s">
        <v>190</v>
      </c>
      <c r="E30" s="43" t="s">
        <v>183</v>
      </c>
      <c r="F30" s="43" t="s">
        <v>99</v>
      </c>
      <c r="G30" s="43"/>
      <c r="H30" s="43"/>
      <c r="I30" s="43"/>
      <c r="J30" s="43"/>
      <c r="K30" s="43"/>
      <c r="L30" s="43" t="s">
        <v>107</v>
      </c>
      <c r="M30" s="46">
        <v>460000</v>
      </c>
      <c r="N30" s="46">
        <v>1</v>
      </c>
      <c r="O30" s="46">
        <f t="shared" si="2"/>
        <v>460000</v>
      </c>
      <c r="P30" s="46">
        <v>0</v>
      </c>
      <c r="Q30" s="46">
        <v>0</v>
      </c>
      <c r="R30" s="46">
        <f t="shared" si="1"/>
        <v>460000</v>
      </c>
      <c r="S30" s="44">
        <v>10866</v>
      </c>
      <c r="T30" s="43" t="s">
        <v>191</v>
      </c>
      <c r="U30" s="43" t="s">
        <v>192</v>
      </c>
      <c r="V30" s="43" t="s">
        <v>192</v>
      </c>
      <c r="W30" s="43" t="s">
        <v>56</v>
      </c>
      <c r="X30" s="44" t="s">
        <v>137</v>
      </c>
      <c r="Y30" s="43" t="s">
        <v>58</v>
      </c>
      <c r="Z30" s="43" t="s">
        <v>193</v>
      </c>
      <c r="AA30" s="43" t="s">
        <v>89</v>
      </c>
      <c r="AB30" s="43" t="s">
        <v>61</v>
      </c>
      <c r="AC30" s="43" t="s">
        <v>126</v>
      </c>
      <c r="AD30" s="43" t="s">
        <v>185</v>
      </c>
      <c r="AE30" s="43" t="s">
        <v>186</v>
      </c>
      <c r="AF30" s="43" t="s">
        <v>65</v>
      </c>
      <c r="AG30" s="43" t="s">
        <v>65</v>
      </c>
      <c r="AH30" s="43" t="s">
        <v>65</v>
      </c>
      <c r="AI30" s="43" t="s">
        <v>65</v>
      </c>
      <c r="AJ30" s="43" t="s">
        <v>65</v>
      </c>
      <c r="AK30" s="43"/>
      <c r="AL30" s="43"/>
      <c r="AM30" s="43"/>
      <c r="AN30" s="43"/>
      <c r="AO30" s="43"/>
      <c r="AP30" s="47"/>
      <c r="AQ30" s="51" t="s">
        <v>67</v>
      </c>
    </row>
    <row r="31" spans="1:43" s="49" customFormat="1" ht="72.75" customHeight="1" x14ac:dyDescent="0.7">
      <c r="A31" s="43" t="s">
        <v>48</v>
      </c>
      <c r="B31" s="44">
        <v>6</v>
      </c>
      <c r="C31" s="44">
        <v>222</v>
      </c>
      <c r="D31" s="43" t="s">
        <v>194</v>
      </c>
      <c r="E31" s="43" t="s">
        <v>195</v>
      </c>
      <c r="F31" s="43" t="s">
        <v>82</v>
      </c>
      <c r="G31" s="43"/>
      <c r="H31" s="43"/>
      <c r="I31" s="43"/>
      <c r="J31" s="43"/>
      <c r="K31" s="43"/>
      <c r="L31" s="43" t="s">
        <v>83</v>
      </c>
      <c r="M31" s="46">
        <v>250000</v>
      </c>
      <c r="N31" s="46">
        <v>2</v>
      </c>
      <c r="O31" s="46">
        <f t="shared" si="2"/>
        <v>500000</v>
      </c>
      <c r="P31" s="46">
        <v>0</v>
      </c>
      <c r="Q31" s="46">
        <v>0</v>
      </c>
      <c r="R31" s="46">
        <f t="shared" si="1"/>
        <v>500000</v>
      </c>
      <c r="S31" s="44">
        <v>10868</v>
      </c>
      <c r="T31" s="43" t="s">
        <v>54</v>
      </c>
      <c r="U31" s="43" t="s">
        <v>55</v>
      </c>
      <c r="V31" s="43" t="s">
        <v>55</v>
      </c>
      <c r="W31" s="43" t="s">
        <v>56</v>
      </c>
      <c r="X31" s="44" t="s">
        <v>57</v>
      </c>
      <c r="Y31" s="43" t="s">
        <v>58</v>
      </c>
      <c r="Z31" s="43" t="s">
        <v>196</v>
      </c>
      <c r="AA31" s="43" t="s">
        <v>89</v>
      </c>
      <c r="AB31" s="43" t="s">
        <v>61</v>
      </c>
      <c r="AC31" s="43" t="s">
        <v>126</v>
      </c>
      <c r="AD31" s="43" t="s">
        <v>171</v>
      </c>
      <c r="AE31" s="43" t="s">
        <v>128</v>
      </c>
      <c r="AF31" s="43" t="s">
        <v>65</v>
      </c>
      <c r="AG31" s="43" t="s">
        <v>65</v>
      </c>
      <c r="AH31" s="43" t="s">
        <v>65</v>
      </c>
      <c r="AI31" s="43" t="s">
        <v>65</v>
      </c>
      <c r="AJ31" s="43" t="s">
        <v>65</v>
      </c>
      <c r="AK31" s="43"/>
      <c r="AL31" s="43"/>
      <c r="AM31" s="43"/>
      <c r="AN31" s="43"/>
      <c r="AO31" s="43"/>
      <c r="AP31" s="47"/>
      <c r="AQ31" s="51" t="s">
        <v>67</v>
      </c>
    </row>
    <row r="32" spans="1:43" s="49" customFormat="1" ht="72.75" customHeight="1" x14ac:dyDescent="0.7">
      <c r="A32" s="43" t="s">
        <v>48</v>
      </c>
      <c r="B32" s="44">
        <v>6</v>
      </c>
      <c r="C32" s="44">
        <v>223</v>
      </c>
      <c r="D32" s="43" t="s">
        <v>197</v>
      </c>
      <c r="E32" s="43" t="s">
        <v>198</v>
      </c>
      <c r="F32" s="43" t="s">
        <v>82</v>
      </c>
      <c r="G32" s="43"/>
      <c r="H32" s="43"/>
      <c r="I32" s="43"/>
      <c r="J32" s="43"/>
      <c r="K32" s="43"/>
      <c r="L32" s="43" t="s">
        <v>83</v>
      </c>
      <c r="M32" s="46">
        <v>450000</v>
      </c>
      <c r="N32" s="46">
        <v>1</v>
      </c>
      <c r="O32" s="46">
        <f t="shared" si="2"/>
        <v>450000</v>
      </c>
      <c r="P32" s="46">
        <v>0</v>
      </c>
      <c r="Q32" s="46">
        <v>0</v>
      </c>
      <c r="R32" s="46">
        <f t="shared" si="1"/>
        <v>450000</v>
      </c>
      <c r="S32" s="44">
        <v>13817</v>
      </c>
      <c r="T32" s="43" t="s">
        <v>136</v>
      </c>
      <c r="U32" s="43" t="s">
        <v>72</v>
      </c>
      <c r="V32" s="43" t="s">
        <v>72</v>
      </c>
      <c r="W32" s="43" t="s">
        <v>56</v>
      </c>
      <c r="X32" s="44" t="s">
        <v>137</v>
      </c>
      <c r="Y32" s="43" t="s">
        <v>58</v>
      </c>
      <c r="Z32" s="43" t="s">
        <v>199</v>
      </c>
      <c r="AA32" s="43" t="s">
        <v>89</v>
      </c>
      <c r="AB32" s="43" t="s">
        <v>61</v>
      </c>
      <c r="AC32" s="43" t="s">
        <v>126</v>
      </c>
      <c r="AD32" s="43" t="s">
        <v>200</v>
      </c>
      <c r="AE32" s="43" t="s">
        <v>128</v>
      </c>
      <c r="AF32" s="43" t="s">
        <v>65</v>
      </c>
      <c r="AG32" s="43" t="s">
        <v>65</v>
      </c>
      <c r="AH32" s="43" t="s">
        <v>65</v>
      </c>
      <c r="AI32" s="43" t="s">
        <v>65</v>
      </c>
      <c r="AJ32" s="43" t="s">
        <v>65</v>
      </c>
      <c r="AK32" s="43"/>
      <c r="AL32" s="43"/>
      <c r="AM32" s="43"/>
      <c r="AN32" s="43"/>
      <c r="AO32" s="43"/>
      <c r="AP32" s="47"/>
      <c r="AQ32" s="51" t="s">
        <v>67</v>
      </c>
    </row>
    <row r="33" spans="1:43" s="49" customFormat="1" ht="72.75" customHeight="1" x14ac:dyDescent="0.7">
      <c r="A33" s="43" t="s">
        <v>48</v>
      </c>
      <c r="B33" s="44">
        <v>6</v>
      </c>
      <c r="C33" s="44">
        <v>225</v>
      </c>
      <c r="D33" s="43" t="s">
        <v>201</v>
      </c>
      <c r="E33" s="43" t="s">
        <v>202</v>
      </c>
      <c r="F33" s="43" t="s">
        <v>156</v>
      </c>
      <c r="G33" s="43"/>
      <c r="H33" s="43"/>
      <c r="I33" s="43"/>
      <c r="J33" s="43"/>
      <c r="K33" s="43"/>
      <c r="L33" s="43" t="s">
        <v>83</v>
      </c>
      <c r="M33" s="46">
        <v>2469000</v>
      </c>
      <c r="N33" s="46">
        <v>1</v>
      </c>
      <c r="O33" s="46">
        <f t="shared" si="2"/>
        <v>2469000</v>
      </c>
      <c r="P33" s="46">
        <v>0</v>
      </c>
      <c r="Q33" s="46">
        <v>0</v>
      </c>
      <c r="R33" s="46">
        <f t="shared" si="1"/>
        <v>2469000</v>
      </c>
      <c r="S33" s="44">
        <v>10699</v>
      </c>
      <c r="T33" s="43" t="s">
        <v>108</v>
      </c>
      <c r="U33" s="43" t="s">
        <v>56</v>
      </c>
      <c r="V33" s="43" t="s">
        <v>109</v>
      </c>
      <c r="W33" s="43" t="s">
        <v>56</v>
      </c>
      <c r="X33" s="44" t="s">
        <v>110</v>
      </c>
      <c r="Y33" s="43" t="s">
        <v>87</v>
      </c>
      <c r="Z33" s="43" t="s">
        <v>120</v>
      </c>
      <c r="AA33" s="43" t="s">
        <v>89</v>
      </c>
      <c r="AB33" s="43" t="s">
        <v>112</v>
      </c>
      <c r="AC33" s="43" t="s">
        <v>102</v>
      </c>
      <c r="AD33" s="43" t="s">
        <v>203</v>
      </c>
      <c r="AE33" s="43" t="s">
        <v>204</v>
      </c>
      <c r="AF33" s="43" t="s">
        <v>65</v>
      </c>
      <c r="AG33" s="43" t="s">
        <v>65</v>
      </c>
      <c r="AH33" s="43" t="s">
        <v>65</v>
      </c>
      <c r="AI33" s="43" t="s">
        <v>65</v>
      </c>
      <c r="AJ33" s="43" t="s">
        <v>65</v>
      </c>
      <c r="AK33" s="43"/>
      <c r="AL33" s="43"/>
      <c r="AM33" s="43"/>
      <c r="AN33" s="43"/>
      <c r="AO33" s="43"/>
      <c r="AP33" s="47"/>
      <c r="AQ33" s="51" t="s">
        <v>67</v>
      </c>
    </row>
    <row r="34" spans="1:43" s="49" customFormat="1" ht="72.75" customHeight="1" x14ac:dyDescent="0.7">
      <c r="A34" s="43" t="s">
        <v>48</v>
      </c>
      <c r="B34" s="44">
        <v>6</v>
      </c>
      <c r="C34" s="44">
        <v>226</v>
      </c>
      <c r="D34" s="43" t="s">
        <v>205</v>
      </c>
      <c r="E34" s="43" t="s">
        <v>206</v>
      </c>
      <c r="F34" s="43" t="s">
        <v>207</v>
      </c>
      <c r="G34" s="43"/>
      <c r="H34" s="43"/>
      <c r="I34" s="43"/>
      <c r="J34" s="43"/>
      <c r="K34" s="43"/>
      <c r="L34" s="43" t="s">
        <v>83</v>
      </c>
      <c r="M34" s="46">
        <v>350000</v>
      </c>
      <c r="N34" s="46">
        <v>2</v>
      </c>
      <c r="O34" s="46">
        <f t="shared" si="2"/>
        <v>700000</v>
      </c>
      <c r="P34" s="46">
        <v>0</v>
      </c>
      <c r="Q34" s="46">
        <v>0</v>
      </c>
      <c r="R34" s="46">
        <f t="shared" si="1"/>
        <v>700000</v>
      </c>
      <c r="S34" s="44">
        <v>28850</v>
      </c>
      <c r="T34" s="43" t="s">
        <v>140</v>
      </c>
      <c r="U34" s="43" t="s">
        <v>141</v>
      </c>
      <c r="V34" s="43" t="s">
        <v>141</v>
      </c>
      <c r="W34" s="43" t="s">
        <v>56</v>
      </c>
      <c r="X34" s="44" t="s">
        <v>142</v>
      </c>
      <c r="Y34" s="43" t="s">
        <v>124</v>
      </c>
      <c r="Z34" s="43" t="s">
        <v>208</v>
      </c>
      <c r="AA34" s="43" t="s">
        <v>89</v>
      </c>
      <c r="AB34" s="43" t="s">
        <v>209</v>
      </c>
      <c r="AC34" s="43" t="s">
        <v>210</v>
      </c>
      <c r="AD34" s="43" t="s">
        <v>211</v>
      </c>
      <c r="AE34" s="43" t="s">
        <v>212</v>
      </c>
      <c r="AF34" s="43" t="s">
        <v>65</v>
      </c>
      <c r="AG34" s="43" t="s">
        <v>65</v>
      </c>
      <c r="AH34" s="43" t="s">
        <v>65</v>
      </c>
      <c r="AI34" s="43" t="s">
        <v>65</v>
      </c>
      <c r="AJ34" s="43" t="s">
        <v>65</v>
      </c>
      <c r="AK34" s="43"/>
      <c r="AL34" s="43"/>
      <c r="AM34" s="43"/>
      <c r="AN34" s="43"/>
      <c r="AO34" s="43"/>
      <c r="AP34" s="47"/>
      <c r="AQ34" s="51" t="s">
        <v>67</v>
      </c>
    </row>
    <row r="35" spans="1:43" s="49" customFormat="1" ht="72.75" customHeight="1" x14ac:dyDescent="0.35">
      <c r="A35" s="43" t="s">
        <v>48</v>
      </c>
      <c r="B35" s="44">
        <v>6</v>
      </c>
      <c r="C35" s="44">
        <v>227</v>
      </c>
      <c r="D35" s="43" t="s">
        <v>213</v>
      </c>
      <c r="E35" s="43" t="s">
        <v>214</v>
      </c>
      <c r="F35" s="43" t="s">
        <v>82</v>
      </c>
      <c r="G35" s="43"/>
      <c r="H35" s="43"/>
      <c r="I35" s="43"/>
      <c r="J35" s="43"/>
      <c r="K35" s="43"/>
      <c r="L35" s="43" t="s">
        <v>215</v>
      </c>
      <c r="M35" s="46">
        <v>480000</v>
      </c>
      <c r="N35" s="46">
        <v>1</v>
      </c>
      <c r="O35" s="46">
        <f t="shared" si="2"/>
        <v>480000</v>
      </c>
      <c r="P35" s="46">
        <v>0</v>
      </c>
      <c r="Q35" s="46">
        <v>0</v>
      </c>
      <c r="R35" s="46">
        <f t="shared" si="1"/>
        <v>480000</v>
      </c>
      <c r="S35" s="44">
        <v>28849</v>
      </c>
      <c r="T35" s="43" t="s">
        <v>144</v>
      </c>
      <c r="U35" s="43" t="s">
        <v>145</v>
      </c>
      <c r="V35" s="43" t="s">
        <v>145</v>
      </c>
      <c r="W35" s="43" t="s">
        <v>56</v>
      </c>
      <c r="X35" s="44" t="s">
        <v>142</v>
      </c>
      <c r="Y35" s="43" t="s">
        <v>87</v>
      </c>
      <c r="Z35" s="43" t="s">
        <v>164</v>
      </c>
      <c r="AA35" s="43" t="s">
        <v>89</v>
      </c>
      <c r="AB35" s="43" t="s">
        <v>61</v>
      </c>
      <c r="AC35" s="43" t="s">
        <v>216</v>
      </c>
      <c r="AD35" s="43" t="s">
        <v>217</v>
      </c>
      <c r="AE35" s="43" t="s">
        <v>218</v>
      </c>
      <c r="AF35" s="43" t="s">
        <v>65</v>
      </c>
      <c r="AG35" s="43" t="s">
        <v>65</v>
      </c>
      <c r="AH35" s="43" t="s">
        <v>65</v>
      </c>
      <c r="AI35" s="43" t="s">
        <v>65</v>
      </c>
      <c r="AJ35" s="43" t="s">
        <v>65</v>
      </c>
      <c r="AK35" s="43"/>
      <c r="AL35" s="43"/>
      <c r="AM35" s="43"/>
      <c r="AN35" s="43"/>
      <c r="AO35" s="43"/>
      <c r="AP35" s="53" t="s">
        <v>219</v>
      </c>
      <c r="AQ35" s="50" t="s">
        <v>67</v>
      </c>
    </row>
    <row r="36" spans="1:43" s="49" customFormat="1" ht="72.75" customHeight="1" x14ac:dyDescent="0.7">
      <c r="A36" s="43" t="s">
        <v>48</v>
      </c>
      <c r="B36" s="44">
        <v>6</v>
      </c>
      <c r="C36" s="44">
        <v>228</v>
      </c>
      <c r="D36" s="43" t="s">
        <v>220</v>
      </c>
      <c r="E36" s="43" t="s">
        <v>221</v>
      </c>
      <c r="F36" s="43" t="s">
        <v>82</v>
      </c>
      <c r="G36" s="43"/>
      <c r="H36" s="43"/>
      <c r="I36" s="43"/>
      <c r="J36" s="43"/>
      <c r="K36" s="43"/>
      <c r="L36" s="43" t="s">
        <v>83</v>
      </c>
      <c r="M36" s="46">
        <v>650000</v>
      </c>
      <c r="N36" s="46">
        <v>1</v>
      </c>
      <c r="O36" s="46">
        <f t="shared" si="2"/>
        <v>650000</v>
      </c>
      <c r="P36" s="46">
        <v>0</v>
      </c>
      <c r="Q36" s="46">
        <v>0</v>
      </c>
      <c r="R36" s="46">
        <f t="shared" si="1"/>
        <v>650000</v>
      </c>
      <c r="S36" s="44">
        <v>10866</v>
      </c>
      <c r="T36" s="43" t="s">
        <v>191</v>
      </c>
      <c r="U36" s="43" t="s">
        <v>192</v>
      </c>
      <c r="V36" s="43" t="s">
        <v>192</v>
      </c>
      <c r="W36" s="43" t="s">
        <v>56</v>
      </c>
      <c r="X36" s="44" t="s">
        <v>137</v>
      </c>
      <c r="Y36" s="43" t="s">
        <v>58</v>
      </c>
      <c r="Z36" s="43" t="s">
        <v>222</v>
      </c>
      <c r="AA36" s="43" t="s">
        <v>89</v>
      </c>
      <c r="AB36" s="43" t="s">
        <v>61</v>
      </c>
      <c r="AC36" s="43" t="s">
        <v>90</v>
      </c>
      <c r="AD36" s="43" t="s">
        <v>91</v>
      </c>
      <c r="AE36" s="43" t="s">
        <v>92</v>
      </c>
      <c r="AF36" s="43" t="s">
        <v>65</v>
      </c>
      <c r="AG36" s="43" t="s">
        <v>65</v>
      </c>
      <c r="AH36" s="43" t="s">
        <v>65</v>
      </c>
      <c r="AI36" s="43" t="s">
        <v>65</v>
      </c>
      <c r="AJ36" s="43" t="s">
        <v>65</v>
      </c>
      <c r="AK36" s="43"/>
      <c r="AL36" s="43"/>
      <c r="AM36" s="43"/>
      <c r="AN36" s="43"/>
      <c r="AO36" s="43"/>
      <c r="AP36" s="47"/>
      <c r="AQ36" s="51" t="s">
        <v>67</v>
      </c>
    </row>
    <row r="37" spans="1:43" s="49" customFormat="1" ht="72.75" customHeight="1" x14ac:dyDescent="0.7">
      <c r="A37" s="43" t="s">
        <v>48</v>
      </c>
      <c r="B37" s="44">
        <v>6</v>
      </c>
      <c r="C37" s="44">
        <v>229</v>
      </c>
      <c r="D37" s="43" t="s">
        <v>223</v>
      </c>
      <c r="E37" s="43" t="s">
        <v>224</v>
      </c>
      <c r="F37" s="43" t="s">
        <v>82</v>
      </c>
      <c r="G37" s="43"/>
      <c r="H37" s="43"/>
      <c r="I37" s="43"/>
      <c r="J37" s="43"/>
      <c r="K37" s="43"/>
      <c r="L37" s="43" t="s">
        <v>83</v>
      </c>
      <c r="M37" s="46">
        <v>160000</v>
      </c>
      <c r="N37" s="46">
        <v>1</v>
      </c>
      <c r="O37" s="46">
        <f t="shared" si="2"/>
        <v>160000</v>
      </c>
      <c r="P37" s="46">
        <v>0</v>
      </c>
      <c r="Q37" s="46">
        <v>0</v>
      </c>
      <c r="R37" s="46">
        <f t="shared" si="1"/>
        <v>160000</v>
      </c>
      <c r="S37" s="44">
        <v>13817</v>
      </c>
      <c r="T37" s="43" t="s">
        <v>136</v>
      </c>
      <c r="U37" s="43" t="s">
        <v>72</v>
      </c>
      <c r="V37" s="43" t="s">
        <v>72</v>
      </c>
      <c r="W37" s="43" t="s">
        <v>56</v>
      </c>
      <c r="X37" s="44" t="s">
        <v>137</v>
      </c>
      <c r="Y37" s="43" t="s">
        <v>58</v>
      </c>
      <c r="Z37" s="43" t="s">
        <v>225</v>
      </c>
      <c r="AA37" s="43" t="s">
        <v>89</v>
      </c>
      <c r="AB37" s="43" t="s">
        <v>61</v>
      </c>
      <c r="AC37" s="43" t="s">
        <v>126</v>
      </c>
      <c r="AD37" s="43" t="s">
        <v>171</v>
      </c>
      <c r="AE37" s="43" t="s">
        <v>128</v>
      </c>
      <c r="AF37" s="43" t="s">
        <v>65</v>
      </c>
      <c r="AG37" s="43" t="s">
        <v>65</v>
      </c>
      <c r="AH37" s="43" t="s">
        <v>65</v>
      </c>
      <c r="AI37" s="43" t="s">
        <v>65</v>
      </c>
      <c r="AJ37" s="43" t="s">
        <v>65</v>
      </c>
      <c r="AK37" s="43"/>
      <c r="AL37" s="43"/>
      <c r="AM37" s="43"/>
      <c r="AN37" s="43"/>
      <c r="AO37" s="43"/>
      <c r="AP37" s="47"/>
      <c r="AQ37" s="51" t="s">
        <v>67</v>
      </c>
    </row>
    <row r="38" spans="1:43" s="49" customFormat="1" ht="72.75" customHeight="1" x14ac:dyDescent="0.7">
      <c r="A38" s="43" t="s">
        <v>48</v>
      </c>
      <c r="B38" s="44">
        <v>6</v>
      </c>
      <c r="C38" s="44">
        <v>231</v>
      </c>
      <c r="D38" s="43" t="s">
        <v>226</v>
      </c>
      <c r="E38" s="43" t="s">
        <v>227</v>
      </c>
      <c r="F38" s="43" t="s">
        <v>82</v>
      </c>
      <c r="G38" s="43"/>
      <c r="H38" s="43"/>
      <c r="I38" s="43"/>
      <c r="J38" s="43"/>
      <c r="K38" s="43"/>
      <c r="L38" s="43" t="s">
        <v>107</v>
      </c>
      <c r="M38" s="46">
        <v>400000</v>
      </c>
      <c r="N38" s="46">
        <v>1</v>
      </c>
      <c r="O38" s="46">
        <f t="shared" si="2"/>
        <v>400000</v>
      </c>
      <c r="P38" s="46">
        <v>0</v>
      </c>
      <c r="Q38" s="46">
        <v>0</v>
      </c>
      <c r="R38" s="46">
        <f t="shared" si="1"/>
        <v>400000</v>
      </c>
      <c r="S38" s="44">
        <v>28850</v>
      </c>
      <c r="T38" s="43" t="s">
        <v>140</v>
      </c>
      <c r="U38" s="43" t="s">
        <v>141</v>
      </c>
      <c r="V38" s="43" t="s">
        <v>141</v>
      </c>
      <c r="W38" s="43" t="s">
        <v>56</v>
      </c>
      <c r="X38" s="44" t="s">
        <v>142</v>
      </c>
      <c r="Y38" s="43" t="s">
        <v>58</v>
      </c>
      <c r="Z38" s="43" t="s">
        <v>184</v>
      </c>
      <c r="AA38" s="43" t="s">
        <v>89</v>
      </c>
      <c r="AB38" s="43" t="s">
        <v>61</v>
      </c>
      <c r="AC38" s="43" t="s">
        <v>126</v>
      </c>
      <c r="AD38" s="43" t="s">
        <v>171</v>
      </c>
      <c r="AE38" s="43" t="s">
        <v>128</v>
      </c>
      <c r="AF38" s="43" t="s">
        <v>65</v>
      </c>
      <c r="AG38" s="43" t="s">
        <v>65</v>
      </c>
      <c r="AH38" s="43" t="s">
        <v>65</v>
      </c>
      <c r="AI38" s="43" t="s">
        <v>65</v>
      </c>
      <c r="AJ38" s="43" t="s">
        <v>65</v>
      </c>
      <c r="AK38" s="43"/>
      <c r="AL38" s="43"/>
      <c r="AM38" s="43"/>
      <c r="AN38" s="43"/>
      <c r="AO38" s="43"/>
      <c r="AP38" s="47"/>
      <c r="AQ38" s="51" t="s">
        <v>67</v>
      </c>
    </row>
    <row r="39" spans="1:43" s="49" customFormat="1" ht="72.75" customHeight="1" x14ac:dyDescent="0.7">
      <c r="A39" s="43" t="s">
        <v>48</v>
      </c>
      <c r="B39" s="44">
        <v>6</v>
      </c>
      <c r="C39" s="44">
        <v>232</v>
      </c>
      <c r="D39" s="43" t="s">
        <v>228</v>
      </c>
      <c r="E39" s="43" t="s">
        <v>229</v>
      </c>
      <c r="F39" s="43" t="s">
        <v>99</v>
      </c>
      <c r="G39" s="43"/>
      <c r="H39" s="43"/>
      <c r="I39" s="43"/>
      <c r="J39" s="43"/>
      <c r="K39" s="43"/>
      <c r="L39" s="43" t="s">
        <v>83</v>
      </c>
      <c r="M39" s="46">
        <v>430000</v>
      </c>
      <c r="N39" s="46">
        <v>1</v>
      </c>
      <c r="O39" s="46">
        <f t="shared" si="2"/>
        <v>430000</v>
      </c>
      <c r="P39" s="46">
        <v>0</v>
      </c>
      <c r="Q39" s="46">
        <v>0</v>
      </c>
      <c r="R39" s="46">
        <f t="shared" si="1"/>
        <v>430000</v>
      </c>
      <c r="S39" s="44">
        <v>28849</v>
      </c>
      <c r="T39" s="43" t="s">
        <v>144</v>
      </c>
      <c r="U39" s="43" t="s">
        <v>145</v>
      </c>
      <c r="V39" s="43" t="s">
        <v>145</v>
      </c>
      <c r="W39" s="43" t="s">
        <v>56</v>
      </c>
      <c r="X39" s="44" t="s">
        <v>142</v>
      </c>
      <c r="Y39" s="43" t="s">
        <v>87</v>
      </c>
      <c r="Z39" s="43" t="s">
        <v>164</v>
      </c>
      <c r="AA39" s="43" t="s">
        <v>89</v>
      </c>
      <c r="AB39" s="43" t="s">
        <v>61</v>
      </c>
      <c r="AC39" s="43" t="s">
        <v>230</v>
      </c>
      <c r="AD39" s="43" t="s">
        <v>231</v>
      </c>
      <c r="AE39" s="43" t="s">
        <v>232</v>
      </c>
      <c r="AF39" s="43" t="s">
        <v>65</v>
      </c>
      <c r="AG39" s="43" t="s">
        <v>65</v>
      </c>
      <c r="AH39" s="43" t="s">
        <v>65</v>
      </c>
      <c r="AI39" s="43" t="s">
        <v>65</v>
      </c>
      <c r="AJ39" s="43" t="s">
        <v>65</v>
      </c>
      <c r="AK39" s="43"/>
      <c r="AL39" s="43"/>
      <c r="AM39" s="43"/>
      <c r="AN39" s="43"/>
      <c r="AO39" s="43"/>
      <c r="AP39" s="47"/>
      <c r="AQ39" s="55" t="s">
        <v>67</v>
      </c>
    </row>
    <row r="40" spans="1:43" s="49" customFormat="1" ht="72.75" customHeight="1" x14ac:dyDescent="0.7">
      <c r="A40" s="43" t="s">
        <v>48</v>
      </c>
      <c r="B40" s="44">
        <v>6</v>
      </c>
      <c r="C40" s="44">
        <v>281</v>
      </c>
      <c r="D40" s="43" t="s">
        <v>233</v>
      </c>
      <c r="E40" s="43" t="s">
        <v>234</v>
      </c>
      <c r="F40" s="43" t="s">
        <v>82</v>
      </c>
      <c r="G40" s="43"/>
      <c r="H40" s="43"/>
      <c r="I40" s="43"/>
      <c r="J40" s="43"/>
      <c r="K40" s="43"/>
      <c r="L40" s="43" t="s">
        <v>83</v>
      </c>
      <c r="M40" s="46">
        <v>9270000</v>
      </c>
      <c r="N40" s="46">
        <v>1</v>
      </c>
      <c r="O40" s="46">
        <f t="shared" si="2"/>
        <v>9270000</v>
      </c>
      <c r="P40" s="46">
        <v>0</v>
      </c>
      <c r="Q40" s="46">
        <v>0</v>
      </c>
      <c r="R40" s="46">
        <f t="shared" si="1"/>
        <v>9270000</v>
      </c>
      <c r="S40" s="44">
        <v>10699</v>
      </c>
      <c r="T40" s="43" t="s">
        <v>108</v>
      </c>
      <c r="U40" s="43" t="s">
        <v>56</v>
      </c>
      <c r="V40" s="43" t="s">
        <v>109</v>
      </c>
      <c r="W40" s="43" t="s">
        <v>56</v>
      </c>
      <c r="X40" s="44" t="s">
        <v>110</v>
      </c>
      <c r="Y40" s="43" t="s">
        <v>87</v>
      </c>
      <c r="Z40" s="43" t="s">
        <v>148</v>
      </c>
      <c r="AA40" s="43" t="s">
        <v>89</v>
      </c>
      <c r="AB40" s="43" t="s">
        <v>112</v>
      </c>
      <c r="AC40" s="43" t="s">
        <v>90</v>
      </c>
      <c r="AD40" s="43" t="s">
        <v>91</v>
      </c>
      <c r="AE40" s="43" t="s">
        <v>92</v>
      </c>
      <c r="AF40" s="43" t="s">
        <v>65</v>
      </c>
      <c r="AG40" s="43" t="s">
        <v>65</v>
      </c>
      <c r="AH40" s="43" t="s">
        <v>65</v>
      </c>
      <c r="AI40" s="43" t="s">
        <v>65</v>
      </c>
      <c r="AJ40" s="43" t="s">
        <v>65</v>
      </c>
      <c r="AK40" s="43"/>
      <c r="AL40" s="43"/>
      <c r="AM40" s="43"/>
      <c r="AN40" s="43"/>
      <c r="AO40" s="43"/>
      <c r="AP40" s="47"/>
      <c r="AQ40" s="55" t="s">
        <v>67</v>
      </c>
    </row>
    <row r="41" spans="1:43" s="49" customFormat="1" ht="72.75" customHeight="1" x14ac:dyDescent="0.7">
      <c r="A41" s="43" t="s">
        <v>48</v>
      </c>
      <c r="B41" s="44">
        <v>6</v>
      </c>
      <c r="C41" s="44">
        <v>328</v>
      </c>
      <c r="D41" s="43" t="s">
        <v>235</v>
      </c>
      <c r="E41" s="43" t="s">
        <v>236</v>
      </c>
      <c r="F41" s="43" t="s">
        <v>82</v>
      </c>
      <c r="G41" s="43"/>
      <c r="H41" s="43"/>
      <c r="I41" s="43"/>
      <c r="J41" s="43"/>
      <c r="K41" s="43"/>
      <c r="L41" s="43" t="s">
        <v>83</v>
      </c>
      <c r="M41" s="46">
        <v>1400000</v>
      </c>
      <c r="N41" s="46">
        <v>1</v>
      </c>
      <c r="O41" s="46">
        <f t="shared" si="2"/>
        <v>1400000</v>
      </c>
      <c r="P41" s="46">
        <v>0</v>
      </c>
      <c r="Q41" s="46">
        <v>0</v>
      </c>
      <c r="R41" s="46">
        <f t="shared" si="1"/>
        <v>1400000</v>
      </c>
      <c r="S41" s="44">
        <v>10870</v>
      </c>
      <c r="T41" s="43" t="s">
        <v>84</v>
      </c>
      <c r="U41" s="43" t="s">
        <v>85</v>
      </c>
      <c r="V41" s="43" t="s">
        <v>85</v>
      </c>
      <c r="W41" s="43" t="s">
        <v>56</v>
      </c>
      <c r="X41" s="44" t="s">
        <v>86</v>
      </c>
      <c r="Y41" s="43" t="s">
        <v>58</v>
      </c>
      <c r="Z41" s="43" t="s">
        <v>237</v>
      </c>
      <c r="AA41" s="43" t="s">
        <v>89</v>
      </c>
      <c r="AB41" s="43" t="s">
        <v>61</v>
      </c>
      <c r="AC41" s="43" t="s">
        <v>102</v>
      </c>
      <c r="AD41" s="43" t="s">
        <v>121</v>
      </c>
      <c r="AE41" s="43" t="s">
        <v>104</v>
      </c>
      <c r="AF41" s="43" t="s">
        <v>65</v>
      </c>
      <c r="AG41" s="43" t="s">
        <v>65</v>
      </c>
      <c r="AH41" s="43" t="s">
        <v>65</v>
      </c>
      <c r="AI41" s="43" t="s">
        <v>65</v>
      </c>
      <c r="AJ41" s="43" t="s">
        <v>65</v>
      </c>
      <c r="AK41" s="43"/>
      <c r="AL41" s="43"/>
      <c r="AM41" s="43"/>
      <c r="AN41" s="43"/>
      <c r="AO41" s="43"/>
      <c r="AP41" s="47"/>
      <c r="AQ41" s="56" t="s">
        <v>67</v>
      </c>
    </row>
    <row r="42" spans="1:43" s="49" customFormat="1" ht="72.75" customHeight="1" x14ac:dyDescent="0.7">
      <c r="A42" s="43" t="s">
        <v>48</v>
      </c>
      <c r="B42" s="44">
        <v>6</v>
      </c>
      <c r="C42" s="44">
        <v>329</v>
      </c>
      <c r="D42" s="43" t="s">
        <v>238</v>
      </c>
      <c r="E42" s="43" t="s">
        <v>239</v>
      </c>
      <c r="F42" s="43" t="s">
        <v>99</v>
      </c>
      <c r="G42" s="43"/>
      <c r="H42" s="43"/>
      <c r="I42" s="43"/>
      <c r="J42" s="43"/>
      <c r="K42" s="43"/>
      <c r="L42" s="43" t="s">
        <v>83</v>
      </c>
      <c r="M42" s="46">
        <v>60900</v>
      </c>
      <c r="N42" s="46">
        <v>8</v>
      </c>
      <c r="O42" s="46">
        <f t="shared" si="2"/>
        <v>487200</v>
      </c>
      <c r="P42" s="46">
        <v>0</v>
      </c>
      <c r="Q42" s="46">
        <v>0</v>
      </c>
      <c r="R42" s="46">
        <f t="shared" si="1"/>
        <v>487200</v>
      </c>
      <c r="S42" s="44" t="s">
        <v>240</v>
      </c>
      <c r="T42" s="43" t="s">
        <v>241</v>
      </c>
      <c r="U42" s="43" t="s">
        <v>242</v>
      </c>
      <c r="V42" s="43" t="s">
        <v>109</v>
      </c>
      <c r="W42" s="43" t="s">
        <v>56</v>
      </c>
      <c r="X42" s="44" t="s">
        <v>133</v>
      </c>
      <c r="Y42" s="43" t="s">
        <v>124</v>
      </c>
      <c r="Z42" s="43" t="s">
        <v>243</v>
      </c>
      <c r="AA42" s="43" t="s">
        <v>89</v>
      </c>
      <c r="AB42" s="52" t="s">
        <v>133</v>
      </c>
      <c r="AC42" s="43" t="s">
        <v>244</v>
      </c>
      <c r="AD42" s="43" t="s">
        <v>245</v>
      </c>
      <c r="AE42" s="43" t="s">
        <v>246</v>
      </c>
      <c r="AF42" s="43" t="s">
        <v>65</v>
      </c>
      <c r="AG42" s="43" t="s">
        <v>65</v>
      </c>
      <c r="AH42" s="43" t="s">
        <v>65</v>
      </c>
      <c r="AI42" s="43" t="s">
        <v>65</v>
      </c>
      <c r="AJ42" s="43" t="s">
        <v>65</v>
      </c>
      <c r="AK42" s="43"/>
      <c r="AL42" s="43"/>
      <c r="AM42" s="43"/>
      <c r="AN42" s="43"/>
      <c r="AO42" s="43"/>
      <c r="AP42" s="47"/>
      <c r="AQ42" s="55" t="s">
        <v>67</v>
      </c>
    </row>
    <row r="43" spans="1:43" s="49" customFormat="1" ht="72.75" customHeight="1" x14ac:dyDescent="0.7">
      <c r="A43" s="43" t="s">
        <v>48</v>
      </c>
      <c r="B43" s="44">
        <v>6</v>
      </c>
      <c r="C43" s="44">
        <v>368</v>
      </c>
      <c r="D43" s="43" t="s">
        <v>247</v>
      </c>
      <c r="E43" s="43" t="s">
        <v>248</v>
      </c>
      <c r="F43" s="43" t="s">
        <v>82</v>
      </c>
      <c r="G43" s="43"/>
      <c r="H43" s="43"/>
      <c r="I43" s="43"/>
      <c r="J43" s="43"/>
      <c r="K43" s="43"/>
      <c r="L43" s="43" t="s">
        <v>83</v>
      </c>
      <c r="M43" s="46">
        <v>1200000</v>
      </c>
      <c r="N43" s="46">
        <v>1</v>
      </c>
      <c r="O43" s="46">
        <f t="shared" si="2"/>
        <v>1200000</v>
      </c>
      <c r="P43" s="46">
        <v>0</v>
      </c>
      <c r="Q43" s="46">
        <v>0</v>
      </c>
      <c r="R43" s="46">
        <f t="shared" si="1"/>
        <v>1200000</v>
      </c>
      <c r="S43" s="44">
        <v>10870</v>
      </c>
      <c r="T43" s="43" t="s">
        <v>84</v>
      </c>
      <c r="U43" s="43" t="s">
        <v>85</v>
      </c>
      <c r="V43" s="43" t="s">
        <v>85</v>
      </c>
      <c r="W43" s="43" t="s">
        <v>56</v>
      </c>
      <c r="X43" s="44" t="s">
        <v>86</v>
      </c>
      <c r="Y43" s="43" t="s">
        <v>58</v>
      </c>
      <c r="Z43" s="43" t="s">
        <v>237</v>
      </c>
      <c r="AA43" s="43" t="s">
        <v>89</v>
      </c>
      <c r="AB43" s="43" t="s">
        <v>61</v>
      </c>
      <c r="AC43" s="43" t="s">
        <v>90</v>
      </c>
      <c r="AD43" s="43" t="s">
        <v>127</v>
      </c>
      <c r="AE43" s="43" t="s">
        <v>92</v>
      </c>
      <c r="AF43" s="43" t="s">
        <v>65</v>
      </c>
      <c r="AG43" s="43" t="s">
        <v>65</v>
      </c>
      <c r="AH43" s="43" t="s">
        <v>65</v>
      </c>
      <c r="AI43" s="43" t="s">
        <v>65</v>
      </c>
      <c r="AJ43" s="43" t="s">
        <v>65</v>
      </c>
      <c r="AK43" s="43"/>
      <c r="AL43" s="43"/>
      <c r="AM43" s="43"/>
      <c r="AN43" s="43"/>
      <c r="AO43" s="43"/>
      <c r="AP43" s="47"/>
      <c r="AQ43" s="56" t="s">
        <v>67</v>
      </c>
    </row>
    <row r="44" spans="1:43" s="49" customFormat="1" ht="72.75" customHeight="1" x14ac:dyDescent="0.7">
      <c r="A44" s="43" t="s">
        <v>48</v>
      </c>
      <c r="B44" s="44">
        <v>6</v>
      </c>
      <c r="C44" s="44">
        <v>369</v>
      </c>
      <c r="D44" s="43" t="s">
        <v>249</v>
      </c>
      <c r="E44" s="43" t="s">
        <v>250</v>
      </c>
      <c r="F44" s="43" t="s">
        <v>82</v>
      </c>
      <c r="G44" s="43"/>
      <c r="H44" s="43"/>
      <c r="I44" s="43"/>
      <c r="J44" s="43"/>
      <c r="K44" s="43"/>
      <c r="L44" s="43" t="s">
        <v>83</v>
      </c>
      <c r="M44" s="46">
        <v>2500000</v>
      </c>
      <c r="N44" s="46">
        <v>1</v>
      </c>
      <c r="O44" s="46">
        <f t="shared" si="2"/>
        <v>2500000</v>
      </c>
      <c r="P44" s="46">
        <v>0</v>
      </c>
      <c r="Q44" s="46">
        <v>0</v>
      </c>
      <c r="R44" s="46">
        <f t="shared" si="1"/>
        <v>2500000</v>
      </c>
      <c r="S44" s="44">
        <v>10870</v>
      </c>
      <c r="T44" s="43" t="s">
        <v>84</v>
      </c>
      <c r="U44" s="43" t="s">
        <v>85</v>
      </c>
      <c r="V44" s="43" t="s">
        <v>85</v>
      </c>
      <c r="W44" s="43" t="s">
        <v>56</v>
      </c>
      <c r="X44" s="44" t="s">
        <v>86</v>
      </c>
      <c r="Y44" s="43" t="s">
        <v>58</v>
      </c>
      <c r="Z44" s="43" t="s">
        <v>237</v>
      </c>
      <c r="AA44" s="43" t="s">
        <v>89</v>
      </c>
      <c r="AB44" s="43" t="s">
        <v>61</v>
      </c>
      <c r="AC44" s="43" t="s">
        <v>90</v>
      </c>
      <c r="AD44" s="43" t="s">
        <v>113</v>
      </c>
      <c r="AE44" s="43" t="s">
        <v>92</v>
      </c>
      <c r="AF44" s="43" t="s">
        <v>65</v>
      </c>
      <c r="AG44" s="43" t="s">
        <v>65</v>
      </c>
      <c r="AH44" s="43" t="s">
        <v>65</v>
      </c>
      <c r="AI44" s="43" t="s">
        <v>65</v>
      </c>
      <c r="AJ44" s="43" t="s">
        <v>65</v>
      </c>
      <c r="AK44" s="43"/>
      <c r="AL44" s="43"/>
      <c r="AM44" s="43"/>
      <c r="AN44" s="43"/>
      <c r="AO44" s="43"/>
      <c r="AP44" s="47"/>
      <c r="AQ44" s="56" t="s">
        <v>67</v>
      </c>
    </row>
    <row r="45" spans="1:43" s="49" customFormat="1" ht="72.75" customHeight="1" x14ac:dyDescent="0.7">
      <c r="A45" s="43" t="s">
        <v>48</v>
      </c>
      <c r="B45" s="44">
        <v>6</v>
      </c>
      <c r="C45" s="44">
        <v>370</v>
      </c>
      <c r="D45" s="43" t="s">
        <v>251</v>
      </c>
      <c r="E45" s="43" t="s">
        <v>252</v>
      </c>
      <c r="F45" s="43" t="s">
        <v>82</v>
      </c>
      <c r="G45" s="43"/>
      <c r="H45" s="43"/>
      <c r="I45" s="43"/>
      <c r="J45" s="43"/>
      <c r="K45" s="43"/>
      <c r="L45" s="43" t="s">
        <v>83</v>
      </c>
      <c r="M45" s="46">
        <v>4000000</v>
      </c>
      <c r="N45" s="46">
        <v>1</v>
      </c>
      <c r="O45" s="46">
        <f t="shared" si="2"/>
        <v>4000000</v>
      </c>
      <c r="P45" s="46">
        <v>0</v>
      </c>
      <c r="Q45" s="46">
        <v>0</v>
      </c>
      <c r="R45" s="46">
        <f t="shared" si="1"/>
        <v>4000000</v>
      </c>
      <c r="S45" s="44">
        <v>10699</v>
      </c>
      <c r="T45" s="43" t="s">
        <v>108</v>
      </c>
      <c r="U45" s="43" t="s">
        <v>56</v>
      </c>
      <c r="V45" s="43" t="s">
        <v>109</v>
      </c>
      <c r="W45" s="43" t="s">
        <v>56</v>
      </c>
      <c r="X45" s="44" t="s">
        <v>110</v>
      </c>
      <c r="Y45" s="43" t="s">
        <v>58</v>
      </c>
      <c r="Z45" s="43" t="s">
        <v>253</v>
      </c>
      <c r="AA45" s="43" t="s">
        <v>89</v>
      </c>
      <c r="AB45" s="43" t="s">
        <v>112</v>
      </c>
      <c r="AC45" s="43" t="s">
        <v>126</v>
      </c>
      <c r="AD45" s="43" t="s">
        <v>254</v>
      </c>
      <c r="AE45" s="43" t="s">
        <v>128</v>
      </c>
      <c r="AF45" s="43" t="s">
        <v>65</v>
      </c>
      <c r="AG45" s="43" t="s">
        <v>65</v>
      </c>
      <c r="AH45" s="43" t="s">
        <v>65</v>
      </c>
      <c r="AI45" s="43" t="s">
        <v>65</v>
      </c>
      <c r="AJ45" s="43" t="s">
        <v>65</v>
      </c>
      <c r="AK45" s="43"/>
      <c r="AL45" s="43"/>
      <c r="AM45" s="43"/>
      <c r="AN45" s="43"/>
      <c r="AO45" s="43"/>
      <c r="AP45" s="47"/>
      <c r="AQ45" s="51" t="s">
        <v>67</v>
      </c>
    </row>
    <row r="46" spans="1:43" s="49" customFormat="1" ht="72.75" customHeight="1" x14ac:dyDescent="0.7">
      <c r="A46" s="43" t="s">
        <v>255</v>
      </c>
      <c r="B46" s="57">
        <v>6</v>
      </c>
      <c r="C46" s="58"/>
      <c r="D46" s="59" t="s">
        <v>256</v>
      </c>
      <c r="E46" s="60"/>
      <c r="F46" s="61"/>
      <c r="G46" s="61"/>
      <c r="H46" s="61"/>
      <c r="I46" s="61"/>
      <c r="J46" s="61"/>
      <c r="K46" s="61"/>
      <c r="L46" s="62" t="s">
        <v>53</v>
      </c>
      <c r="M46" s="63"/>
      <c r="N46" s="64">
        <v>1</v>
      </c>
      <c r="O46" s="65">
        <v>54013000</v>
      </c>
      <c r="P46" s="66">
        <v>30334500</v>
      </c>
      <c r="Q46" s="46"/>
      <c r="R46" s="46">
        <f t="shared" si="1"/>
        <v>84347500</v>
      </c>
      <c r="S46" s="67"/>
      <c r="T46" s="68" t="s">
        <v>108</v>
      </c>
      <c r="U46" s="69" t="s">
        <v>56</v>
      </c>
      <c r="V46" s="68" t="s">
        <v>109</v>
      </c>
      <c r="W46" s="69" t="s">
        <v>56</v>
      </c>
      <c r="X46" s="70" t="s">
        <v>110</v>
      </c>
      <c r="Y46" s="61"/>
      <c r="Z46" s="61"/>
      <c r="AA46" s="71" t="s">
        <v>257</v>
      </c>
      <c r="AB46" s="43" t="s">
        <v>112</v>
      </c>
      <c r="AC46" s="43" t="s">
        <v>258</v>
      </c>
      <c r="AD46" s="43" t="s">
        <v>259</v>
      </c>
      <c r="AE46" s="72" t="s">
        <v>260</v>
      </c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47"/>
      <c r="AQ46" s="51" t="s">
        <v>67</v>
      </c>
    </row>
    <row r="47" spans="1:43" ht="24.6" x14ac:dyDescent="0.7">
      <c r="B47" s="73"/>
      <c r="D47" s="75"/>
      <c r="M47" s="76"/>
      <c r="N47" s="76"/>
      <c r="O47" s="76"/>
      <c r="P47" s="76"/>
      <c r="Q47" s="76"/>
      <c r="R47" s="76"/>
    </row>
    <row r="48" spans="1:43" x14ac:dyDescent="0.25">
      <c r="O48" s="101"/>
      <c r="P48" s="101"/>
      <c r="Q48" s="101"/>
      <c r="R48" s="101"/>
    </row>
  </sheetData>
  <autoFilter ref="A5:AQ5" xr:uid="{3AED89B9-1D83-4FA1-A837-C3CE6580CD72}"/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3C62-6C26-46D3-B2CD-888A827AE928}">
  <sheetPr>
    <pageSetUpPr fitToPage="1"/>
  </sheetPr>
  <dimension ref="A1:AQ11"/>
  <sheetViews>
    <sheetView zoomScale="80" zoomScaleNormal="80" workbookViewId="0">
      <pane xSplit="4" ySplit="4" topLeftCell="M7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SUBTOTAL(9,M5:M462)</f>
        <v>5114100</v>
      </c>
      <c r="N3" s="27">
        <f t="shared" si="0"/>
        <v>6</v>
      </c>
      <c r="O3" s="27">
        <f t="shared" si="0"/>
        <v>10928200</v>
      </c>
      <c r="P3" s="27">
        <f t="shared" si="0"/>
        <v>0</v>
      </c>
      <c r="Q3" s="27">
        <f t="shared" si="0"/>
        <v>0</v>
      </c>
      <c r="R3" s="27">
        <f t="shared" si="0"/>
        <v>10928200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SUMIF(AQ5:AQ11,"ผ่าน",O5:O11)</f>
        <v>5464100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129</v>
      </c>
      <c r="D5" s="43" t="s">
        <v>139</v>
      </c>
      <c r="E5" s="43">
        <v>11058</v>
      </c>
      <c r="F5" s="43" t="s">
        <v>51</v>
      </c>
      <c r="G5" s="43">
        <v>2</v>
      </c>
      <c r="H5" s="45">
        <v>100</v>
      </c>
      <c r="I5" s="45">
        <v>180</v>
      </c>
      <c r="J5" s="45">
        <v>5</v>
      </c>
      <c r="K5" s="43" t="s">
        <v>140</v>
      </c>
      <c r="L5" s="43" t="s">
        <v>53</v>
      </c>
      <c r="M5" s="46">
        <v>1546100</v>
      </c>
      <c r="N5" s="46">
        <v>1</v>
      </c>
      <c r="O5" s="46">
        <f t="shared" ref="O5:O9" si="1">M5*N5</f>
        <v>1546100</v>
      </c>
      <c r="P5" s="46">
        <v>0</v>
      </c>
      <c r="Q5" s="46">
        <v>0</v>
      </c>
      <c r="R5" s="46">
        <f t="shared" ref="R5:R9" si="2">O5+P5+Q5</f>
        <v>1546100</v>
      </c>
      <c r="S5" s="44">
        <v>28850</v>
      </c>
      <c r="T5" s="43" t="s">
        <v>140</v>
      </c>
      <c r="U5" s="43" t="s">
        <v>141</v>
      </c>
      <c r="V5" s="43" t="s">
        <v>141</v>
      </c>
      <c r="W5" s="43" t="s">
        <v>56</v>
      </c>
      <c r="X5" s="44" t="s">
        <v>142</v>
      </c>
      <c r="Y5" s="43" t="s">
        <v>58</v>
      </c>
      <c r="Z5" s="43" t="s">
        <v>138</v>
      </c>
      <c r="AA5" s="43" t="s">
        <v>75</v>
      </c>
      <c r="AB5" s="43" t="s">
        <v>61</v>
      </c>
      <c r="AC5" s="43" t="s">
        <v>77</v>
      </c>
      <c r="AD5" s="43" t="s">
        <v>78</v>
      </c>
      <c r="AE5" s="43" t="s">
        <v>79</v>
      </c>
      <c r="AF5" s="43"/>
      <c r="AG5" s="43"/>
      <c r="AH5" s="43"/>
      <c r="AI5" s="43"/>
      <c r="AJ5" s="43"/>
      <c r="AK5" s="43" t="s">
        <v>65</v>
      </c>
      <c r="AL5" s="43" t="s">
        <v>65</v>
      </c>
      <c r="AM5" s="43" t="s">
        <v>65</v>
      </c>
      <c r="AN5" s="43" t="s">
        <v>65</v>
      </c>
      <c r="AO5" s="43" t="s">
        <v>65</v>
      </c>
      <c r="AP5" s="47"/>
      <c r="AQ5" s="48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153</v>
      </c>
      <c r="D6" s="43" t="s">
        <v>163</v>
      </c>
      <c r="E6" s="43" t="s">
        <v>155</v>
      </c>
      <c r="F6" s="43" t="s">
        <v>156</v>
      </c>
      <c r="G6" s="43"/>
      <c r="H6" s="43"/>
      <c r="I6" s="43"/>
      <c r="J6" s="43"/>
      <c r="K6" s="43"/>
      <c r="L6" s="43" t="s">
        <v>157</v>
      </c>
      <c r="M6" s="46">
        <v>2358000</v>
      </c>
      <c r="N6" s="46">
        <v>1</v>
      </c>
      <c r="O6" s="46">
        <f t="shared" si="1"/>
        <v>2358000</v>
      </c>
      <c r="P6" s="46">
        <v>0</v>
      </c>
      <c r="Q6" s="46">
        <v>0</v>
      </c>
      <c r="R6" s="46">
        <f t="shared" si="2"/>
        <v>2358000</v>
      </c>
      <c r="S6" s="44">
        <v>28850</v>
      </c>
      <c r="T6" s="43" t="s">
        <v>140</v>
      </c>
      <c r="U6" s="43" t="s">
        <v>141</v>
      </c>
      <c r="V6" s="43" t="s">
        <v>141</v>
      </c>
      <c r="W6" s="43" t="s">
        <v>56</v>
      </c>
      <c r="X6" s="44" t="s">
        <v>142</v>
      </c>
      <c r="Y6" s="43" t="s">
        <v>87</v>
      </c>
      <c r="Z6" s="43" t="s">
        <v>164</v>
      </c>
      <c r="AA6" s="43" t="s">
        <v>89</v>
      </c>
      <c r="AB6" s="43" t="s">
        <v>61</v>
      </c>
      <c r="AC6" s="43" t="s">
        <v>160</v>
      </c>
      <c r="AD6" s="43" t="s">
        <v>161</v>
      </c>
      <c r="AE6" s="43" t="s">
        <v>162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s="54" customFormat="1" ht="72.75" customHeight="1" x14ac:dyDescent="0.7">
      <c r="A7" s="43" t="s">
        <v>48</v>
      </c>
      <c r="B7" s="44">
        <v>6</v>
      </c>
      <c r="C7" s="44">
        <v>188</v>
      </c>
      <c r="D7" s="43" t="s">
        <v>182</v>
      </c>
      <c r="E7" s="43" t="s">
        <v>183</v>
      </c>
      <c r="F7" s="43" t="s">
        <v>99</v>
      </c>
      <c r="G7" s="43"/>
      <c r="H7" s="43"/>
      <c r="I7" s="43"/>
      <c r="J7" s="43"/>
      <c r="K7" s="43"/>
      <c r="L7" s="43" t="s">
        <v>107</v>
      </c>
      <c r="M7" s="46">
        <v>460000</v>
      </c>
      <c r="N7" s="46">
        <v>1</v>
      </c>
      <c r="O7" s="46">
        <f t="shared" si="1"/>
        <v>460000</v>
      </c>
      <c r="P7" s="46">
        <v>0</v>
      </c>
      <c r="Q7" s="46">
        <v>0</v>
      </c>
      <c r="R7" s="46">
        <f t="shared" si="2"/>
        <v>460000</v>
      </c>
      <c r="S7" s="44">
        <v>28850</v>
      </c>
      <c r="T7" s="43" t="s">
        <v>140</v>
      </c>
      <c r="U7" s="43" t="s">
        <v>141</v>
      </c>
      <c r="V7" s="43" t="s">
        <v>141</v>
      </c>
      <c r="W7" s="43" t="s">
        <v>56</v>
      </c>
      <c r="X7" s="44" t="s">
        <v>142</v>
      </c>
      <c r="Y7" s="43" t="s">
        <v>58</v>
      </c>
      <c r="Z7" s="43" t="s">
        <v>184</v>
      </c>
      <c r="AA7" s="43" t="s">
        <v>89</v>
      </c>
      <c r="AB7" s="43" t="s">
        <v>61</v>
      </c>
      <c r="AC7" s="43" t="s">
        <v>126</v>
      </c>
      <c r="AD7" s="43" t="s">
        <v>185</v>
      </c>
      <c r="AE7" s="43" t="s">
        <v>186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1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226</v>
      </c>
      <c r="D8" s="43" t="s">
        <v>205</v>
      </c>
      <c r="E8" s="43" t="s">
        <v>206</v>
      </c>
      <c r="F8" s="43" t="s">
        <v>207</v>
      </c>
      <c r="G8" s="43"/>
      <c r="H8" s="43"/>
      <c r="I8" s="43"/>
      <c r="J8" s="43"/>
      <c r="K8" s="43"/>
      <c r="L8" s="43" t="s">
        <v>83</v>
      </c>
      <c r="M8" s="46">
        <v>350000</v>
      </c>
      <c r="N8" s="46">
        <v>2</v>
      </c>
      <c r="O8" s="46">
        <f t="shared" si="1"/>
        <v>700000</v>
      </c>
      <c r="P8" s="46">
        <v>0</v>
      </c>
      <c r="Q8" s="46">
        <v>0</v>
      </c>
      <c r="R8" s="46">
        <f t="shared" si="2"/>
        <v>700000</v>
      </c>
      <c r="S8" s="44">
        <v>28850</v>
      </c>
      <c r="T8" s="43" t="s">
        <v>140</v>
      </c>
      <c r="U8" s="43" t="s">
        <v>141</v>
      </c>
      <c r="V8" s="43" t="s">
        <v>141</v>
      </c>
      <c r="W8" s="43" t="s">
        <v>56</v>
      </c>
      <c r="X8" s="44" t="s">
        <v>142</v>
      </c>
      <c r="Y8" s="43" t="s">
        <v>124</v>
      </c>
      <c r="Z8" s="43" t="s">
        <v>208</v>
      </c>
      <c r="AA8" s="43" t="s">
        <v>89</v>
      </c>
      <c r="AB8" s="43" t="s">
        <v>209</v>
      </c>
      <c r="AC8" s="43" t="s">
        <v>210</v>
      </c>
      <c r="AD8" s="43" t="s">
        <v>211</v>
      </c>
      <c r="AE8" s="43" t="s">
        <v>212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1" t="s">
        <v>67</v>
      </c>
    </row>
    <row r="9" spans="1:43" s="49" customFormat="1" ht="72.75" customHeight="1" x14ac:dyDescent="0.7">
      <c r="A9" s="43" t="s">
        <v>48</v>
      </c>
      <c r="B9" s="44">
        <v>6</v>
      </c>
      <c r="C9" s="44">
        <v>231</v>
      </c>
      <c r="D9" s="43" t="s">
        <v>226</v>
      </c>
      <c r="E9" s="43" t="s">
        <v>227</v>
      </c>
      <c r="F9" s="43" t="s">
        <v>82</v>
      </c>
      <c r="G9" s="43"/>
      <c r="H9" s="43"/>
      <c r="I9" s="43"/>
      <c r="J9" s="43"/>
      <c r="K9" s="43"/>
      <c r="L9" s="43" t="s">
        <v>107</v>
      </c>
      <c r="M9" s="46">
        <v>400000</v>
      </c>
      <c r="N9" s="46">
        <v>1</v>
      </c>
      <c r="O9" s="46">
        <f t="shared" si="1"/>
        <v>400000</v>
      </c>
      <c r="P9" s="46">
        <v>0</v>
      </c>
      <c r="Q9" s="46">
        <v>0</v>
      </c>
      <c r="R9" s="46">
        <f t="shared" si="2"/>
        <v>400000</v>
      </c>
      <c r="S9" s="44">
        <v>28850</v>
      </c>
      <c r="T9" s="43" t="s">
        <v>140</v>
      </c>
      <c r="U9" s="43" t="s">
        <v>141</v>
      </c>
      <c r="V9" s="43" t="s">
        <v>141</v>
      </c>
      <c r="W9" s="43" t="s">
        <v>56</v>
      </c>
      <c r="X9" s="44" t="s">
        <v>142</v>
      </c>
      <c r="Y9" s="43" t="s">
        <v>58</v>
      </c>
      <c r="Z9" s="43" t="s">
        <v>184</v>
      </c>
      <c r="AA9" s="43" t="s">
        <v>89</v>
      </c>
      <c r="AB9" s="43" t="s">
        <v>61</v>
      </c>
      <c r="AC9" s="43" t="s">
        <v>126</v>
      </c>
      <c r="AD9" s="43" t="s">
        <v>171</v>
      </c>
      <c r="AE9" s="43" t="s">
        <v>128</v>
      </c>
      <c r="AF9" s="43" t="s">
        <v>65</v>
      </c>
      <c r="AG9" s="43" t="s">
        <v>65</v>
      </c>
      <c r="AH9" s="43" t="s">
        <v>65</v>
      </c>
      <c r="AI9" s="43" t="s">
        <v>65</v>
      </c>
      <c r="AJ9" s="43" t="s">
        <v>65</v>
      </c>
      <c r="AK9" s="43"/>
      <c r="AL9" s="43"/>
      <c r="AM9" s="43"/>
      <c r="AN9" s="43"/>
      <c r="AO9" s="43"/>
      <c r="AP9" s="47"/>
      <c r="AQ9" s="51" t="s">
        <v>67</v>
      </c>
    </row>
    <row r="10" spans="1:43" ht="24.6" customHeight="1" x14ac:dyDescent="0.25">
      <c r="B10" s="102" t="s">
        <v>261</v>
      </c>
      <c r="C10" s="102"/>
      <c r="D10" s="102"/>
      <c r="E10" s="102"/>
      <c r="F10" s="102"/>
      <c r="G10" s="102"/>
      <c r="H10" s="102"/>
      <c r="I10" s="102"/>
      <c r="J10" s="102"/>
      <c r="K10" s="102"/>
      <c r="L10" s="97"/>
      <c r="M10" s="98"/>
      <c r="N10" s="98"/>
      <c r="O10" s="98">
        <f>SUM(O5:O9)</f>
        <v>5464100</v>
      </c>
      <c r="P10" s="98">
        <f t="shared" ref="P10:R10" si="3">SUM(P5:P9)</f>
        <v>0</v>
      </c>
      <c r="Q10" s="98">
        <f t="shared" si="3"/>
        <v>0</v>
      </c>
      <c r="R10" s="98">
        <f t="shared" si="3"/>
        <v>5464100</v>
      </c>
      <c r="S10" s="96"/>
      <c r="T10" s="97"/>
      <c r="U10" s="97"/>
      <c r="V10" s="97"/>
      <c r="W10" s="97"/>
      <c r="X10" s="96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100"/>
    </row>
    <row r="11" spans="1:43" ht="24.6" x14ac:dyDescent="0.7">
      <c r="B11" s="73"/>
      <c r="D11" s="75"/>
      <c r="M11" s="76"/>
      <c r="N11" s="76"/>
      <c r="O11" s="76"/>
      <c r="P11" s="76"/>
      <c r="Q11" s="76"/>
      <c r="R11" s="76"/>
    </row>
  </sheetData>
  <autoFilter ref="A4:AQ9" xr:uid="{3AED89B9-1D83-4FA1-A837-C3CE6580CD72}"/>
  <mergeCells count="1">
    <mergeCell ref="B10:K10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6B6F-32BB-4F54-9454-9A2A608347D4}">
  <sheetPr>
    <pageSetUpPr fitToPage="1"/>
  </sheetPr>
  <dimension ref="A1:AQ9"/>
  <sheetViews>
    <sheetView zoomScale="80" zoomScaleNormal="8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SUBTOTAL(9,M5:M460)</f>
        <v>4699200</v>
      </c>
      <c r="N3" s="27">
        <f t="shared" si="0"/>
        <v>11</v>
      </c>
      <c r="O3" s="27">
        <f t="shared" si="0"/>
        <v>10251000</v>
      </c>
      <c r="P3" s="27">
        <f t="shared" si="0"/>
        <v>0</v>
      </c>
      <c r="Q3" s="27">
        <f t="shared" si="0"/>
        <v>0</v>
      </c>
      <c r="R3" s="27">
        <f t="shared" si="0"/>
        <v>10251000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SUMIF(AQ5:AQ9,"ผ่าน",O5:O9)</f>
        <v>5125500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14</v>
      </c>
      <c r="D5" s="43" t="s">
        <v>68</v>
      </c>
      <c r="E5" s="43">
        <v>11058</v>
      </c>
      <c r="F5" s="43" t="s">
        <v>51</v>
      </c>
      <c r="G5" s="43">
        <v>2</v>
      </c>
      <c r="H5" s="45">
        <v>100</v>
      </c>
      <c r="I5" s="45">
        <v>180</v>
      </c>
      <c r="J5" s="45">
        <v>5</v>
      </c>
      <c r="K5" s="43" t="s">
        <v>69</v>
      </c>
      <c r="L5" s="43" t="s">
        <v>53</v>
      </c>
      <c r="M5" s="46">
        <v>1546100</v>
      </c>
      <c r="N5" s="46">
        <v>1</v>
      </c>
      <c r="O5" s="46">
        <f t="shared" ref="O5:O8" si="1">M5*N5</f>
        <v>1546100</v>
      </c>
      <c r="P5" s="46">
        <v>0</v>
      </c>
      <c r="Q5" s="46">
        <v>0</v>
      </c>
      <c r="R5" s="46">
        <f t="shared" ref="R5:R8" si="2">O5+P5+Q5</f>
        <v>1546100</v>
      </c>
      <c r="S5" s="44" t="s">
        <v>70</v>
      </c>
      <c r="T5" s="43" t="s">
        <v>69</v>
      </c>
      <c r="U5" s="43" t="s">
        <v>71</v>
      </c>
      <c r="V5" s="43" t="s">
        <v>72</v>
      </c>
      <c r="W5" s="43" t="s">
        <v>56</v>
      </c>
      <c r="X5" s="44" t="s">
        <v>73</v>
      </c>
      <c r="Y5" s="43" t="s">
        <v>58</v>
      </c>
      <c r="Z5" s="43" t="s">
        <v>74</v>
      </c>
      <c r="AA5" s="43" t="s">
        <v>75</v>
      </c>
      <c r="AB5" s="43" t="s">
        <v>76</v>
      </c>
      <c r="AC5" s="43" t="s">
        <v>77</v>
      </c>
      <c r="AD5" s="43" t="s">
        <v>78</v>
      </c>
      <c r="AE5" s="43" t="s">
        <v>79</v>
      </c>
      <c r="AF5" s="43"/>
      <c r="AG5" s="43"/>
      <c r="AH5" s="43"/>
      <c r="AI5" s="43"/>
      <c r="AJ5" s="43"/>
      <c r="AK5" s="43" t="s">
        <v>65</v>
      </c>
      <c r="AL5" s="43" t="s">
        <v>65</v>
      </c>
      <c r="AM5" s="43" t="s">
        <v>65</v>
      </c>
      <c r="AN5" s="43" t="s">
        <v>65</v>
      </c>
      <c r="AO5" s="43" t="s">
        <v>65</v>
      </c>
      <c r="AP5" s="47"/>
      <c r="AQ5" s="48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27</v>
      </c>
      <c r="D6" s="43" t="s">
        <v>93</v>
      </c>
      <c r="E6" s="43">
        <v>11058</v>
      </c>
      <c r="F6" s="43" t="s">
        <v>51</v>
      </c>
      <c r="G6" s="43">
        <v>2</v>
      </c>
      <c r="H6" s="45">
        <v>100</v>
      </c>
      <c r="I6" s="45">
        <v>180</v>
      </c>
      <c r="J6" s="45">
        <v>5</v>
      </c>
      <c r="K6" s="43" t="s">
        <v>94</v>
      </c>
      <c r="L6" s="43" t="s">
        <v>53</v>
      </c>
      <c r="M6" s="46">
        <v>1546100</v>
      </c>
      <c r="N6" s="46">
        <v>1</v>
      </c>
      <c r="O6" s="46">
        <f t="shared" si="1"/>
        <v>1546100</v>
      </c>
      <c r="P6" s="46">
        <v>0</v>
      </c>
      <c r="Q6" s="46">
        <v>0</v>
      </c>
      <c r="R6" s="46">
        <f t="shared" si="2"/>
        <v>1546100</v>
      </c>
      <c r="S6" s="44" t="s">
        <v>95</v>
      </c>
      <c r="T6" s="43" t="s">
        <v>94</v>
      </c>
      <c r="U6" s="43" t="s">
        <v>96</v>
      </c>
      <c r="V6" s="43" t="s">
        <v>55</v>
      </c>
      <c r="W6" s="43" t="s">
        <v>56</v>
      </c>
      <c r="X6" s="44" t="s">
        <v>73</v>
      </c>
      <c r="Y6" s="43" t="s">
        <v>58</v>
      </c>
      <c r="Z6" s="43" t="s">
        <v>74</v>
      </c>
      <c r="AA6" s="43" t="s">
        <v>75</v>
      </c>
      <c r="AB6" s="43" t="s">
        <v>76</v>
      </c>
      <c r="AC6" s="43" t="s">
        <v>77</v>
      </c>
      <c r="AD6" s="43" t="s">
        <v>78</v>
      </c>
      <c r="AE6" s="43" t="s">
        <v>79</v>
      </c>
      <c r="AF6" s="43"/>
      <c r="AG6" s="43"/>
      <c r="AH6" s="43"/>
      <c r="AI6" s="43"/>
      <c r="AJ6" s="43"/>
      <c r="AK6" s="43" t="s">
        <v>65</v>
      </c>
      <c r="AL6" s="43" t="s">
        <v>65</v>
      </c>
      <c r="AM6" s="43" t="s">
        <v>65</v>
      </c>
      <c r="AN6" s="43" t="s">
        <v>65</v>
      </c>
      <c r="AO6" s="43" t="s">
        <v>65</v>
      </c>
      <c r="AP6" s="47"/>
      <c r="AQ6" s="48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126</v>
      </c>
      <c r="D7" s="43" t="s">
        <v>129</v>
      </c>
      <c r="E7" s="43">
        <v>11058</v>
      </c>
      <c r="F7" s="43" t="s">
        <v>51</v>
      </c>
      <c r="G7" s="43">
        <v>2</v>
      </c>
      <c r="H7" s="45">
        <v>100</v>
      </c>
      <c r="I7" s="45">
        <v>180</v>
      </c>
      <c r="J7" s="45">
        <v>5</v>
      </c>
      <c r="K7" s="43" t="s">
        <v>130</v>
      </c>
      <c r="L7" s="43" t="s">
        <v>53</v>
      </c>
      <c r="M7" s="46">
        <v>1546100</v>
      </c>
      <c r="N7" s="46">
        <v>1</v>
      </c>
      <c r="O7" s="46">
        <f t="shared" si="1"/>
        <v>1546100</v>
      </c>
      <c r="P7" s="46">
        <v>0</v>
      </c>
      <c r="Q7" s="46">
        <v>0</v>
      </c>
      <c r="R7" s="46">
        <f t="shared" si="2"/>
        <v>1546100</v>
      </c>
      <c r="S7" s="44" t="s">
        <v>131</v>
      </c>
      <c r="T7" s="43" t="s">
        <v>130</v>
      </c>
      <c r="U7" s="43" t="s">
        <v>132</v>
      </c>
      <c r="V7" s="43" t="s">
        <v>132</v>
      </c>
      <c r="W7" s="43" t="s">
        <v>56</v>
      </c>
      <c r="X7" s="44" t="s">
        <v>133</v>
      </c>
      <c r="Y7" s="43" t="s">
        <v>124</v>
      </c>
      <c r="Z7" s="43" t="s">
        <v>134</v>
      </c>
      <c r="AA7" s="43" t="s">
        <v>75</v>
      </c>
      <c r="AB7" s="52" t="s">
        <v>133</v>
      </c>
      <c r="AC7" s="43" t="s">
        <v>77</v>
      </c>
      <c r="AD7" s="43" t="s">
        <v>78</v>
      </c>
      <c r="AE7" s="43" t="s">
        <v>79</v>
      </c>
      <c r="AF7" s="43"/>
      <c r="AG7" s="43"/>
      <c r="AH7" s="43"/>
      <c r="AI7" s="43"/>
      <c r="AJ7" s="43"/>
      <c r="AK7" s="43" t="s">
        <v>65</v>
      </c>
      <c r="AL7" s="43" t="s">
        <v>65</v>
      </c>
      <c r="AM7" s="43" t="s">
        <v>65</v>
      </c>
      <c r="AN7" s="43" t="s">
        <v>65</v>
      </c>
      <c r="AO7" s="43" t="s">
        <v>65</v>
      </c>
      <c r="AP7" s="47"/>
      <c r="AQ7" s="48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329</v>
      </c>
      <c r="D8" s="43" t="s">
        <v>238</v>
      </c>
      <c r="E8" s="43" t="s">
        <v>239</v>
      </c>
      <c r="F8" s="43" t="s">
        <v>99</v>
      </c>
      <c r="G8" s="43"/>
      <c r="H8" s="43"/>
      <c r="I8" s="43"/>
      <c r="J8" s="43"/>
      <c r="K8" s="43"/>
      <c r="L8" s="43" t="s">
        <v>83</v>
      </c>
      <c r="M8" s="46">
        <v>60900</v>
      </c>
      <c r="N8" s="46">
        <v>8</v>
      </c>
      <c r="O8" s="46">
        <f t="shared" si="1"/>
        <v>487200</v>
      </c>
      <c r="P8" s="46">
        <v>0</v>
      </c>
      <c r="Q8" s="46">
        <v>0</v>
      </c>
      <c r="R8" s="46">
        <f t="shared" si="2"/>
        <v>487200</v>
      </c>
      <c r="S8" s="44" t="s">
        <v>240</v>
      </c>
      <c r="T8" s="43" t="s">
        <v>241</v>
      </c>
      <c r="U8" s="43" t="s">
        <v>242</v>
      </c>
      <c r="V8" s="43" t="s">
        <v>109</v>
      </c>
      <c r="W8" s="43" t="s">
        <v>56</v>
      </c>
      <c r="X8" s="44" t="s">
        <v>133</v>
      </c>
      <c r="Y8" s="43" t="s">
        <v>124</v>
      </c>
      <c r="Z8" s="43" t="s">
        <v>243</v>
      </c>
      <c r="AA8" s="43" t="s">
        <v>89</v>
      </c>
      <c r="AB8" s="52" t="s">
        <v>133</v>
      </c>
      <c r="AC8" s="43" t="s">
        <v>244</v>
      </c>
      <c r="AD8" s="43" t="s">
        <v>245</v>
      </c>
      <c r="AE8" s="43" t="s">
        <v>246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5" t="s">
        <v>67</v>
      </c>
    </row>
    <row r="9" spans="1:43" ht="24.6" customHeight="1" x14ac:dyDescent="0.25">
      <c r="B9" s="102" t="s">
        <v>261</v>
      </c>
      <c r="C9" s="102"/>
      <c r="D9" s="102"/>
      <c r="E9" s="102"/>
      <c r="F9" s="102"/>
      <c r="G9" s="102"/>
      <c r="H9" s="102"/>
      <c r="I9" s="102"/>
      <c r="J9" s="102"/>
      <c r="K9" s="102"/>
      <c r="L9" s="97"/>
      <c r="M9" s="98"/>
      <c r="N9" s="98"/>
      <c r="O9" s="98">
        <f>SUM(O5:O8)</f>
        <v>5125500</v>
      </c>
      <c r="P9" s="98">
        <f t="shared" ref="P9:R9" si="3">SUM(P5:P8)</f>
        <v>0</v>
      </c>
      <c r="Q9" s="98">
        <f t="shared" si="3"/>
        <v>0</v>
      </c>
      <c r="R9" s="98">
        <f t="shared" si="3"/>
        <v>5125500</v>
      </c>
      <c r="S9" s="96"/>
      <c r="T9" s="97"/>
      <c r="U9" s="97"/>
      <c r="V9" s="97"/>
      <c r="W9" s="97"/>
      <c r="X9" s="96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100"/>
    </row>
  </sheetData>
  <autoFilter ref="A4:AQ8" xr:uid="{3AED89B9-1D83-4FA1-A837-C3CE6580CD72}"/>
  <mergeCells count="1">
    <mergeCell ref="B9:K9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8215-C56C-489A-A3E1-0E02985E6F08}">
  <sheetPr>
    <pageSetUpPr fitToPage="1"/>
  </sheetPr>
  <dimension ref="A1:AQ12"/>
  <sheetViews>
    <sheetView zoomScale="70" zoomScaleNormal="70" workbookViewId="0">
      <pane xSplit="4" ySplit="4" topLeftCell="K8" activePane="bottomRight" state="frozen"/>
      <selection pane="topRight" activeCell="E1" sqref="E1"/>
      <selection pane="bottomLeft" activeCell="A6" sqref="A6"/>
      <selection pane="bottomRight" activeCell="K17" sqref="K17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SUBTOTAL(9,M5:M463)</f>
        <v>26039000</v>
      </c>
      <c r="N3" s="27">
        <f t="shared" si="0"/>
        <v>7</v>
      </c>
      <c r="O3" s="27">
        <f t="shared" si="0"/>
        <v>160104000</v>
      </c>
      <c r="P3" s="27">
        <f t="shared" si="0"/>
        <v>60669000</v>
      </c>
      <c r="Q3" s="27">
        <f t="shared" si="0"/>
        <v>0</v>
      </c>
      <c r="R3" s="27">
        <f t="shared" si="0"/>
        <v>220773000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SUMIF(AQ5:AQ12,"ผ่าน",O5:O12)</f>
        <v>80052000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44</v>
      </c>
      <c r="D5" s="43" t="s">
        <v>105</v>
      </c>
      <c r="E5" s="43" t="s">
        <v>106</v>
      </c>
      <c r="F5" s="43" t="s">
        <v>82</v>
      </c>
      <c r="G5" s="43"/>
      <c r="H5" s="43"/>
      <c r="I5" s="43"/>
      <c r="J5" s="43"/>
      <c r="K5" s="43"/>
      <c r="L5" s="43" t="s">
        <v>107</v>
      </c>
      <c r="M5" s="46">
        <v>3800000</v>
      </c>
      <c r="N5" s="46">
        <v>1</v>
      </c>
      <c r="O5" s="46">
        <f t="shared" ref="O5:O10" si="1">M5*N5</f>
        <v>3800000</v>
      </c>
      <c r="P5" s="46">
        <v>0</v>
      </c>
      <c r="Q5" s="46">
        <v>0</v>
      </c>
      <c r="R5" s="46">
        <f t="shared" ref="R5:R11" si="2">O5+P5+Q5</f>
        <v>3800000</v>
      </c>
      <c r="S5" s="44">
        <v>10699</v>
      </c>
      <c r="T5" s="43" t="s">
        <v>108</v>
      </c>
      <c r="U5" s="43" t="s">
        <v>56</v>
      </c>
      <c r="V5" s="43" t="s">
        <v>109</v>
      </c>
      <c r="W5" s="43" t="s">
        <v>56</v>
      </c>
      <c r="X5" s="44" t="s">
        <v>110</v>
      </c>
      <c r="Y5" s="43" t="s">
        <v>58</v>
      </c>
      <c r="Z5" s="43" t="s">
        <v>111</v>
      </c>
      <c r="AA5" s="43" t="s">
        <v>89</v>
      </c>
      <c r="AB5" s="43" t="s">
        <v>112</v>
      </c>
      <c r="AC5" s="43" t="s">
        <v>90</v>
      </c>
      <c r="AD5" s="43" t="s">
        <v>113</v>
      </c>
      <c r="AE5" s="43" t="s">
        <v>92</v>
      </c>
      <c r="AF5" s="43" t="s">
        <v>65</v>
      </c>
      <c r="AG5" s="43" t="s">
        <v>65</v>
      </c>
      <c r="AH5" s="43" t="s">
        <v>65</v>
      </c>
      <c r="AI5" s="43" t="s">
        <v>65</v>
      </c>
      <c r="AJ5" s="43" t="s">
        <v>65</v>
      </c>
      <c r="AK5" s="43"/>
      <c r="AL5" s="43"/>
      <c r="AM5" s="43"/>
      <c r="AN5" s="43"/>
      <c r="AO5" s="43"/>
      <c r="AP5" s="47"/>
      <c r="AQ5" s="51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119</v>
      </c>
      <c r="D6" s="43" t="s">
        <v>118</v>
      </c>
      <c r="E6" s="43" t="s">
        <v>119</v>
      </c>
      <c r="F6" s="43" t="s">
        <v>82</v>
      </c>
      <c r="G6" s="43"/>
      <c r="H6" s="43"/>
      <c r="I6" s="43"/>
      <c r="J6" s="43"/>
      <c r="K6" s="43"/>
      <c r="L6" s="43" t="s">
        <v>83</v>
      </c>
      <c r="M6" s="46">
        <v>2800000</v>
      </c>
      <c r="N6" s="46">
        <v>1</v>
      </c>
      <c r="O6" s="46">
        <f t="shared" si="1"/>
        <v>2800000</v>
      </c>
      <c r="P6" s="46">
        <v>0</v>
      </c>
      <c r="Q6" s="46">
        <v>0</v>
      </c>
      <c r="R6" s="46">
        <f t="shared" si="2"/>
        <v>2800000</v>
      </c>
      <c r="S6" s="44">
        <v>10699</v>
      </c>
      <c r="T6" s="43" t="s">
        <v>108</v>
      </c>
      <c r="U6" s="43" t="s">
        <v>56</v>
      </c>
      <c r="V6" s="43" t="s">
        <v>109</v>
      </c>
      <c r="W6" s="43" t="s">
        <v>56</v>
      </c>
      <c r="X6" s="44" t="s">
        <v>110</v>
      </c>
      <c r="Y6" s="43" t="s">
        <v>87</v>
      </c>
      <c r="Z6" s="43" t="s">
        <v>120</v>
      </c>
      <c r="AA6" s="43" t="s">
        <v>89</v>
      </c>
      <c r="AB6" s="43" t="s">
        <v>112</v>
      </c>
      <c r="AC6" s="43" t="s">
        <v>102</v>
      </c>
      <c r="AD6" s="43" t="s">
        <v>121</v>
      </c>
      <c r="AE6" s="43" t="s">
        <v>104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144</v>
      </c>
      <c r="D7" s="43" t="s">
        <v>146</v>
      </c>
      <c r="E7" s="43" t="s">
        <v>147</v>
      </c>
      <c r="F7" s="43" t="s">
        <v>82</v>
      </c>
      <c r="G7" s="43"/>
      <c r="H7" s="43"/>
      <c r="I7" s="43"/>
      <c r="J7" s="43"/>
      <c r="K7" s="43"/>
      <c r="L7" s="43" t="s">
        <v>107</v>
      </c>
      <c r="M7" s="46">
        <v>3700000</v>
      </c>
      <c r="N7" s="46">
        <v>1</v>
      </c>
      <c r="O7" s="46">
        <f t="shared" si="1"/>
        <v>3700000</v>
      </c>
      <c r="P7" s="46">
        <v>0</v>
      </c>
      <c r="Q7" s="46">
        <v>0</v>
      </c>
      <c r="R7" s="46">
        <f t="shared" si="2"/>
        <v>3700000</v>
      </c>
      <c r="S7" s="44">
        <v>10699</v>
      </c>
      <c r="T7" s="43" t="s">
        <v>108</v>
      </c>
      <c r="U7" s="43" t="s">
        <v>56</v>
      </c>
      <c r="V7" s="43" t="s">
        <v>109</v>
      </c>
      <c r="W7" s="43" t="s">
        <v>56</v>
      </c>
      <c r="X7" s="44" t="s">
        <v>110</v>
      </c>
      <c r="Y7" s="43" t="s">
        <v>87</v>
      </c>
      <c r="Z7" s="43" t="s">
        <v>148</v>
      </c>
      <c r="AA7" s="43" t="s">
        <v>89</v>
      </c>
      <c r="AB7" s="43" t="s">
        <v>112</v>
      </c>
      <c r="AC7" s="43" t="s">
        <v>90</v>
      </c>
      <c r="AD7" s="43" t="s">
        <v>113</v>
      </c>
      <c r="AE7" s="43" t="s">
        <v>92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1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225</v>
      </c>
      <c r="D8" s="43" t="s">
        <v>201</v>
      </c>
      <c r="E8" s="43" t="s">
        <v>202</v>
      </c>
      <c r="F8" s="43" t="s">
        <v>156</v>
      </c>
      <c r="G8" s="43"/>
      <c r="H8" s="43"/>
      <c r="I8" s="43"/>
      <c r="J8" s="43"/>
      <c r="K8" s="43"/>
      <c r="L8" s="43" t="s">
        <v>83</v>
      </c>
      <c r="M8" s="46">
        <v>2469000</v>
      </c>
      <c r="N8" s="46">
        <v>1</v>
      </c>
      <c r="O8" s="46">
        <f t="shared" si="1"/>
        <v>2469000</v>
      </c>
      <c r="P8" s="46">
        <v>0</v>
      </c>
      <c r="Q8" s="46">
        <v>0</v>
      </c>
      <c r="R8" s="46">
        <f t="shared" si="2"/>
        <v>2469000</v>
      </c>
      <c r="S8" s="44">
        <v>10699</v>
      </c>
      <c r="T8" s="43" t="s">
        <v>108</v>
      </c>
      <c r="U8" s="43" t="s">
        <v>56</v>
      </c>
      <c r="V8" s="43" t="s">
        <v>109</v>
      </c>
      <c r="W8" s="43" t="s">
        <v>56</v>
      </c>
      <c r="X8" s="44" t="s">
        <v>110</v>
      </c>
      <c r="Y8" s="43" t="s">
        <v>87</v>
      </c>
      <c r="Z8" s="43" t="s">
        <v>120</v>
      </c>
      <c r="AA8" s="43" t="s">
        <v>89</v>
      </c>
      <c r="AB8" s="43" t="s">
        <v>112</v>
      </c>
      <c r="AC8" s="43" t="s">
        <v>102</v>
      </c>
      <c r="AD8" s="43" t="s">
        <v>203</v>
      </c>
      <c r="AE8" s="43" t="s">
        <v>204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1" t="s">
        <v>67</v>
      </c>
    </row>
    <row r="9" spans="1:43" s="49" customFormat="1" ht="72.75" customHeight="1" x14ac:dyDescent="0.7">
      <c r="A9" s="43" t="s">
        <v>48</v>
      </c>
      <c r="B9" s="44">
        <v>6</v>
      </c>
      <c r="C9" s="44">
        <v>281</v>
      </c>
      <c r="D9" s="43" t="s">
        <v>233</v>
      </c>
      <c r="E9" s="43" t="s">
        <v>234</v>
      </c>
      <c r="F9" s="43" t="s">
        <v>82</v>
      </c>
      <c r="G9" s="43"/>
      <c r="H9" s="43"/>
      <c r="I9" s="43"/>
      <c r="J9" s="43"/>
      <c r="K9" s="43"/>
      <c r="L9" s="43" t="s">
        <v>83</v>
      </c>
      <c r="M9" s="46">
        <v>9270000</v>
      </c>
      <c r="N9" s="46">
        <v>1</v>
      </c>
      <c r="O9" s="46">
        <f t="shared" si="1"/>
        <v>9270000</v>
      </c>
      <c r="P9" s="46">
        <v>0</v>
      </c>
      <c r="Q9" s="46">
        <v>0</v>
      </c>
      <c r="R9" s="46">
        <f t="shared" si="2"/>
        <v>9270000</v>
      </c>
      <c r="S9" s="44">
        <v>10699</v>
      </c>
      <c r="T9" s="43" t="s">
        <v>108</v>
      </c>
      <c r="U9" s="43" t="s">
        <v>56</v>
      </c>
      <c r="V9" s="43" t="s">
        <v>109</v>
      </c>
      <c r="W9" s="43" t="s">
        <v>56</v>
      </c>
      <c r="X9" s="44" t="s">
        <v>110</v>
      </c>
      <c r="Y9" s="43" t="s">
        <v>87</v>
      </c>
      <c r="Z9" s="43" t="s">
        <v>148</v>
      </c>
      <c r="AA9" s="43" t="s">
        <v>89</v>
      </c>
      <c r="AB9" s="43" t="s">
        <v>112</v>
      </c>
      <c r="AC9" s="43" t="s">
        <v>90</v>
      </c>
      <c r="AD9" s="43" t="s">
        <v>91</v>
      </c>
      <c r="AE9" s="43" t="s">
        <v>92</v>
      </c>
      <c r="AF9" s="43" t="s">
        <v>65</v>
      </c>
      <c r="AG9" s="43" t="s">
        <v>65</v>
      </c>
      <c r="AH9" s="43" t="s">
        <v>65</v>
      </c>
      <c r="AI9" s="43" t="s">
        <v>65</v>
      </c>
      <c r="AJ9" s="43" t="s">
        <v>65</v>
      </c>
      <c r="AK9" s="43"/>
      <c r="AL9" s="43"/>
      <c r="AM9" s="43"/>
      <c r="AN9" s="43"/>
      <c r="AO9" s="43"/>
      <c r="AP9" s="47"/>
      <c r="AQ9" s="55" t="s">
        <v>67</v>
      </c>
    </row>
    <row r="10" spans="1:43" s="49" customFormat="1" ht="72.75" customHeight="1" x14ac:dyDescent="0.7">
      <c r="A10" s="43" t="s">
        <v>48</v>
      </c>
      <c r="B10" s="44">
        <v>6</v>
      </c>
      <c r="C10" s="44">
        <v>370</v>
      </c>
      <c r="D10" s="43" t="s">
        <v>251</v>
      </c>
      <c r="E10" s="43" t="s">
        <v>252</v>
      </c>
      <c r="F10" s="43" t="s">
        <v>82</v>
      </c>
      <c r="G10" s="43"/>
      <c r="H10" s="43"/>
      <c r="I10" s="43"/>
      <c r="J10" s="43"/>
      <c r="K10" s="43"/>
      <c r="L10" s="43" t="s">
        <v>83</v>
      </c>
      <c r="M10" s="46">
        <v>4000000</v>
      </c>
      <c r="N10" s="46">
        <v>1</v>
      </c>
      <c r="O10" s="46">
        <f t="shared" si="1"/>
        <v>4000000</v>
      </c>
      <c r="P10" s="46">
        <v>0</v>
      </c>
      <c r="Q10" s="46">
        <v>0</v>
      </c>
      <c r="R10" s="46">
        <f t="shared" si="2"/>
        <v>4000000</v>
      </c>
      <c r="S10" s="44">
        <v>10699</v>
      </c>
      <c r="T10" s="43" t="s">
        <v>108</v>
      </c>
      <c r="U10" s="43" t="s">
        <v>56</v>
      </c>
      <c r="V10" s="43" t="s">
        <v>109</v>
      </c>
      <c r="W10" s="43" t="s">
        <v>56</v>
      </c>
      <c r="X10" s="44" t="s">
        <v>110</v>
      </c>
      <c r="Y10" s="43" t="s">
        <v>58</v>
      </c>
      <c r="Z10" s="43" t="s">
        <v>253</v>
      </c>
      <c r="AA10" s="43" t="s">
        <v>89</v>
      </c>
      <c r="AB10" s="43" t="s">
        <v>112</v>
      </c>
      <c r="AC10" s="43" t="s">
        <v>126</v>
      </c>
      <c r="AD10" s="43" t="s">
        <v>254</v>
      </c>
      <c r="AE10" s="43" t="s">
        <v>128</v>
      </c>
      <c r="AF10" s="43" t="s">
        <v>65</v>
      </c>
      <c r="AG10" s="43" t="s">
        <v>65</v>
      </c>
      <c r="AH10" s="43" t="s">
        <v>65</v>
      </c>
      <c r="AI10" s="43" t="s">
        <v>65</v>
      </c>
      <c r="AJ10" s="43" t="s">
        <v>65</v>
      </c>
      <c r="AK10" s="43"/>
      <c r="AL10" s="43"/>
      <c r="AM10" s="43"/>
      <c r="AN10" s="43"/>
      <c r="AO10" s="43"/>
      <c r="AP10" s="47"/>
      <c r="AQ10" s="51" t="s">
        <v>67</v>
      </c>
    </row>
    <row r="11" spans="1:43" s="49" customFormat="1" ht="72.75" customHeight="1" x14ac:dyDescent="0.7">
      <c r="A11" s="43" t="s">
        <v>255</v>
      </c>
      <c r="B11" s="77">
        <v>6</v>
      </c>
      <c r="C11" s="78"/>
      <c r="D11" s="79" t="s">
        <v>256</v>
      </c>
      <c r="E11" s="80"/>
      <c r="F11" s="81"/>
      <c r="G11" s="81"/>
      <c r="H11" s="81"/>
      <c r="I11" s="81"/>
      <c r="J11" s="81"/>
      <c r="K11" s="81"/>
      <c r="L11" s="82" t="s">
        <v>53</v>
      </c>
      <c r="M11" s="83"/>
      <c r="N11" s="84">
        <v>1</v>
      </c>
      <c r="O11" s="85">
        <v>54013000</v>
      </c>
      <c r="P11" s="86">
        <v>30334500</v>
      </c>
      <c r="Q11" s="87"/>
      <c r="R11" s="87">
        <f t="shared" si="2"/>
        <v>84347500</v>
      </c>
      <c r="S11" s="88"/>
      <c r="T11" s="89" t="s">
        <v>108</v>
      </c>
      <c r="U11" s="90" t="s">
        <v>56</v>
      </c>
      <c r="V11" s="89" t="s">
        <v>109</v>
      </c>
      <c r="W11" s="90" t="s">
        <v>56</v>
      </c>
      <c r="X11" s="91" t="s">
        <v>110</v>
      </c>
      <c r="Y11" s="81"/>
      <c r="Z11" s="81"/>
      <c r="AA11" s="92" t="s">
        <v>257</v>
      </c>
      <c r="AB11" s="93" t="s">
        <v>112</v>
      </c>
      <c r="AC11" s="93" t="s">
        <v>258</v>
      </c>
      <c r="AD11" s="93" t="s">
        <v>259</v>
      </c>
      <c r="AE11" s="94" t="s">
        <v>260</v>
      </c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95"/>
      <c r="AQ11" s="51" t="s">
        <v>67</v>
      </c>
    </row>
    <row r="12" spans="1:43" ht="24.6" customHeight="1" x14ac:dyDescent="0.25">
      <c r="B12" s="102" t="s">
        <v>261</v>
      </c>
      <c r="C12" s="102"/>
      <c r="D12" s="102"/>
      <c r="E12" s="102"/>
      <c r="F12" s="102"/>
      <c r="G12" s="102"/>
      <c r="H12" s="102"/>
      <c r="I12" s="102"/>
      <c r="J12" s="102"/>
      <c r="K12" s="102"/>
      <c r="L12" s="97"/>
      <c r="M12" s="98"/>
      <c r="N12" s="98"/>
      <c r="O12" s="98">
        <f>SUM(O5:O11)</f>
        <v>80052000</v>
      </c>
      <c r="P12" s="98">
        <f t="shared" ref="P12:Q12" si="3">SUM(P5:P11)</f>
        <v>30334500</v>
      </c>
      <c r="Q12" s="98">
        <f t="shared" si="3"/>
        <v>0</v>
      </c>
      <c r="R12" s="98">
        <f>SUM(R5:R11)</f>
        <v>110386500</v>
      </c>
      <c r="S12" s="96"/>
      <c r="T12" s="97"/>
      <c r="U12" s="97"/>
      <c r="V12" s="97"/>
      <c r="W12" s="97"/>
      <c r="X12" s="96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100"/>
    </row>
  </sheetData>
  <autoFilter ref="A4:AQ11" xr:uid="{FBB18215-C56C-489A-A3E1-0E02985E6F08}"/>
  <mergeCells count="1">
    <mergeCell ref="B12:K12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CE601-B06F-47DA-B986-60FF14746AF3}">
  <sheetPr>
    <pageSetUpPr fitToPage="1"/>
  </sheetPr>
  <dimension ref="A1:AQ7"/>
  <sheetViews>
    <sheetView zoomScale="80" zoomScaleNormal="80" workbookViewId="0">
      <pane xSplit="4" ySplit="4" topLeftCell="L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SUBTOTAL(9,M5:M458)</f>
        <v>1110000</v>
      </c>
      <c r="N3" s="27">
        <f t="shared" si="0"/>
        <v>2</v>
      </c>
      <c r="O3" s="27">
        <f t="shared" si="0"/>
        <v>2220000</v>
      </c>
      <c r="P3" s="27">
        <f t="shared" si="0"/>
        <v>0</v>
      </c>
      <c r="Q3" s="27">
        <f t="shared" si="0"/>
        <v>0</v>
      </c>
      <c r="R3" s="27">
        <f t="shared" si="0"/>
        <v>2220000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SUMIF(AQ5:AQ7,"ผ่าน",O5:O7)</f>
        <v>1110000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221</v>
      </c>
      <c r="D5" s="43" t="s">
        <v>190</v>
      </c>
      <c r="E5" s="43" t="s">
        <v>183</v>
      </c>
      <c r="F5" s="43" t="s">
        <v>99</v>
      </c>
      <c r="G5" s="43"/>
      <c r="H5" s="43"/>
      <c r="I5" s="43"/>
      <c r="J5" s="43"/>
      <c r="K5" s="43"/>
      <c r="L5" s="43" t="s">
        <v>107</v>
      </c>
      <c r="M5" s="46">
        <v>460000</v>
      </c>
      <c r="N5" s="46">
        <v>1</v>
      </c>
      <c r="O5" s="46">
        <f t="shared" ref="O5:O6" si="1">M5*N5</f>
        <v>460000</v>
      </c>
      <c r="P5" s="46">
        <v>0</v>
      </c>
      <c r="Q5" s="46">
        <v>0</v>
      </c>
      <c r="R5" s="46">
        <f t="shared" ref="R5:R6" si="2">O5+P5+Q5</f>
        <v>460000</v>
      </c>
      <c r="S5" s="44">
        <v>10866</v>
      </c>
      <c r="T5" s="43" t="s">
        <v>191</v>
      </c>
      <c r="U5" s="43" t="s">
        <v>192</v>
      </c>
      <c r="V5" s="43" t="s">
        <v>192</v>
      </c>
      <c r="W5" s="43" t="s">
        <v>56</v>
      </c>
      <c r="X5" s="44" t="s">
        <v>137</v>
      </c>
      <c r="Y5" s="43" t="s">
        <v>58</v>
      </c>
      <c r="Z5" s="43" t="s">
        <v>193</v>
      </c>
      <c r="AA5" s="43" t="s">
        <v>89</v>
      </c>
      <c r="AB5" s="43" t="s">
        <v>61</v>
      </c>
      <c r="AC5" s="43" t="s">
        <v>126</v>
      </c>
      <c r="AD5" s="43" t="s">
        <v>185</v>
      </c>
      <c r="AE5" s="43" t="s">
        <v>186</v>
      </c>
      <c r="AF5" s="43" t="s">
        <v>65</v>
      </c>
      <c r="AG5" s="43" t="s">
        <v>65</v>
      </c>
      <c r="AH5" s="43" t="s">
        <v>65</v>
      </c>
      <c r="AI5" s="43" t="s">
        <v>65</v>
      </c>
      <c r="AJ5" s="43" t="s">
        <v>65</v>
      </c>
      <c r="AK5" s="43"/>
      <c r="AL5" s="43"/>
      <c r="AM5" s="43"/>
      <c r="AN5" s="43"/>
      <c r="AO5" s="43"/>
      <c r="AP5" s="47"/>
      <c r="AQ5" s="51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228</v>
      </c>
      <c r="D6" s="43" t="s">
        <v>220</v>
      </c>
      <c r="E6" s="43" t="s">
        <v>221</v>
      </c>
      <c r="F6" s="43" t="s">
        <v>82</v>
      </c>
      <c r="G6" s="43"/>
      <c r="H6" s="43"/>
      <c r="I6" s="43"/>
      <c r="J6" s="43"/>
      <c r="K6" s="43"/>
      <c r="L6" s="43" t="s">
        <v>83</v>
      </c>
      <c r="M6" s="46">
        <v>650000</v>
      </c>
      <c r="N6" s="46">
        <v>1</v>
      </c>
      <c r="O6" s="46">
        <f t="shared" si="1"/>
        <v>650000</v>
      </c>
      <c r="P6" s="46">
        <v>0</v>
      </c>
      <c r="Q6" s="46">
        <v>0</v>
      </c>
      <c r="R6" s="46">
        <f t="shared" si="2"/>
        <v>650000</v>
      </c>
      <c r="S6" s="44">
        <v>10866</v>
      </c>
      <c r="T6" s="43" t="s">
        <v>191</v>
      </c>
      <c r="U6" s="43" t="s">
        <v>192</v>
      </c>
      <c r="V6" s="43" t="s">
        <v>192</v>
      </c>
      <c r="W6" s="43" t="s">
        <v>56</v>
      </c>
      <c r="X6" s="44" t="s">
        <v>137</v>
      </c>
      <c r="Y6" s="43" t="s">
        <v>58</v>
      </c>
      <c r="Z6" s="43" t="s">
        <v>222</v>
      </c>
      <c r="AA6" s="43" t="s">
        <v>89</v>
      </c>
      <c r="AB6" s="43" t="s">
        <v>61</v>
      </c>
      <c r="AC6" s="43" t="s">
        <v>90</v>
      </c>
      <c r="AD6" s="43" t="s">
        <v>91</v>
      </c>
      <c r="AE6" s="43" t="s">
        <v>92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ht="24.6" customHeight="1" x14ac:dyDescent="0.25">
      <c r="B7" s="102" t="s">
        <v>261</v>
      </c>
      <c r="C7" s="102"/>
      <c r="D7" s="102"/>
      <c r="E7" s="102"/>
      <c r="F7" s="102"/>
      <c r="G7" s="102"/>
      <c r="H7" s="102"/>
      <c r="I7" s="102"/>
      <c r="J7" s="102"/>
      <c r="K7" s="102"/>
      <c r="L7" s="97"/>
      <c r="M7" s="98"/>
      <c r="N7" s="98"/>
      <c r="O7" s="98">
        <f>SUM(O5:O6)</f>
        <v>1110000</v>
      </c>
      <c r="P7" s="98">
        <f t="shared" ref="P7:R7" si="3">SUM(P5:P6)</f>
        <v>0</v>
      </c>
      <c r="Q7" s="98">
        <f t="shared" si="3"/>
        <v>0</v>
      </c>
      <c r="R7" s="98">
        <f t="shared" si="3"/>
        <v>1110000</v>
      </c>
      <c r="S7" s="96"/>
      <c r="T7" s="97"/>
      <c r="U7" s="97"/>
      <c r="V7" s="97"/>
      <c r="W7" s="97"/>
      <c r="X7" s="96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100"/>
    </row>
  </sheetData>
  <autoFilter ref="A4:AQ6" xr:uid="{3AED89B9-1D83-4FA1-A837-C3CE6580CD72}"/>
  <mergeCells count="1">
    <mergeCell ref="B7:K7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0DA1B-C87C-4350-AA10-21E9DB77D90F}">
  <sheetPr>
    <pageSetUpPr fitToPage="1"/>
  </sheetPr>
  <dimension ref="A1:AQ7"/>
  <sheetViews>
    <sheetView zoomScale="80" zoomScaleNormal="8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SUBTOTAL(9,M5:M458)</f>
        <v>2508000</v>
      </c>
      <c r="N3" s="27">
        <f t="shared" si="0"/>
        <v>4</v>
      </c>
      <c r="O3" s="27">
        <f t="shared" si="0"/>
        <v>5616000</v>
      </c>
      <c r="P3" s="27">
        <f t="shared" si="0"/>
        <v>0</v>
      </c>
      <c r="Q3" s="27">
        <f t="shared" si="0"/>
        <v>0</v>
      </c>
      <c r="R3" s="27">
        <f t="shared" si="0"/>
        <v>5616000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SUMIF(AQ5:AQ7,"ผ่าน",O5:O7)</f>
        <v>2808000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152</v>
      </c>
      <c r="D5" s="43" t="s">
        <v>154</v>
      </c>
      <c r="E5" s="43" t="s">
        <v>155</v>
      </c>
      <c r="F5" s="43" t="s">
        <v>156</v>
      </c>
      <c r="G5" s="43"/>
      <c r="H5" s="43"/>
      <c r="I5" s="43"/>
      <c r="J5" s="43"/>
      <c r="K5" s="43"/>
      <c r="L5" s="43" t="s">
        <v>157</v>
      </c>
      <c r="M5" s="46">
        <v>2358000</v>
      </c>
      <c r="N5" s="46">
        <v>1</v>
      </c>
      <c r="O5" s="46">
        <f t="shared" ref="O5:O6" si="1">M5*N5</f>
        <v>2358000</v>
      </c>
      <c r="P5" s="46">
        <v>0</v>
      </c>
      <c r="Q5" s="46">
        <v>0</v>
      </c>
      <c r="R5" s="46">
        <f t="shared" ref="R5:R6" si="2">O5+P5+Q5</f>
        <v>2358000</v>
      </c>
      <c r="S5" s="44">
        <v>10867</v>
      </c>
      <c r="T5" s="43" t="s">
        <v>158</v>
      </c>
      <c r="U5" s="43" t="s">
        <v>132</v>
      </c>
      <c r="V5" s="43" t="s">
        <v>132</v>
      </c>
      <c r="W5" s="43" t="s">
        <v>56</v>
      </c>
      <c r="X5" s="44" t="s">
        <v>137</v>
      </c>
      <c r="Y5" s="43" t="s">
        <v>58</v>
      </c>
      <c r="Z5" s="43" t="s">
        <v>159</v>
      </c>
      <c r="AA5" s="43" t="s">
        <v>89</v>
      </c>
      <c r="AB5" s="43" t="s">
        <v>61</v>
      </c>
      <c r="AC5" s="43" t="s">
        <v>160</v>
      </c>
      <c r="AD5" s="43" t="s">
        <v>161</v>
      </c>
      <c r="AE5" s="43" t="s">
        <v>162</v>
      </c>
      <c r="AF5" s="43" t="s">
        <v>65</v>
      </c>
      <c r="AG5" s="43" t="s">
        <v>65</v>
      </c>
      <c r="AH5" s="43" t="s">
        <v>65</v>
      </c>
      <c r="AI5" s="43" t="s">
        <v>65</v>
      </c>
      <c r="AJ5" s="43" t="s">
        <v>65</v>
      </c>
      <c r="AK5" s="43"/>
      <c r="AL5" s="43"/>
      <c r="AM5" s="43"/>
      <c r="AN5" s="43"/>
      <c r="AO5" s="43"/>
      <c r="AP5" s="47"/>
      <c r="AQ5" s="51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187</v>
      </c>
      <c r="D6" s="43" t="s">
        <v>179</v>
      </c>
      <c r="E6" s="43" t="s">
        <v>180</v>
      </c>
      <c r="F6" s="43" t="s">
        <v>82</v>
      </c>
      <c r="G6" s="43"/>
      <c r="H6" s="43"/>
      <c r="I6" s="43"/>
      <c r="J6" s="43"/>
      <c r="K6" s="43"/>
      <c r="L6" s="43" t="s">
        <v>83</v>
      </c>
      <c r="M6" s="46">
        <v>150000</v>
      </c>
      <c r="N6" s="46">
        <v>3</v>
      </c>
      <c r="O6" s="46">
        <f t="shared" si="1"/>
        <v>450000</v>
      </c>
      <c r="P6" s="46">
        <v>0</v>
      </c>
      <c r="Q6" s="46">
        <v>0</v>
      </c>
      <c r="R6" s="46">
        <f t="shared" si="2"/>
        <v>450000</v>
      </c>
      <c r="S6" s="44">
        <v>10867</v>
      </c>
      <c r="T6" s="43" t="s">
        <v>158</v>
      </c>
      <c r="U6" s="43" t="s">
        <v>132</v>
      </c>
      <c r="V6" s="43" t="s">
        <v>132</v>
      </c>
      <c r="W6" s="43" t="s">
        <v>56</v>
      </c>
      <c r="X6" s="44" t="s">
        <v>137</v>
      </c>
      <c r="Y6" s="43" t="s">
        <v>58</v>
      </c>
      <c r="Z6" s="43" t="s">
        <v>181</v>
      </c>
      <c r="AA6" s="43" t="s">
        <v>89</v>
      </c>
      <c r="AB6" s="43" t="s">
        <v>61</v>
      </c>
      <c r="AC6" s="43" t="s">
        <v>90</v>
      </c>
      <c r="AD6" s="43" t="s">
        <v>175</v>
      </c>
      <c r="AE6" s="43" t="s">
        <v>92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ht="24.6" customHeight="1" x14ac:dyDescent="0.25">
      <c r="B7" s="102" t="s">
        <v>261</v>
      </c>
      <c r="C7" s="102"/>
      <c r="D7" s="102"/>
      <c r="E7" s="102"/>
      <c r="F7" s="102"/>
      <c r="G7" s="102"/>
      <c r="H7" s="102"/>
      <c r="I7" s="102"/>
      <c r="J7" s="102"/>
      <c r="K7" s="102"/>
      <c r="L7" s="97"/>
      <c r="M7" s="98"/>
      <c r="N7" s="98"/>
      <c r="O7" s="98">
        <f>SUM(O5:O6)</f>
        <v>2808000</v>
      </c>
      <c r="P7" s="98">
        <f t="shared" ref="P7:R7" si="3">SUM(P5:P6)</f>
        <v>0</v>
      </c>
      <c r="Q7" s="98">
        <f t="shared" si="3"/>
        <v>0</v>
      </c>
      <c r="R7" s="98">
        <f t="shared" si="3"/>
        <v>2808000</v>
      </c>
      <c r="S7" s="96"/>
      <c r="T7" s="97"/>
      <c r="U7" s="97"/>
      <c r="V7" s="97"/>
      <c r="W7" s="97"/>
      <c r="X7" s="96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100"/>
    </row>
  </sheetData>
  <autoFilter ref="A4:AQ6" xr:uid="{3AED89B9-1D83-4FA1-A837-C3CE6580CD72}"/>
  <mergeCells count="1">
    <mergeCell ref="B7:K7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22631-211F-4205-BCF3-CA8B8B64CBCF}">
  <sheetPr>
    <pageSetUpPr fitToPage="1"/>
  </sheetPr>
  <dimension ref="A1:AQ8"/>
  <sheetViews>
    <sheetView zoomScale="80" zoomScaleNormal="8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SUBTOTAL(9,M5:M459)</f>
        <v>21363700</v>
      </c>
      <c r="N3" s="27">
        <f t="shared" si="0"/>
        <v>5</v>
      </c>
      <c r="O3" s="27">
        <f t="shared" si="0"/>
        <v>11425400</v>
      </c>
      <c r="P3" s="27">
        <f t="shared" si="0"/>
        <v>32902000</v>
      </c>
      <c r="Q3" s="27">
        <f t="shared" si="0"/>
        <v>0</v>
      </c>
      <c r="R3" s="27">
        <f t="shared" si="0"/>
        <v>44327400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SUMIF(AQ5:AQ8,"ผ่าน",O5:O8)</f>
        <v>5712700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7</v>
      </c>
      <c r="D5" s="43" t="s">
        <v>49</v>
      </c>
      <c r="E5" s="43" t="s">
        <v>50</v>
      </c>
      <c r="F5" s="43" t="s">
        <v>51</v>
      </c>
      <c r="G5" s="43">
        <v>2</v>
      </c>
      <c r="H5" s="45">
        <v>1320</v>
      </c>
      <c r="I5" s="45">
        <v>360</v>
      </c>
      <c r="J5" s="45">
        <v>8</v>
      </c>
      <c r="K5" s="43" t="s">
        <v>52</v>
      </c>
      <c r="L5" s="43" t="s">
        <v>53</v>
      </c>
      <c r="M5" s="46">
        <v>20563700</v>
      </c>
      <c r="N5" s="46">
        <v>1</v>
      </c>
      <c r="O5" s="46">
        <v>4112700</v>
      </c>
      <c r="P5" s="46">
        <v>16451000</v>
      </c>
      <c r="Q5" s="46">
        <v>0</v>
      </c>
      <c r="R5" s="46">
        <f t="shared" ref="R5:R7" si="1">O5+P5+Q5</f>
        <v>20563700</v>
      </c>
      <c r="S5" s="44">
        <v>10868</v>
      </c>
      <c r="T5" s="43" t="s">
        <v>54</v>
      </c>
      <c r="U5" s="43" t="s">
        <v>55</v>
      </c>
      <c r="V5" s="43" t="s">
        <v>55</v>
      </c>
      <c r="W5" s="43" t="s">
        <v>56</v>
      </c>
      <c r="X5" s="44" t="s">
        <v>57</v>
      </c>
      <c r="Y5" s="43" t="s">
        <v>58</v>
      </c>
      <c r="Z5" s="43" t="s">
        <v>59</v>
      </c>
      <c r="AA5" s="43" t="s">
        <v>60</v>
      </c>
      <c r="AB5" s="43" t="s">
        <v>61</v>
      </c>
      <c r="AC5" s="43" t="s">
        <v>62</v>
      </c>
      <c r="AD5" s="43" t="s">
        <v>63</v>
      </c>
      <c r="AE5" s="43" t="s">
        <v>64</v>
      </c>
      <c r="AF5" s="43"/>
      <c r="AG5" s="43"/>
      <c r="AH5" s="43"/>
      <c r="AI5" s="43"/>
      <c r="AJ5" s="43"/>
      <c r="AK5" s="43" t="s">
        <v>65</v>
      </c>
      <c r="AL5" s="43" t="s">
        <v>65</v>
      </c>
      <c r="AM5" s="43" t="s">
        <v>65</v>
      </c>
      <c r="AN5" s="43" t="s">
        <v>65</v>
      </c>
      <c r="AO5" s="43" t="s">
        <v>66</v>
      </c>
      <c r="AP5" s="47"/>
      <c r="AQ5" s="48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183</v>
      </c>
      <c r="D6" s="43" t="s">
        <v>168</v>
      </c>
      <c r="E6" s="43" t="s">
        <v>169</v>
      </c>
      <c r="F6" s="43" t="s">
        <v>82</v>
      </c>
      <c r="G6" s="43"/>
      <c r="H6" s="43"/>
      <c r="I6" s="43"/>
      <c r="J6" s="43"/>
      <c r="K6" s="43"/>
      <c r="L6" s="43" t="s">
        <v>83</v>
      </c>
      <c r="M6" s="46">
        <v>550000</v>
      </c>
      <c r="N6" s="46">
        <v>2</v>
      </c>
      <c r="O6" s="46">
        <f t="shared" ref="O6:O7" si="2">M6*N6</f>
        <v>1100000</v>
      </c>
      <c r="P6" s="46">
        <v>0</v>
      </c>
      <c r="Q6" s="46">
        <v>0</v>
      </c>
      <c r="R6" s="46">
        <f t="shared" si="1"/>
        <v>1100000</v>
      </c>
      <c r="S6" s="44">
        <v>10868</v>
      </c>
      <c r="T6" s="43" t="s">
        <v>54</v>
      </c>
      <c r="U6" s="43" t="s">
        <v>55</v>
      </c>
      <c r="V6" s="43" t="s">
        <v>55</v>
      </c>
      <c r="W6" s="43" t="s">
        <v>56</v>
      </c>
      <c r="X6" s="44" t="s">
        <v>57</v>
      </c>
      <c r="Y6" s="43" t="s">
        <v>58</v>
      </c>
      <c r="Z6" s="43" t="s">
        <v>170</v>
      </c>
      <c r="AA6" s="43" t="s">
        <v>89</v>
      </c>
      <c r="AB6" s="43" t="s">
        <v>61</v>
      </c>
      <c r="AC6" s="43" t="s">
        <v>126</v>
      </c>
      <c r="AD6" s="43" t="s">
        <v>171</v>
      </c>
      <c r="AE6" s="43" t="s">
        <v>128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222</v>
      </c>
      <c r="D7" s="43" t="s">
        <v>194</v>
      </c>
      <c r="E7" s="43" t="s">
        <v>195</v>
      </c>
      <c r="F7" s="43" t="s">
        <v>82</v>
      </c>
      <c r="G7" s="43"/>
      <c r="H7" s="43"/>
      <c r="I7" s="43"/>
      <c r="J7" s="43"/>
      <c r="K7" s="43"/>
      <c r="L7" s="43" t="s">
        <v>83</v>
      </c>
      <c r="M7" s="46">
        <v>250000</v>
      </c>
      <c r="N7" s="46">
        <v>2</v>
      </c>
      <c r="O7" s="46">
        <f t="shared" si="2"/>
        <v>500000</v>
      </c>
      <c r="P7" s="46">
        <v>0</v>
      </c>
      <c r="Q7" s="46">
        <v>0</v>
      </c>
      <c r="R7" s="46">
        <f t="shared" si="1"/>
        <v>500000</v>
      </c>
      <c r="S7" s="44">
        <v>10868</v>
      </c>
      <c r="T7" s="43" t="s">
        <v>54</v>
      </c>
      <c r="U7" s="43" t="s">
        <v>55</v>
      </c>
      <c r="V7" s="43" t="s">
        <v>55</v>
      </c>
      <c r="W7" s="43" t="s">
        <v>56</v>
      </c>
      <c r="X7" s="44" t="s">
        <v>57</v>
      </c>
      <c r="Y7" s="43" t="s">
        <v>58</v>
      </c>
      <c r="Z7" s="43" t="s">
        <v>196</v>
      </c>
      <c r="AA7" s="43" t="s">
        <v>89</v>
      </c>
      <c r="AB7" s="43" t="s">
        <v>61</v>
      </c>
      <c r="AC7" s="43" t="s">
        <v>126</v>
      </c>
      <c r="AD7" s="43" t="s">
        <v>171</v>
      </c>
      <c r="AE7" s="43" t="s">
        <v>128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1" t="s">
        <v>67</v>
      </c>
    </row>
    <row r="8" spans="1:43" ht="24.6" customHeight="1" x14ac:dyDescent="0.25">
      <c r="B8" s="102" t="s">
        <v>261</v>
      </c>
      <c r="C8" s="102"/>
      <c r="D8" s="102"/>
      <c r="E8" s="102"/>
      <c r="F8" s="102"/>
      <c r="G8" s="102"/>
      <c r="H8" s="102"/>
      <c r="I8" s="102"/>
      <c r="J8" s="102"/>
      <c r="K8" s="102"/>
      <c r="L8" s="97"/>
      <c r="M8" s="98"/>
      <c r="N8" s="98"/>
      <c r="O8" s="98">
        <f>SUM(O5:O7)</f>
        <v>5712700</v>
      </c>
      <c r="P8" s="98">
        <f t="shared" ref="P8:R8" si="3">SUM(P5:P7)</f>
        <v>16451000</v>
      </c>
      <c r="Q8" s="98">
        <f t="shared" si="3"/>
        <v>0</v>
      </c>
      <c r="R8" s="98">
        <f t="shared" si="3"/>
        <v>22163700</v>
      </c>
      <c r="S8" s="96"/>
      <c r="T8" s="97"/>
      <c r="U8" s="97"/>
      <c r="V8" s="97"/>
      <c r="W8" s="97"/>
      <c r="X8" s="96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100"/>
    </row>
  </sheetData>
  <autoFilter ref="A4:AQ7" xr:uid="{3AED89B9-1D83-4FA1-A837-C3CE6580CD72}"/>
  <mergeCells count="1">
    <mergeCell ref="B8:K8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E4E91-7A4D-49E4-9448-91A92CCAB5CA}">
  <sheetPr>
    <pageSetUpPr fitToPage="1"/>
  </sheetPr>
  <dimension ref="A1:AQ7"/>
  <sheetViews>
    <sheetView zoomScale="80" zoomScaleNormal="8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SUBTOTAL(9,M5:M458)</f>
        <v>6420000</v>
      </c>
      <c r="N3" s="27">
        <f t="shared" si="0"/>
        <v>1</v>
      </c>
      <c r="O3" s="27">
        <f t="shared" si="0"/>
        <v>12840000</v>
      </c>
      <c r="P3" s="27">
        <f t="shared" si="0"/>
        <v>0</v>
      </c>
      <c r="Q3" s="27">
        <f t="shared" si="0"/>
        <v>0</v>
      </c>
      <c r="R3" s="27">
        <f t="shared" si="0"/>
        <v>12840000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SUMIF(AQ5:AQ7,"ผ่าน",O5:O7)</f>
        <v>6420000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151</v>
      </c>
      <c r="D5" s="43" t="s">
        <v>149</v>
      </c>
      <c r="E5" s="43" t="s">
        <v>150</v>
      </c>
      <c r="F5" s="43" t="s">
        <v>82</v>
      </c>
      <c r="G5" s="43"/>
      <c r="H5" s="43"/>
      <c r="I5" s="43"/>
      <c r="J5" s="43"/>
      <c r="K5" s="43"/>
      <c r="L5" s="43" t="s">
        <v>83</v>
      </c>
      <c r="M5" s="46">
        <v>6420000</v>
      </c>
      <c r="N5" s="46">
        <v>1</v>
      </c>
      <c r="O5" s="46">
        <f t="shared" ref="O5" si="1">M5*N5</f>
        <v>6420000</v>
      </c>
      <c r="P5" s="46">
        <v>0</v>
      </c>
      <c r="Q5" s="46">
        <v>0</v>
      </c>
      <c r="R5" s="46">
        <f t="shared" ref="R5" si="2">O5+P5+Q5</f>
        <v>6420000</v>
      </c>
      <c r="S5" s="44">
        <v>10869</v>
      </c>
      <c r="T5" s="43" t="s">
        <v>151</v>
      </c>
      <c r="U5" s="43" t="s">
        <v>152</v>
      </c>
      <c r="V5" s="43" t="s">
        <v>152</v>
      </c>
      <c r="W5" s="43" t="s">
        <v>56</v>
      </c>
      <c r="X5" s="44" t="s">
        <v>137</v>
      </c>
      <c r="Y5" s="43" t="s">
        <v>124</v>
      </c>
      <c r="Z5" s="43" t="s">
        <v>153</v>
      </c>
      <c r="AA5" s="43" t="s">
        <v>89</v>
      </c>
      <c r="AB5" s="43" t="s">
        <v>61</v>
      </c>
      <c r="AC5" s="43" t="s">
        <v>90</v>
      </c>
      <c r="AD5" s="43" t="s">
        <v>91</v>
      </c>
      <c r="AE5" s="43" t="s">
        <v>92</v>
      </c>
      <c r="AF5" s="43" t="s">
        <v>65</v>
      </c>
      <c r="AG5" s="43" t="s">
        <v>65</v>
      </c>
      <c r="AH5" s="43" t="s">
        <v>65</v>
      </c>
      <c r="AI5" s="43" t="s">
        <v>65</v>
      </c>
      <c r="AJ5" s="43" t="s">
        <v>65</v>
      </c>
      <c r="AK5" s="43"/>
      <c r="AL5" s="43"/>
      <c r="AM5" s="43"/>
      <c r="AN5" s="43"/>
      <c r="AO5" s="43"/>
      <c r="AP5" s="47"/>
      <c r="AQ5" s="51" t="s">
        <v>67</v>
      </c>
    </row>
    <row r="6" spans="1:43" ht="24.6" customHeight="1" x14ac:dyDescent="0.25">
      <c r="B6" s="102" t="s">
        <v>261</v>
      </c>
      <c r="C6" s="102"/>
      <c r="D6" s="102"/>
      <c r="E6" s="102"/>
      <c r="F6" s="102"/>
      <c r="G6" s="102"/>
      <c r="H6" s="102"/>
      <c r="I6" s="102"/>
      <c r="J6" s="102"/>
      <c r="K6" s="102"/>
      <c r="L6" s="97"/>
      <c r="M6" s="98"/>
      <c r="N6" s="98"/>
      <c r="O6" s="98">
        <f>SUM(O5)</f>
        <v>6420000</v>
      </c>
      <c r="P6" s="98">
        <f t="shared" ref="P6:R6" si="3">SUM(P5)</f>
        <v>0</v>
      </c>
      <c r="Q6" s="98">
        <f t="shared" si="3"/>
        <v>0</v>
      </c>
      <c r="R6" s="98">
        <f t="shared" si="3"/>
        <v>6420000</v>
      </c>
      <c r="S6" s="96"/>
      <c r="T6" s="97"/>
      <c r="U6" s="97"/>
      <c r="V6" s="97"/>
      <c r="W6" s="97"/>
      <c r="X6" s="96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100"/>
    </row>
    <row r="7" spans="1:43" ht="24.6" x14ac:dyDescent="0.7">
      <c r="B7" s="73"/>
      <c r="D7" s="75"/>
      <c r="M7" s="76"/>
      <c r="N7" s="76"/>
      <c r="O7" s="76"/>
      <c r="P7" s="76"/>
      <c r="Q7" s="76"/>
      <c r="R7" s="76"/>
    </row>
  </sheetData>
  <autoFilter ref="A4:AQ5" xr:uid="{3AED89B9-1D83-4FA1-A837-C3CE6580CD72}"/>
  <mergeCells count="1">
    <mergeCell ref="B6:K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BCF94-8ACF-4EAB-85A8-AA5537DD2995}">
  <sheetPr>
    <pageSetUpPr fitToPage="1"/>
  </sheetPr>
  <dimension ref="A1:AQ14"/>
  <sheetViews>
    <sheetView zoomScale="80" zoomScaleNormal="80" workbookViewId="0">
      <pane xSplit="4" ySplit="4" topLeftCell="M11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SUBTOTAL(9,M5:M465)</f>
        <v>15180000</v>
      </c>
      <c r="N3" s="27">
        <f t="shared" si="0"/>
        <v>11</v>
      </c>
      <c r="O3" s="27">
        <f t="shared" si="0"/>
        <v>33660000</v>
      </c>
      <c r="P3" s="27">
        <f t="shared" si="0"/>
        <v>0</v>
      </c>
      <c r="Q3" s="27">
        <f t="shared" si="0"/>
        <v>0</v>
      </c>
      <c r="R3" s="27">
        <f t="shared" si="0"/>
        <v>33660000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SUMIF(AQ5:AQ14,"ผ่าน",O5:O14)</f>
        <v>16830000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18</v>
      </c>
      <c r="D5" s="43" t="s">
        <v>80</v>
      </c>
      <c r="E5" s="43" t="s">
        <v>81</v>
      </c>
      <c r="F5" s="43" t="s">
        <v>82</v>
      </c>
      <c r="G5" s="43"/>
      <c r="H5" s="43"/>
      <c r="I5" s="43"/>
      <c r="J5" s="43"/>
      <c r="K5" s="43"/>
      <c r="L5" s="43" t="s">
        <v>83</v>
      </c>
      <c r="M5" s="46">
        <v>5000000</v>
      </c>
      <c r="N5" s="46">
        <v>1</v>
      </c>
      <c r="O5" s="46">
        <f t="shared" ref="O5:O12" si="1">M5*N5</f>
        <v>5000000</v>
      </c>
      <c r="P5" s="46">
        <v>0</v>
      </c>
      <c r="Q5" s="46">
        <v>0</v>
      </c>
      <c r="R5" s="46">
        <f t="shared" ref="R5:R12" si="2">O5+P5+Q5</f>
        <v>5000000</v>
      </c>
      <c r="S5" s="44">
        <v>10870</v>
      </c>
      <c r="T5" s="43" t="s">
        <v>84</v>
      </c>
      <c r="U5" s="43" t="s">
        <v>85</v>
      </c>
      <c r="V5" s="43" t="s">
        <v>85</v>
      </c>
      <c r="W5" s="43" t="s">
        <v>56</v>
      </c>
      <c r="X5" s="44" t="s">
        <v>86</v>
      </c>
      <c r="Y5" s="43" t="s">
        <v>87</v>
      </c>
      <c r="Z5" s="43" t="s">
        <v>88</v>
      </c>
      <c r="AA5" s="43" t="s">
        <v>89</v>
      </c>
      <c r="AB5" s="43" t="s">
        <v>61</v>
      </c>
      <c r="AC5" s="43" t="s">
        <v>90</v>
      </c>
      <c r="AD5" s="43" t="s">
        <v>91</v>
      </c>
      <c r="AE5" s="43" t="s">
        <v>92</v>
      </c>
      <c r="AF5" s="43" t="s">
        <v>65</v>
      </c>
      <c r="AG5" s="43" t="s">
        <v>65</v>
      </c>
      <c r="AH5" s="43" t="s">
        <v>65</v>
      </c>
      <c r="AI5" s="43" t="s">
        <v>65</v>
      </c>
      <c r="AJ5" s="43" t="s">
        <v>65</v>
      </c>
      <c r="AK5" s="43"/>
      <c r="AL5" s="43"/>
      <c r="AM5" s="43"/>
      <c r="AN5" s="43"/>
      <c r="AO5" s="43"/>
      <c r="AP5" s="47"/>
      <c r="AQ5" s="50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35</v>
      </c>
      <c r="D6" s="43" t="s">
        <v>97</v>
      </c>
      <c r="E6" s="43" t="s">
        <v>98</v>
      </c>
      <c r="F6" s="43" t="s">
        <v>99</v>
      </c>
      <c r="G6" s="43"/>
      <c r="H6" s="43"/>
      <c r="I6" s="43"/>
      <c r="J6" s="43"/>
      <c r="K6" s="43"/>
      <c r="L6" s="43" t="s">
        <v>100</v>
      </c>
      <c r="M6" s="46">
        <v>550000</v>
      </c>
      <c r="N6" s="46">
        <v>4</v>
      </c>
      <c r="O6" s="46">
        <f t="shared" si="1"/>
        <v>2200000</v>
      </c>
      <c r="P6" s="46">
        <v>0</v>
      </c>
      <c r="Q6" s="46">
        <v>0</v>
      </c>
      <c r="R6" s="46">
        <f t="shared" si="2"/>
        <v>2200000</v>
      </c>
      <c r="S6" s="44">
        <v>10870</v>
      </c>
      <c r="T6" s="43" t="s">
        <v>84</v>
      </c>
      <c r="U6" s="43" t="s">
        <v>85</v>
      </c>
      <c r="V6" s="43" t="s">
        <v>85</v>
      </c>
      <c r="W6" s="43" t="s">
        <v>56</v>
      </c>
      <c r="X6" s="44" t="s">
        <v>86</v>
      </c>
      <c r="Y6" s="43" t="s">
        <v>87</v>
      </c>
      <c r="Z6" s="43" t="s">
        <v>101</v>
      </c>
      <c r="AA6" s="43" t="s">
        <v>89</v>
      </c>
      <c r="AB6" s="43" t="s">
        <v>61</v>
      </c>
      <c r="AC6" s="43" t="s">
        <v>102</v>
      </c>
      <c r="AD6" s="43" t="s">
        <v>103</v>
      </c>
      <c r="AE6" s="43" t="s">
        <v>104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0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59</v>
      </c>
      <c r="D7" s="43" t="s">
        <v>114</v>
      </c>
      <c r="E7" s="43" t="s">
        <v>115</v>
      </c>
      <c r="F7" s="43" t="s">
        <v>82</v>
      </c>
      <c r="G7" s="43"/>
      <c r="H7" s="43"/>
      <c r="I7" s="43"/>
      <c r="J7" s="43"/>
      <c r="K7" s="43"/>
      <c r="L7" s="43" t="s">
        <v>83</v>
      </c>
      <c r="M7" s="46">
        <v>500000</v>
      </c>
      <c r="N7" s="46">
        <v>1</v>
      </c>
      <c r="O7" s="46">
        <f t="shared" si="1"/>
        <v>500000</v>
      </c>
      <c r="P7" s="46">
        <v>0</v>
      </c>
      <c r="Q7" s="46">
        <v>0</v>
      </c>
      <c r="R7" s="46">
        <f t="shared" si="2"/>
        <v>500000</v>
      </c>
      <c r="S7" s="44">
        <v>10870</v>
      </c>
      <c r="T7" s="43" t="s">
        <v>84</v>
      </c>
      <c r="U7" s="43" t="s">
        <v>85</v>
      </c>
      <c r="V7" s="43" t="s">
        <v>85</v>
      </c>
      <c r="W7" s="43" t="s">
        <v>56</v>
      </c>
      <c r="X7" s="44" t="s">
        <v>86</v>
      </c>
      <c r="Y7" s="43" t="s">
        <v>58</v>
      </c>
      <c r="Z7" s="43" t="s">
        <v>116</v>
      </c>
      <c r="AA7" s="43" t="s">
        <v>89</v>
      </c>
      <c r="AB7" s="43" t="s">
        <v>61</v>
      </c>
      <c r="AC7" s="43" t="s">
        <v>90</v>
      </c>
      <c r="AD7" s="43" t="s">
        <v>117</v>
      </c>
      <c r="AE7" s="43" t="s">
        <v>92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0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120</v>
      </c>
      <c r="D8" s="43" t="s">
        <v>122</v>
      </c>
      <c r="E8" s="43" t="s">
        <v>123</v>
      </c>
      <c r="F8" s="43" t="s">
        <v>82</v>
      </c>
      <c r="G8" s="43"/>
      <c r="H8" s="43"/>
      <c r="I8" s="43"/>
      <c r="J8" s="43"/>
      <c r="K8" s="43"/>
      <c r="L8" s="43" t="s">
        <v>83</v>
      </c>
      <c r="M8" s="46">
        <v>2580000</v>
      </c>
      <c r="N8" s="46">
        <v>1</v>
      </c>
      <c r="O8" s="46">
        <f t="shared" si="1"/>
        <v>2580000</v>
      </c>
      <c r="P8" s="46">
        <v>0</v>
      </c>
      <c r="Q8" s="46">
        <v>0</v>
      </c>
      <c r="R8" s="46">
        <f t="shared" si="2"/>
        <v>2580000</v>
      </c>
      <c r="S8" s="44">
        <v>10870</v>
      </c>
      <c r="T8" s="43" t="s">
        <v>84</v>
      </c>
      <c r="U8" s="43" t="s">
        <v>85</v>
      </c>
      <c r="V8" s="43" t="s">
        <v>85</v>
      </c>
      <c r="W8" s="43" t="s">
        <v>56</v>
      </c>
      <c r="X8" s="44" t="s">
        <v>86</v>
      </c>
      <c r="Y8" s="43" t="s">
        <v>124</v>
      </c>
      <c r="Z8" s="43" t="s">
        <v>125</v>
      </c>
      <c r="AA8" s="43" t="s">
        <v>89</v>
      </c>
      <c r="AB8" s="43" t="s">
        <v>61</v>
      </c>
      <c r="AC8" s="43" t="s">
        <v>126</v>
      </c>
      <c r="AD8" s="43" t="s">
        <v>127</v>
      </c>
      <c r="AE8" s="43" t="s">
        <v>128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0" t="s">
        <v>67</v>
      </c>
    </row>
    <row r="9" spans="1:43" s="49" customFormat="1" ht="72.75" customHeight="1" x14ac:dyDescent="0.7">
      <c r="A9" s="43" t="s">
        <v>48</v>
      </c>
      <c r="B9" s="44">
        <v>6</v>
      </c>
      <c r="C9" s="44">
        <v>186</v>
      </c>
      <c r="D9" s="43" t="s">
        <v>176</v>
      </c>
      <c r="E9" s="43" t="s">
        <v>177</v>
      </c>
      <c r="F9" s="43" t="s">
        <v>82</v>
      </c>
      <c r="G9" s="43"/>
      <c r="H9" s="43"/>
      <c r="I9" s="43"/>
      <c r="J9" s="43"/>
      <c r="K9" s="43"/>
      <c r="L9" s="43" t="s">
        <v>83</v>
      </c>
      <c r="M9" s="46">
        <v>1450000</v>
      </c>
      <c r="N9" s="46">
        <v>1</v>
      </c>
      <c r="O9" s="46">
        <f t="shared" si="1"/>
        <v>1450000</v>
      </c>
      <c r="P9" s="46">
        <v>0</v>
      </c>
      <c r="Q9" s="46">
        <v>0</v>
      </c>
      <c r="R9" s="46">
        <f t="shared" si="2"/>
        <v>1450000</v>
      </c>
      <c r="S9" s="44">
        <v>10870</v>
      </c>
      <c r="T9" s="43" t="s">
        <v>84</v>
      </c>
      <c r="U9" s="43" t="s">
        <v>85</v>
      </c>
      <c r="V9" s="43" t="s">
        <v>85</v>
      </c>
      <c r="W9" s="43" t="s">
        <v>56</v>
      </c>
      <c r="X9" s="44" t="s">
        <v>86</v>
      </c>
      <c r="Y9" s="43" t="s">
        <v>58</v>
      </c>
      <c r="Z9" s="43" t="s">
        <v>178</v>
      </c>
      <c r="AA9" s="43" t="s">
        <v>89</v>
      </c>
      <c r="AB9" s="43" t="s">
        <v>61</v>
      </c>
      <c r="AC9" s="43" t="s">
        <v>126</v>
      </c>
      <c r="AD9" s="43" t="s">
        <v>117</v>
      </c>
      <c r="AE9" s="43" t="s">
        <v>128</v>
      </c>
      <c r="AF9" s="43" t="s">
        <v>65</v>
      </c>
      <c r="AG9" s="43" t="s">
        <v>65</v>
      </c>
      <c r="AH9" s="43" t="s">
        <v>65</v>
      </c>
      <c r="AI9" s="43" t="s">
        <v>65</v>
      </c>
      <c r="AJ9" s="43" t="s">
        <v>65</v>
      </c>
      <c r="AK9" s="43"/>
      <c r="AL9" s="43"/>
      <c r="AM9" s="43"/>
      <c r="AN9" s="43"/>
      <c r="AO9" s="43"/>
      <c r="AP9" s="47"/>
      <c r="AQ9" s="50" t="s">
        <v>67</v>
      </c>
    </row>
    <row r="10" spans="1:43" s="49" customFormat="1" ht="72.75" customHeight="1" x14ac:dyDescent="0.7">
      <c r="A10" s="43" t="s">
        <v>48</v>
      </c>
      <c r="B10" s="44">
        <v>6</v>
      </c>
      <c r="C10" s="44">
        <v>328</v>
      </c>
      <c r="D10" s="43" t="s">
        <v>235</v>
      </c>
      <c r="E10" s="43" t="s">
        <v>236</v>
      </c>
      <c r="F10" s="43" t="s">
        <v>82</v>
      </c>
      <c r="G10" s="43"/>
      <c r="H10" s="43"/>
      <c r="I10" s="43"/>
      <c r="J10" s="43"/>
      <c r="K10" s="43"/>
      <c r="L10" s="43" t="s">
        <v>83</v>
      </c>
      <c r="M10" s="46">
        <v>1400000</v>
      </c>
      <c r="N10" s="46">
        <v>1</v>
      </c>
      <c r="O10" s="46">
        <f t="shared" si="1"/>
        <v>1400000</v>
      </c>
      <c r="P10" s="46">
        <v>0</v>
      </c>
      <c r="Q10" s="46">
        <v>0</v>
      </c>
      <c r="R10" s="46">
        <f t="shared" si="2"/>
        <v>1400000</v>
      </c>
      <c r="S10" s="44">
        <v>10870</v>
      </c>
      <c r="T10" s="43" t="s">
        <v>84</v>
      </c>
      <c r="U10" s="43" t="s">
        <v>85</v>
      </c>
      <c r="V10" s="43" t="s">
        <v>85</v>
      </c>
      <c r="W10" s="43" t="s">
        <v>56</v>
      </c>
      <c r="X10" s="44" t="s">
        <v>86</v>
      </c>
      <c r="Y10" s="43" t="s">
        <v>58</v>
      </c>
      <c r="Z10" s="43" t="s">
        <v>237</v>
      </c>
      <c r="AA10" s="43" t="s">
        <v>89</v>
      </c>
      <c r="AB10" s="43" t="s">
        <v>61</v>
      </c>
      <c r="AC10" s="43" t="s">
        <v>102</v>
      </c>
      <c r="AD10" s="43" t="s">
        <v>121</v>
      </c>
      <c r="AE10" s="43" t="s">
        <v>104</v>
      </c>
      <c r="AF10" s="43" t="s">
        <v>65</v>
      </c>
      <c r="AG10" s="43" t="s">
        <v>65</v>
      </c>
      <c r="AH10" s="43" t="s">
        <v>65</v>
      </c>
      <c r="AI10" s="43" t="s">
        <v>65</v>
      </c>
      <c r="AJ10" s="43" t="s">
        <v>65</v>
      </c>
      <c r="AK10" s="43"/>
      <c r="AL10" s="43"/>
      <c r="AM10" s="43"/>
      <c r="AN10" s="43"/>
      <c r="AO10" s="43"/>
      <c r="AP10" s="47"/>
      <c r="AQ10" s="56" t="s">
        <v>67</v>
      </c>
    </row>
    <row r="11" spans="1:43" s="49" customFormat="1" ht="72.75" customHeight="1" x14ac:dyDescent="0.7">
      <c r="A11" s="43" t="s">
        <v>48</v>
      </c>
      <c r="B11" s="44">
        <v>6</v>
      </c>
      <c r="C11" s="44">
        <v>368</v>
      </c>
      <c r="D11" s="43" t="s">
        <v>247</v>
      </c>
      <c r="E11" s="43" t="s">
        <v>248</v>
      </c>
      <c r="F11" s="43" t="s">
        <v>82</v>
      </c>
      <c r="G11" s="43"/>
      <c r="H11" s="43"/>
      <c r="I11" s="43"/>
      <c r="J11" s="43"/>
      <c r="K11" s="43"/>
      <c r="L11" s="43" t="s">
        <v>83</v>
      </c>
      <c r="M11" s="46">
        <v>1200000</v>
      </c>
      <c r="N11" s="46">
        <v>1</v>
      </c>
      <c r="O11" s="46">
        <f t="shared" si="1"/>
        <v>1200000</v>
      </c>
      <c r="P11" s="46">
        <v>0</v>
      </c>
      <c r="Q11" s="46">
        <v>0</v>
      </c>
      <c r="R11" s="46">
        <f t="shared" si="2"/>
        <v>1200000</v>
      </c>
      <c r="S11" s="44">
        <v>10870</v>
      </c>
      <c r="T11" s="43" t="s">
        <v>84</v>
      </c>
      <c r="U11" s="43" t="s">
        <v>85</v>
      </c>
      <c r="V11" s="43" t="s">
        <v>85</v>
      </c>
      <c r="W11" s="43" t="s">
        <v>56</v>
      </c>
      <c r="X11" s="44" t="s">
        <v>86</v>
      </c>
      <c r="Y11" s="43" t="s">
        <v>58</v>
      </c>
      <c r="Z11" s="43" t="s">
        <v>237</v>
      </c>
      <c r="AA11" s="43" t="s">
        <v>89</v>
      </c>
      <c r="AB11" s="43" t="s">
        <v>61</v>
      </c>
      <c r="AC11" s="43" t="s">
        <v>90</v>
      </c>
      <c r="AD11" s="43" t="s">
        <v>127</v>
      </c>
      <c r="AE11" s="43" t="s">
        <v>92</v>
      </c>
      <c r="AF11" s="43" t="s">
        <v>65</v>
      </c>
      <c r="AG11" s="43" t="s">
        <v>65</v>
      </c>
      <c r="AH11" s="43" t="s">
        <v>65</v>
      </c>
      <c r="AI11" s="43" t="s">
        <v>65</v>
      </c>
      <c r="AJ11" s="43" t="s">
        <v>65</v>
      </c>
      <c r="AK11" s="43"/>
      <c r="AL11" s="43"/>
      <c r="AM11" s="43"/>
      <c r="AN11" s="43"/>
      <c r="AO11" s="43"/>
      <c r="AP11" s="47"/>
      <c r="AQ11" s="56" t="s">
        <v>67</v>
      </c>
    </row>
    <row r="12" spans="1:43" s="49" customFormat="1" ht="72.75" customHeight="1" x14ac:dyDescent="0.7">
      <c r="A12" s="43" t="s">
        <v>48</v>
      </c>
      <c r="B12" s="44">
        <v>6</v>
      </c>
      <c r="C12" s="44">
        <v>369</v>
      </c>
      <c r="D12" s="43" t="s">
        <v>249</v>
      </c>
      <c r="E12" s="43" t="s">
        <v>250</v>
      </c>
      <c r="F12" s="43" t="s">
        <v>82</v>
      </c>
      <c r="G12" s="43"/>
      <c r="H12" s="43"/>
      <c r="I12" s="43"/>
      <c r="J12" s="43"/>
      <c r="K12" s="43"/>
      <c r="L12" s="43" t="s">
        <v>83</v>
      </c>
      <c r="M12" s="46">
        <v>2500000</v>
      </c>
      <c r="N12" s="46">
        <v>1</v>
      </c>
      <c r="O12" s="46">
        <f t="shared" si="1"/>
        <v>2500000</v>
      </c>
      <c r="P12" s="46">
        <v>0</v>
      </c>
      <c r="Q12" s="46">
        <v>0</v>
      </c>
      <c r="R12" s="46">
        <f t="shared" si="2"/>
        <v>2500000</v>
      </c>
      <c r="S12" s="44">
        <v>10870</v>
      </c>
      <c r="T12" s="43" t="s">
        <v>84</v>
      </c>
      <c r="U12" s="43" t="s">
        <v>85</v>
      </c>
      <c r="V12" s="43" t="s">
        <v>85</v>
      </c>
      <c r="W12" s="43" t="s">
        <v>56</v>
      </c>
      <c r="X12" s="44" t="s">
        <v>86</v>
      </c>
      <c r="Y12" s="43" t="s">
        <v>58</v>
      </c>
      <c r="Z12" s="43" t="s">
        <v>237</v>
      </c>
      <c r="AA12" s="43" t="s">
        <v>89</v>
      </c>
      <c r="AB12" s="43" t="s">
        <v>61</v>
      </c>
      <c r="AC12" s="43" t="s">
        <v>90</v>
      </c>
      <c r="AD12" s="43" t="s">
        <v>113</v>
      </c>
      <c r="AE12" s="43" t="s">
        <v>92</v>
      </c>
      <c r="AF12" s="43" t="s">
        <v>65</v>
      </c>
      <c r="AG12" s="43" t="s">
        <v>65</v>
      </c>
      <c r="AH12" s="43" t="s">
        <v>65</v>
      </c>
      <c r="AI12" s="43" t="s">
        <v>65</v>
      </c>
      <c r="AJ12" s="43" t="s">
        <v>65</v>
      </c>
      <c r="AK12" s="43"/>
      <c r="AL12" s="43"/>
      <c r="AM12" s="43"/>
      <c r="AN12" s="43"/>
      <c r="AO12" s="43"/>
      <c r="AP12" s="47"/>
      <c r="AQ12" s="56" t="s">
        <v>67</v>
      </c>
    </row>
    <row r="13" spans="1:43" ht="24.6" customHeight="1" x14ac:dyDescent="0.25">
      <c r="B13" s="102" t="s">
        <v>261</v>
      </c>
      <c r="C13" s="102"/>
      <c r="D13" s="102"/>
      <c r="E13" s="102"/>
      <c r="F13" s="102"/>
      <c r="G13" s="102"/>
      <c r="H13" s="102"/>
      <c r="I13" s="102"/>
      <c r="J13" s="102"/>
      <c r="K13" s="102"/>
      <c r="L13" s="97"/>
      <c r="M13" s="98"/>
      <c r="N13" s="98"/>
      <c r="O13" s="98">
        <f>SUM(O5:O12)</f>
        <v>16830000</v>
      </c>
      <c r="P13" s="98">
        <f t="shared" ref="P13:R13" si="3">SUM(P5:P12)</f>
        <v>0</v>
      </c>
      <c r="Q13" s="98">
        <f t="shared" si="3"/>
        <v>0</v>
      </c>
      <c r="R13" s="98">
        <f t="shared" si="3"/>
        <v>16830000</v>
      </c>
      <c r="S13" s="96"/>
      <c r="T13" s="97"/>
      <c r="U13" s="97"/>
      <c r="V13" s="97"/>
      <c r="W13" s="97"/>
      <c r="X13" s="96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100"/>
    </row>
    <row r="14" spans="1:43" ht="24.6" x14ac:dyDescent="0.7">
      <c r="B14" s="73"/>
      <c r="D14" s="75"/>
      <c r="M14" s="76"/>
      <c r="N14" s="76"/>
      <c r="O14" s="76"/>
      <c r="P14" s="76"/>
      <c r="Q14" s="76"/>
      <c r="R14" s="76"/>
    </row>
  </sheetData>
  <autoFilter ref="A4:AQ12" xr:uid="{3AED89B9-1D83-4FA1-A837-C3CE6580CD72}"/>
  <mergeCells count="1">
    <mergeCell ref="B13:K13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8EDFD-865C-4A81-8139-994B3322C61E}">
  <sheetPr>
    <pageSetUpPr fitToPage="1"/>
  </sheetPr>
  <dimension ref="A1:AQ9"/>
  <sheetViews>
    <sheetView zoomScale="80" zoomScaleNormal="8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D8" sqref="D8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SUBTOTAL(9,M5:M460)</f>
        <v>4156100</v>
      </c>
      <c r="N3" s="27">
        <f t="shared" si="0"/>
        <v>4</v>
      </c>
      <c r="O3" s="27">
        <f t="shared" si="0"/>
        <v>8312200</v>
      </c>
      <c r="P3" s="27">
        <f t="shared" si="0"/>
        <v>0</v>
      </c>
      <c r="Q3" s="27">
        <f t="shared" si="0"/>
        <v>0</v>
      </c>
      <c r="R3" s="27">
        <f t="shared" si="0"/>
        <v>8312200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SUMIF(AQ5:AQ9,"ผ่าน",O5:O9)</f>
        <v>4156100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128</v>
      </c>
      <c r="D5" s="43" t="s">
        <v>135</v>
      </c>
      <c r="E5" s="43">
        <v>11058</v>
      </c>
      <c r="F5" s="43" t="s">
        <v>51</v>
      </c>
      <c r="G5" s="43">
        <v>2</v>
      </c>
      <c r="H5" s="45">
        <v>100</v>
      </c>
      <c r="I5" s="45">
        <v>180</v>
      </c>
      <c r="J5" s="45">
        <v>5</v>
      </c>
      <c r="K5" s="43" t="s">
        <v>136</v>
      </c>
      <c r="L5" s="43" t="s">
        <v>53</v>
      </c>
      <c r="M5" s="46">
        <v>1546100</v>
      </c>
      <c r="N5" s="46">
        <v>1</v>
      </c>
      <c r="O5" s="46">
        <f t="shared" ref="O5:O8" si="1">M5*N5</f>
        <v>1546100</v>
      </c>
      <c r="P5" s="46">
        <v>0</v>
      </c>
      <c r="Q5" s="46">
        <v>0</v>
      </c>
      <c r="R5" s="46">
        <f t="shared" ref="R5:R8" si="2">O5+P5+Q5</f>
        <v>1546100</v>
      </c>
      <c r="S5" s="44">
        <v>13817</v>
      </c>
      <c r="T5" s="43" t="s">
        <v>136</v>
      </c>
      <c r="U5" s="43" t="s">
        <v>72</v>
      </c>
      <c r="V5" s="43" t="s">
        <v>72</v>
      </c>
      <c r="W5" s="43" t="s">
        <v>56</v>
      </c>
      <c r="X5" s="44" t="s">
        <v>137</v>
      </c>
      <c r="Y5" s="43" t="s">
        <v>58</v>
      </c>
      <c r="Z5" s="43" t="s">
        <v>138</v>
      </c>
      <c r="AA5" s="43" t="s">
        <v>75</v>
      </c>
      <c r="AB5" s="43" t="s">
        <v>61</v>
      </c>
      <c r="AC5" s="43" t="s">
        <v>77</v>
      </c>
      <c r="AD5" s="43" t="s">
        <v>78</v>
      </c>
      <c r="AE5" s="43" t="s">
        <v>79</v>
      </c>
      <c r="AF5" s="43"/>
      <c r="AG5" s="43"/>
      <c r="AH5" s="43"/>
      <c r="AI5" s="43"/>
      <c r="AJ5" s="43"/>
      <c r="AK5" s="43" t="s">
        <v>65</v>
      </c>
      <c r="AL5" s="43" t="s">
        <v>65</v>
      </c>
      <c r="AM5" s="43" t="s">
        <v>65</v>
      </c>
      <c r="AN5" s="43" t="s">
        <v>65</v>
      </c>
      <c r="AO5" s="43" t="s">
        <v>65</v>
      </c>
      <c r="AP5" s="47"/>
      <c r="AQ5" s="48" t="s">
        <v>67</v>
      </c>
    </row>
    <row r="6" spans="1:43" s="49" customFormat="1" ht="72.75" customHeight="1" x14ac:dyDescent="0.7">
      <c r="A6" s="43" t="s">
        <v>48</v>
      </c>
      <c r="B6" s="44">
        <v>6</v>
      </c>
      <c r="C6" s="44">
        <v>184</v>
      </c>
      <c r="D6" s="43" t="s">
        <v>172</v>
      </c>
      <c r="E6" s="43" t="s">
        <v>173</v>
      </c>
      <c r="F6" s="43" t="s">
        <v>82</v>
      </c>
      <c r="G6" s="43"/>
      <c r="H6" s="43"/>
      <c r="I6" s="43"/>
      <c r="J6" s="43"/>
      <c r="K6" s="43"/>
      <c r="L6" s="43" t="s">
        <v>83</v>
      </c>
      <c r="M6" s="46">
        <v>2000000</v>
      </c>
      <c r="N6" s="46">
        <v>1</v>
      </c>
      <c r="O6" s="46">
        <f t="shared" si="1"/>
        <v>2000000</v>
      </c>
      <c r="P6" s="46">
        <v>0</v>
      </c>
      <c r="Q6" s="46">
        <v>0</v>
      </c>
      <c r="R6" s="46">
        <f t="shared" si="2"/>
        <v>2000000</v>
      </c>
      <c r="S6" s="44">
        <v>13817</v>
      </c>
      <c r="T6" s="43" t="s">
        <v>136</v>
      </c>
      <c r="U6" s="43" t="s">
        <v>72</v>
      </c>
      <c r="V6" s="43" t="s">
        <v>72</v>
      </c>
      <c r="W6" s="43" t="s">
        <v>56</v>
      </c>
      <c r="X6" s="44" t="s">
        <v>137</v>
      </c>
      <c r="Y6" s="43" t="s">
        <v>58</v>
      </c>
      <c r="Z6" s="43" t="s">
        <v>174</v>
      </c>
      <c r="AA6" s="43" t="s">
        <v>89</v>
      </c>
      <c r="AB6" s="43" t="s">
        <v>61</v>
      </c>
      <c r="AC6" s="43" t="s">
        <v>90</v>
      </c>
      <c r="AD6" s="43" t="s">
        <v>175</v>
      </c>
      <c r="AE6" s="43" t="s">
        <v>92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47"/>
      <c r="AQ6" s="51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223</v>
      </c>
      <c r="D7" s="43" t="s">
        <v>197</v>
      </c>
      <c r="E7" s="43" t="s">
        <v>198</v>
      </c>
      <c r="F7" s="43" t="s">
        <v>82</v>
      </c>
      <c r="G7" s="43"/>
      <c r="H7" s="43"/>
      <c r="I7" s="43"/>
      <c r="J7" s="43"/>
      <c r="K7" s="43"/>
      <c r="L7" s="43" t="s">
        <v>83</v>
      </c>
      <c r="M7" s="46">
        <v>450000</v>
      </c>
      <c r="N7" s="46">
        <v>1</v>
      </c>
      <c r="O7" s="46">
        <f t="shared" si="1"/>
        <v>450000</v>
      </c>
      <c r="P7" s="46">
        <v>0</v>
      </c>
      <c r="Q7" s="46">
        <v>0</v>
      </c>
      <c r="R7" s="46">
        <f t="shared" si="2"/>
        <v>450000</v>
      </c>
      <c r="S7" s="44">
        <v>13817</v>
      </c>
      <c r="T7" s="43" t="s">
        <v>136</v>
      </c>
      <c r="U7" s="43" t="s">
        <v>72</v>
      </c>
      <c r="V7" s="43" t="s">
        <v>72</v>
      </c>
      <c r="W7" s="43" t="s">
        <v>56</v>
      </c>
      <c r="X7" s="44" t="s">
        <v>137</v>
      </c>
      <c r="Y7" s="43" t="s">
        <v>58</v>
      </c>
      <c r="Z7" s="43" t="s">
        <v>199</v>
      </c>
      <c r="AA7" s="43" t="s">
        <v>89</v>
      </c>
      <c r="AB7" s="43" t="s">
        <v>61</v>
      </c>
      <c r="AC7" s="43" t="s">
        <v>126</v>
      </c>
      <c r="AD7" s="43" t="s">
        <v>200</v>
      </c>
      <c r="AE7" s="43" t="s">
        <v>128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1" t="s">
        <v>67</v>
      </c>
    </row>
    <row r="8" spans="1:43" s="49" customFormat="1" ht="72.75" customHeight="1" x14ac:dyDescent="0.7">
      <c r="A8" s="43" t="s">
        <v>48</v>
      </c>
      <c r="B8" s="44">
        <v>6</v>
      </c>
      <c r="C8" s="44">
        <v>229</v>
      </c>
      <c r="D8" s="43" t="s">
        <v>223</v>
      </c>
      <c r="E8" s="43" t="s">
        <v>224</v>
      </c>
      <c r="F8" s="43" t="s">
        <v>82</v>
      </c>
      <c r="G8" s="43"/>
      <c r="H8" s="43"/>
      <c r="I8" s="43"/>
      <c r="J8" s="43"/>
      <c r="K8" s="43"/>
      <c r="L8" s="43" t="s">
        <v>83</v>
      </c>
      <c r="M8" s="46">
        <v>160000</v>
      </c>
      <c r="N8" s="46">
        <v>1</v>
      </c>
      <c r="O8" s="46">
        <f t="shared" si="1"/>
        <v>160000</v>
      </c>
      <c r="P8" s="46">
        <v>0</v>
      </c>
      <c r="Q8" s="46">
        <v>0</v>
      </c>
      <c r="R8" s="46">
        <f t="shared" si="2"/>
        <v>160000</v>
      </c>
      <c r="S8" s="44">
        <v>13817</v>
      </c>
      <c r="T8" s="43" t="s">
        <v>136</v>
      </c>
      <c r="U8" s="43" t="s">
        <v>72</v>
      </c>
      <c r="V8" s="43" t="s">
        <v>72</v>
      </c>
      <c r="W8" s="43" t="s">
        <v>56</v>
      </c>
      <c r="X8" s="44" t="s">
        <v>137</v>
      </c>
      <c r="Y8" s="43" t="s">
        <v>58</v>
      </c>
      <c r="Z8" s="43" t="s">
        <v>225</v>
      </c>
      <c r="AA8" s="43" t="s">
        <v>89</v>
      </c>
      <c r="AB8" s="43" t="s">
        <v>61</v>
      </c>
      <c r="AC8" s="43" t="s">
        <v>126</v>
      </c>
      <c r="AD8" s="43" t="s">
        <v>171</v>
      </c>
      <c r="AE8" s="43" t="s">
        <v>128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47"/>
      <c r="AQ8" s="51" t="s">
        <v>67</v>
      </c>
    </row>
    <row r="9" spans="1:43" ht="24.6" customHeight="1" x14ac:dyDescent="0.25">
      <c r="B9" s="102" t="s">
        <v>261</v>
      </c>
      <c r="C9" s="102"/>
      <c r="D9" s="102"/>
      <c r="E9" s="102"/>
      <c r="F9" s="102"/>
      <c r="G9" s="102"/>
      <c r="H9" s="102"/>
      <c r="I9" s="102"/>
      <c r="J9" s="102"/>
      <c r="K9" s="102"/>
      <c r="L9" s="97"/>
      <c r="M9" s="98"/>
      <c r="N9" s="98"/>
      <c r="O9" s="98">
        <f>SUM(O5:O8)</f>
        <v>4156100</v>
      </c>
      <c r="P9" s="98">
        <f t="shared" ref="P9:R9" si="3">SUM(P5:P8)</f>
        <v>0</v>
      </c>
      <c r="Q9" s="98">
        <f t="shared" si="3"/>
        <v>0</v>
      </c>
      <c r="R9" s="98">
        <f t="shared" si="3"/>
        <v>4156100</v>
      </c>
      <c r="S9" s="96"/>
      <c r="T9" s="97"/>
      <c r="U9" s="97"/>
      <c r="V9" s="97"/>
      <c r="W9" s="97"/>
      <c r="X9" s="96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100"/>
    </row>
  </sheetData>
  <autoFilter ref="A4:AQ8" xr:uid="{3AED89B9-1D83-4FA1-A837-C3CE6580CD72}"/>
  <mergeCells count="1">
    <mergeCell ref="B9:K9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34EF8-FEA2-4DA8-92A6-46A6F7497D04}">
  <sheetPr>
    <pageSetUpPr fitToPage="1"/>
  </sheetPr>
  <dimension ref="A1:AQ11"/>
  <sheetViews>
    <sheetView zoomScale="60" zoomScaleNormal="60" workbookViewId="0">
      <pane xSplit="4" ySplit="4" topLeftCell="M5" activePane="bottomRight" state="frozen"/>
      <selection pane="topRight" activeCell="E1" sqref="E1"/>
      <selection pane="bottomLeft" activeCell="A6" sqref="A6"/>
      <selection pane="bottomRight" activeCell="O4" sqref="O4:Q4"/>
    </sheetView>
  </sheetViews>
  <sheetFormatPr defaultRowHeight="13.8" x14ac:dyDescent="0.25"/>
  <cols>
    <col min="1" max="1" width="9.765625E-2" customWidth="1"/>
    <col min="2" max="2" width="8.69921875" customWidth="1"/>
    <col min="3" max="3" width="7.8984375" style="74" customWidth="1"/>
    <col min="4" max="4" width="69.09765625" customWidth="1"/>
    <col min="5" max="5" width="10.19921875" bestFit="1" customWidth="1"/>
    <col min="6" max="6" width="10.796875" bestFit="1" customWidth="1"/>
    <col min="7" max="7" width="8.59765625" bestFit="1" customWidth="1"/>
    <col min="8" max="8" width="7.5" bestFit="1" customWidth="1"/>
    <col min="9" max="9" width="8.59765625" bestFit="1" customWidth="1"/>
    <col min="10" max="10" width="6.8984375" bestFit="1" customWidth="1"/>
    <col min="11" max="11" width="31.69921875" bestFit="1" customWidth="1"/>
    <col min="12" max="12" width="7.69921875" bestFit="1" customWidth="1"/>
    <col min="13" max="13" width="14" bestFit="1" customWidth="1"/>
    <col min="14" max="14" width="7.5" bestFit="1" customWidth="1"/>
    <col min="15" max="15" width="15.19921875" bestFit="1" customWidth="1"/>
    <col min="16" max="16" width="14.09765625" bestFit="1" customWidth="1"/>
    <col min="17" max="17" width="9.59765625" bestFit="1" customWidth="1"/>
    <col min="18" max="18" width="15.59765625" bestFit="1" customWidth="1"/>
    <col min="19" max="19" width="13" style="74" hidden="1" customWidth="1"/>
    <col min="20" max="20" width="25.69921875" customWidth="1"/>
    <col min="21" max="22" width="15" hidden="1" customWidth="1"/>
    <col min="23" max="23" width="17.69921875" hidden="1" customWidth="1"/>
    <col min="24" max="24" width="8.19921875" style="74" bestFit="1" customWidth="1"/>
    <col min="25" max="25" width="9" hidden="1" customWidth="1"/>
    <col min="26" max="26" width="53.59765625" hidden="1" customWidth="1"/>
    <col min="27" max="27" width="10.3984375" hidden="1" customWidth="1"/>
    <col min="28" max="28" width="7.3984375" hidden="1" customWidth="1"/>
    <col min="29" max="29" width="10.59765625" hidden="1" customWidth="1"/>
    <col min="30" max="30" width="16.59765625" hidden="1" customWidth="1"/>
    <col min="31" max="31" width="7.19921875" hidden="1" customWidth="1"/>
    <col min="32" max="32" width="9" hidden="1" customWidth="1"/>
    <col min="33" max="33" width="11.59765625" hidden="1" customWidth="1"/>
    <col min="34" max="37" width="9" hidden="1" customWidth="1"/>
    <col min="38" max="38" width="11.59765625" hidden="1" customWidth="1"/>
    <col min="39" max="41" width="9" hidden="1" customWidth="1"/>
    <col min="42" max="42" width="36.09765625" hidden="1" customWidth="1"/>
    <col min="43" max="43" width="28" style="15" bestFit="1" customWidth="1"/>
  </cols>
  <sheetData>
    <row r="1" spans="1:43" ht="33.6" x14ac:dyDescent="0.75">
      <c r="A1" s="1"/>
      <c r="B1" s="2" t="s">
        <v>0</v>
      </c>
      <c r="C1" s="3"/>
      <c r="D1" s="4"/>
      <c r="E1" s="5"/>
      <c r="F1" s="6"/>
      <c r="G1" s="6"/>
      <c r="H1" s="6"/>
      <c r="I1" s="6"/>
      <c r="J1" s="6"/>
      <c r="K1" s="6"/>
      <c r="L1" s="6"/>
      <c r="M1" s="7"/>
      <c r="N1" s="8"/>
      <c r="O1" s="8"/>
      <c r="P1" s="8"/>
      <c r="Q1" s="8"/>
      <c r="R1" s="9"/>
      <c r="S1" s="10"/>
      <c r="T1" s="11"/>
      <c r="U1" s="12"/>
      <c r="V1" s="12"/>
      <c r="W1" s="13"/>
      <c r="X1" s="14"/>
    </row>
    <row r="2" spans="1:43" ht="33.6" x14ac:dyDescent="0.75">
      <c r="A2" s="1"/>
      <c r="B2" s="2" t="s">
        <v>1</v>
      </c>
      <c r="C2" s="3"/>
      <c r="D2" s="4"/>
      <c r="E2" s="16"/>
      <c r="F2" s="6"/>
      <c r="G2" s="6"/>
      <c r="H2" s="6"/>
      <c r="I2" s="6"/>
      <c r="J2" s="6"/>
      <c r="K2" s="17"/>
      <c r="L2" s="6"/>
      <c r="M2" s="18"/>
      <c r="N2" s="18"/>
      <c r="O2" s="8"/>
      <c r="P2" s="19"/>
      <c r="Q2" s="8"/>
      <c r="R2" s="9"/>
      <c r="S2" s="10"/>
      <c r="T2" s="11"/>
      <c r="U2" s="12"/>
      <c r="V2" s="12"/>
      <c r="W2" s="13"/>
      <c r="X2" s="14"/>
    </row>
    <row r="3" spans="1:43" s="20" customFormat="1" ht="30" x14ac:dyDescent="0.85">
      <c r="B3" s="21" t="s">
        <v>2</v>
      </c>
      <c r="C3" s="22"/>
      <c r="D3" s="23"/>
      <c r="E3" s="24"/>
      <c r="G3"/>
      <c r="H3"/>
      <c r="I3"/>
      <c r="J3"/>
      <c r="K3" s="25"/>
      <c r="L3" s="26"/>
      <c r="M3" s="27">
        <f t="shared" ref="M3:R3" si="0">SUBTOTAL(9,M5:M462)</f>
        <v>5424100</v>
      </c>
      <c r="N3" s="27">
        <f t="shared" si="0"/>
        <v>5</v>
      </c>
      <c r="O3" s="27">
        <f t="shared" si="0"/>
        <v>10848200</v>
      </c>
      <c r="P3" s="27">
        <f t="shared" si="0"/>
        <v>0</v>
      </c>
      <c r="Q3" s="27">
        <f t="shared" si="0"/>
        <v>0</v>
      </c>
      <c r="R3" s="27">
        <f t="shared" si="0"/>
        <v>10848200</v>
      </c>
      <c r="S3" s="28"/>
      <c r="X3" s="22"/>
      <c r="Z3"/>
      <c r="AA3" s="29" t="s">
        <v>3</v>
      </c>
      <c r="AB3" s="29"/>
      <c r="AC3" s="30"/>
      <c r="AD3" s="30"/>
      <c r="AE3" s="30"/>
      <c r="AF3" s="31" t="s">
        <v>4</v>
      </c>
      <c r="AG3" s="31"/>
      <c r="AH3" s="31"/>
      <c r="AI3" s="31"/>
      <c r="AJ3" s="31"/>
      <c r="AK3" s="32" t="s">
        <v>5</v>
      </c>
      <c r="AL3" s="32"/>
      <c r="AM3" s="32"/>
      <c r="AN3" s="32"/>
      <c r="AO3" s="32"/>
      <c r="AP3"/>
      <c r="AQ3" s="33">
        <f>SUMIF(AQ5:AQ11,"ผ่าน",O5:O11)</f>
        <v>5424100</v>
      </c>
    </row>
    <row r="4" spans="1:43" s="42" customFormat="1" ht="80.25" customHeight="1" x14ac:dyDescent="0.25">
      <c r="A4" s="34" t="s">
        <v>6</v>
      </c>
      <c r="B4" s="35" t="s">
        <v>7</v>
      </c>
      <c r="C4" s="35" t="s">
        <v>8</v>
      </c>
      <c r="D4" s="36" t="s">
        <v>9</v>
      </c>
      <c r="E4" s="36" t="s">
        <v>10</v>
      </c>
      <c r="F4" s="36" t="s">
        <v>11</v>
      </c>
      <c r="G4" s="36" t="s">
        <v>12</v>
      </c>
      <c r="H4" s="36" t="s">
        <v>13</v>
      </c>
      <c r="I4" s="36" t="s">
        <v>14</v>
      </c>
      <c r="J4" s="36" t="s">
        <v>15</v>
      </c>
      <c r="K4" s="36" t="s">
        <v>16</v>
      </c>
      <c r="L4" s="36" t="s">
        <v>17</v>
      </c>
      <c r="M4" s="35" t="s">
        <v>18</v>
      </c>
      <c r="N4" s="35" t="s">
        <v>19</v>
      </c>
      <c r="O4" s="35" t="s">
        <v>262</v>
      </c>
      <c r="P4" s="37" t="s">
        <v>263</v>
      </c>
      <c r="Q4" s="37" t="s">
        <v>264</v>
      </c>
      <c r="R4" s="37" t="s">
        <v>23</v>
      </c>
      <c r="S4" s="35" t="s">
        <v>24</v>
      </c>
      <c r="T4" s="35" t="s">
        <v>25</v>
      </c>
      <c r="U4" s="35" t="s">
        <v>26</v>
      </c>
      <c r="V4" s="35" t="s">
        <v>27</v>
      </c>
      <c r="W4" s="35" t="s">
        <v>28</v>
      </c>
      <c r="X4" s="35" t="s">
        <v>29</v>
      </c>
      <c r="Y4" s="35" t="s">
        <v>30</v>
      </c>
      <c r="Z4" s="35" t="s">
        <v>31</v>
      </c>
      <c r="AA4" s="35" t="s">
        <v>32</v>
      </c>
      <c r="AB4" s="35" t="s">
        <v>33</v>
      </c>
      <c r="AC4" s="35" t="s">
        <v>34</v>
      </c>
      <c r="AD4" s="35" t="s">
        <v>35</v>
      </c>
      <c r="AE4" s="35" t="s">
        <v>36</v>
      </c>
      <c r="AF4" s="38" t="s">
        <v>37</v>
      </c>
      <c r="AG4" s="38" t="s">
        <v>38</v>
      </c>
      <c r="AH4" s="38" t="s">
        <v>39</v>
      </c>
      <c r="AI4" s="38" t="s">
        <v>40</v>
      </c>
      <c r="AJ4" s="38" t="s">
        <v>41</v>
      </c>
      <c r="AK4" s="39" t="s">
        <v>37</v>
      </c>
      <c r="AL4" s="39" t="s">
        <v>42</v>
      </c>
      <c r="AM4" s="39" t="s">
        <v>43</v>
      </c>
      <c r="AN4" s="39" t="s">
        <v>44</v>
      </c>
      <c r="AO4" s="39" t="s">
        <v>45</v>
      </c>
      <c r="AP4" s="40" t="s">
        <v>46</v>
      </c>
      <c r="AQ4" s="41" t="s">
        <v>47</v>
      </c>
    </row>
    <row r="5" spans="1:43" s="49" customFormat="1" ht="72.75" customHeight="1" x14ac:dyDescent="0.7">
      <c r="A5" s="43" t="s">
        <v>48</v>
      </c>
      <c r="B5" s="44">
        <v>6</v>
      </c>
      <c r="C5" s="44">
        <v>130</v>
      </c>
      <c r="D5" s="43" t="s">
        <v>143</v>
      </c>
      <c r="E5" s="43">
        <v>11058</v>
      </c>
      <c r="F5" s="43" t="s">
        <v>51</v>
      </c>
      <c r="G5" s="43">
        <v>2</v>
      </c>
      <c r="H5" s="45">
        <v>100</v>
      </c>
      <c r="I5" s="45">
        <v>180</v>
      </c>
      <c r="J5" s="45">
        <v>5</v>
      </c>
      <c r="K5" s="43" t="s">
        <v>144</v>
      </c>
      <c r="L5" s="43" t="s">
        <v>53</v>
      </c>
      <c r="M5" s="46">
        <v>1546100</v>
      </c>
      <c r="N5" s="46">
        <v>1</v>
      </c>
      <c r="O5" s="46">
        <f t="shared" ref="O5:O9" si="1">M5*N5</f>
        <v>1546100</v>
      </c>
      <c r="P5" s="46">
        <v>0</v>
      </c>
      <c r="Q5" s="46">
        <v>0</v>
      </c>
      <c r="R5" s="46">
        <f t="shared" ref="R5:R9" si="2">O5+P5+Q5</f>
        <v>1546100</v>
      </c>
      <c r="S5" s="44">
        <v>28849</v>
      </c>
      <c r="T5" s="43" t="s">
        <v>144</v>
      </c>
      <c r="U5" s="43" t="s">
        <v>145</v>
      </c>
      <c r="V5" s="43" t="s">
        <v>145</v>
      </c>
      <c r="W5" s="43" t="s">
        <v>56</v>
      </c>
      <c r="X5" s="44" t="s">
        <v>142</v>
      </c>
      <c r="Y5" s="43" t="s">
        <v>58</v>
      </c>
      <c r="Z5" s="43" t="s">
        <v>138</v>
      </c>
      <c r="AA5" s="43" t="s">
        <v>75</v>
      </c>
      <c r="AB5" s="43" t="s">
        <v>61</v>
      </c>
      <c r="AC5" s="43" t="s">
        <v>77</v>
      </c>
      <c r="AD5" s="43" t="s">
        <v>78</v>
      </c>
      <c r="AE5" s="43" t="s">
        <v>79</v>
      </c>
      <c r="AF5" s="43"/>
      <c r="AG5" s="43"/>
      <c r="AH5" s="43"/>
      <c r="AI5" s="43"/>
      <c r="AJ5" s="43"/>
      <c r="AK5" s="43" t="s">
        <v>65</v>
      </c>
      <c r="AL5" s="43" t="s">
        <v>65</v>
      </c>
      <c r="AM5" s="43" t="s">
        <v>65</v>
      </c>
      <c r="AN5" s="43" t="s">
        <v>65</v>
      </c>
      <c r="AO5" s="43" t="s">
        <v>65</v>
      </c>
      <c r="AP5" s="47"/>
      <c r="AQ5" s="51" t="s">
        <v>67</v>
      </c>
    </row>
    <row r="6" spans="1:43" s="49" customFormat="1" ht="72.75" customHeight="1" x14ac:dyDescent="0.35">
      <c r="A6" s="43" t="s">
        <v>48</v>
      </c>
      <c r="B6" s="44">
        <v>6</v>
      </c>
      <c r="C6" s="44">
        <v>181</v>
      </c>
      <c r="D6" s="43" t="s">
        <v>165</v>
      </c>
      <c r="E6" s="43" t="s">
        <v>155</v>
      </c>
      <c r="F6" s="43" t="s">
        <v>156</v>
      </c>
      <c r="G6" s="43"/>
      <c r="H6" s="43"/>
      <c r="I6" s="43"/>
      <c r="J6" s="43"/>
      <c r="K6" s="43"/>
      <c r="L6" s="43" t="s">
        <v>157</v>
      </c>
      <c r="M6" s="46">
        <v>2358000</v>
      </c>
      <c r="N6" s="46">
        <v>1</v>
      </c>
      <c r="O6" s="46">
        <f t="shared" si="1"/>
        <v>2358000</v>
      </c>
      <c r="P6" s="46">
        <v>0</v>
      </c>
      <c r="Q6" s="46">
        <v>0</v>
      </c>
      <c r="R6" s="46">
        <f t="shared" si="2"/>
        <v>2358000</v>
      </c>
      <c r="S6" s="44">
        <v>28849</v>
      </c>
      <c r="T6" s="43" t="s">
        <v>144</v>
      </c>
      <c r="U6" s="43" t="s">
        <v>145</v>
      </c>
      <c r="V6" s="43" t="s">
        <v>145</v>
      </c>
      <c r="W6" s="43" t="s">
        <v>56</v>
      </c>
      <c r="X6" s="44" t="s">
        <v>142</v>
      </c>
      <c r="Y6" s="43" t="s">
        <v>124</v>
      </c>
      <c r="Z6" s="43" t="s">
        <v>166</v>
      </c>
      <c r="AA6" s="43" t="s">
        <v>89</v>
      </c>
      <c r="AB6" s="43" t="s">
        <v>61</v>
      </c>
      <c r="AC6" s="43" t="s">
        <v>160</v>
      </c>
      <c r="AD6" s="43" t="s">
        <v>161</v>
      </c>
      <c r="AE6" s="43" t="s">
        <v>162</v>
      </c>
      <c r="AF6" s="43" t="s">
        <v>65</v>
      </c>
      <c r="AG6" s="43" t="s">
        <v>65</v>
      </c>
      <c r="AH6" s="43" t="s">
        <v>65</v>
      </c>
      <c r="AI6" s="43" t="s">
        <v>65</v>
      </c>
      <c r="AJ6" s="43" t="s">
        <v>65</v>
      </c>
      <c r="AK6" s="43"/>
      <c r="AL6" s="43"/>
      <c r="AM6" s="43"/>
      <c r="AN6" s="43"/>
      <c r="AO6" s="43"/>
      <c r="AP6" s="53" t="s">
        <v>167</v>
      </c>
      <c r="AQ6" s="51" t="s">
        <v>67</v>
      </c>
    </row>
    <row r="7" spans="1:43" s="49" customFormat="1" ht="72.75" customHeight="1" x14ac:dyDescent="0.7">
      <c r="A7" s="43" t="s">
        <v>48</v>
      </c>
      <c r="B7" s="44">
        <v>6</v>
      </c>
      <c r="C7" s="44">
        <v>189</v>
      </c>
      <c r="D7" s="43" t="s">
        <v>187</v>
      </c>
      <c r="E7" s="43" t="s">
        <v>188</v>
      </c>
      <c r="F7" s="43" t="s">
        <v>82</v>
      </c>
      <c r="G7" s="43"/>
      <c r="H7" s="43"/>
      <c r="I7" s="43"/>
      <c r="J7" s="43"/>
      <c r="K7" s="43"/>
      <c r="L7" s="43" t="s">
        <v>83</v>
      </c>
      <c r="M7" s="46">
        <v>610000</v>
      </c>
      <c r="N7" s="46">
        <v>1</v>
      </c>
      <c r="O7" s="46">
        <f t="shared" si="1"/>
        <v>610000</v>
      </c>
      <c r="P7" s="46">
        <v>0</v>
      </c>
      <c r="Q7" s="46">
        <v>0</v>
      </c>
      <c r="R7" s="46">
        <f t="shared" si="2"/>
        <v>610000</v>
      </c>
      <c r="S7" s="44">
        <v>28849</v>
      </c>
      <c r="T7" s="43" t="s">
        <v>144</v>
      </c>
      <c r="U7" s="43" t="s">
        <v>145</v>
      </c>
      <c r="V7" s="43" t="s">
        <v>145</v>
      </c>
      <c r="W7" s="43" t="s">
        <v>56</v>
      </c>
      <c r="X7" s="44" t="s">
        <v>142</v>
      </c>
      <c r="Y7" s="43" t="s">
        <v>87</v>
      </c>
      <c r="Z7" s="43" t="s">
        <v>189</v>
      </c>
      <c r="AA7" s="43" t="s">
        <v>89</v>
      </c>
      <c r="AB7" s="43" t="s">
        <v>61</v>
      </c>
      <c r="AC7" s="43" t="s">
        <v>102</v>
      </c>
      <c r="AD7" s="43" t="s">
        <v>121</v>
      </c>
      <c r="AE7" s="43" t="s">
        <v>104</v>
      </c>
      <c r="AF7" s="43" t="s">
        <v>65</v>
      </c>
      <c r="AG7" s="43" t="s">
        <v>65</v>
      </c>
      <c r="AH7" s="43" t="s">
        <v>65</v>
      </c>
      <c r="AI7" s="43" t="s">
        <v>65</v>
      </c>
      <c r="AJ7" s="43" t="s">
        <v>65</v>
      </c>
      <c r="AK7" s="43"/>
      <c r="AL7" s="43"/>
      <c r="AM7" s="43"/>
      <c r="AN7" s="43"/>
      <c r="AO7" s="43"/>
      <c r="AP7" s="47"/>
      <c r="AQ7" s="51" t="s">
        <v>67</v>
      </c>
    </row>
    <row r="8" spans="1:43" s="49" customFormat="1" ht="72.75" customHeight="1" x14ac:dyDescent="0.35">
      <c r="A8" s="43" t="s">
        <v>48</v>
      </c>
      <c r="B8" s="44">
        <v>6</v>
      </c>
      <c r="C8" s="44">
        <v>227</v>
      </c>
      <c r="D8" s="43" t="s">
        <v>213</v>
      </c>
      <c r="E8" s="43" t="s">
        <v>214</v>
      </c>
      <c r="F8" s="43" t="s">
        <v>82</v>
      </c>
      <c r="G8" s="43"/>
      <c r="H8" s="43"/>
      <c r="I8" s="43"/>
      <c r="J8" s="43"/>
      <c r="K8" s="43"/>
      <c r="L8" s="43" t="s">
        <v>215</v>
      </c>
      <c r="M8" s="46">
        <v>480000</v>
      </c>
      <c r="N8" s="46">
        <v>1</v>
      </c>
      <c r="O8" s="46">
        <f t="shared" si="1"/>
        <v>480000</v>
      </c>
      <c r="P8" s="46">
        <v>0</v>
      </c>
      <c r="Q8" s="46">
        <v>0</v>
      </c>
      <c r="R8" s="46">
        <f t="shared" si="2"/>
        <v>480000</v>
      </c>
      <c r="S8" s="44">
        <v>28849</v>
      </c>
      <c r="T8" s="43" t="s">
        <v>144</v>
      </c>
      <c r="U8" s="43" t="s">
        <v>145</v>
      </c>
      <c r="V8" s="43" t="s">
        <v>145</v>
      </c>
      <c r="W8" s="43" t="s">
        <v>56</v>
      </c>
      <c r="X8" s="44" t="s">
        <v>142</v>
      </c>
      <c r="Y8" s="43" t="s">
        <v>87</v>
      </c>
      <c r="Z8" s="43" t="s">
        <v>164</v>
      </c>
      <c r="AA8" s="43" t="s">
        <v>89</v>
      </c>
      <c r="AB8" s="43" t="s">
        <v>61</v>
      </c>
      <c r="AC8" s="43" t="s">
        <v>216</v>
      </c>
      <c r="AD8" s="43" t="s">
        <v>217</v>
      </c>
      <c r="AE8" s="43" t="s">
        <v>218</v>
      </c>
      <c r="AF8" s="43" t="s">
        <v>65</v>
      </c>
      <c r="AG8" s="43" t="s">
        <v>65</v>
      </c>
      <c r="AH8" s="43" t="s">
        <v>65</v>
      </c>
      <c r="AI8" s="43" t="s">
        <v>65</v>
      </c>
      <c r="AJ8" s="43" t="s">
        <v>65</v>
      </c>
      <c r="AK8" s="43"/>
      <c r="AL8" s="43"/>
      <c r="AM8" s="43"/>
      <c r="AN8" s="43"/>
      <c r="AO8" s="43"/>
      <c r="AP8" s="53" t="s">
        <v>219</v>
      </c>
      <c r="AQ8" s="50" t="s">
        <v>67</v>
      </c>
    </row>
    <row r="9" spans="1:43" s="49" customFormat="1" ht="72.75" customHeight="1" x14ac:dyDescent="0.7">
      <c r="A9" s="43" t="s">
        <v>48</v>
      </c>
      <c r="B9" s="44">
        <v>6</v>
      </c>
      <c r="C9" s="44">
        <v>232</v>
      </c>
      <c r="D9" s="43" t="s">
        <v>228</v>
      </c>
      <c r="E9" s="43" t="s">
        <v>229</v>
      </c>
      <c r="F9" s="43" t="s">
        <v>99</v>
      </c>
      <c r="G9" s="43"/>
      <c r="H9" s="43"/>
      <c r="I9" s="43"/>
      <c r="J9" s="43"/>
      <c r="K9" s="43"/>
      <c r="L9" s="43" t="s">
        <v>83</v>
      </c>
      <c r="M9" s="46">
        <v>430000</v>
      </c>
      <c r="N9" s="46">
        <v>1</v>
      </c>
      <c r="O9" s="46">
        <f t="shared" si="1"/>
        <v>430000</v>
      </c>
      <c r="P9" s="46">
        <v>0</v>
      </c>
      <c r="Q9" s="46">
        <v>0</v>
      </c>
      <c r="R9" s="46">
        <f t="shared" si="2"/>
        <v>430000</v>
      </c>
      <c r="S9" s="44">
        <v>28849</v>
      </c>
      <c r="T9" s="43" t="s">
        <v>144</v>
      </c>
      <c r="U9" s="43" t="s">
        <v>145</v>
      </c>
      <c r="V9" s="43" t="s">
        <v>145</v>
      </c>
      <c r="W9" s="43" t="s">
        <v>56</v>
      </c>
      <c r="X9" s="44" t="s">
        <v>142</v>
      </c>
      <c r="Y9" s="43" t="s">
        <v>87</v>
      </c>
      <c r="Z9" s="43" t="s">
        <v>164</v>
      </c>
      <c r="AA9" s="43" t="s">
        <v>89</v>
      </c>
      <c r="AB9" s="43" t="s">
        <v>61</v>
      </c>
      <c r="AC9" s="43" t="s">
        <v>230</v>
      </c>
      <c r="AD9" s="43" t="s">
        <v>231</v>
      </c>
      <c r="AE9" s="43" t="s">
        <v>232</v>
      </c>
      <c r="AF9" s="43" t="s">
        <v>65</v>
      </c>
      <c r="AG9" s="43" t="s">
        <v>65</v>
      </c>
      <c r="AH9" s="43" t="s">
        <v>65</v>
      </c>
      <c r="AI9" s="43" t="s">
        <v>65</v>
      </c>
      <c r="AJ9" s="43" t="s">
        <v>65</v>
      </c>
      <c r="AK9" s="43"/>
      <c r="AL9" s="43"/>
      <c r="AM9" s="43"/>
      <c r="AN9" s="43"/>
      <c r="AO9" s="43"/>
      <c r="AP9" s="47"/>
      <c r="AQ9" s="55" t="s">
        <v>67</v>
      </c>
    </row>
    <row r="10" spans="1:43" ht="24.6" customHeight="1" x14ac:dyDescent="0.25">
      <c r="B10" s="102" t="s">
        <v>261</v>
      </c>
      <c r="C10" s="102"/>
      <c r="D10" s="102"/>
      <c r="E10" s="102"/>
      <c r="F10" s="102"/>
      <c r="G10" s="102"/>
      <c r="H10" s="102"/>
      <c r="I10" s="102"/>
      <c r="J10" s="102"/>
      <c r="K10" s="102"/>
      <c r="L10" s="97"/>
      <c r="M10" s="98"/>
      <c r="N10" s="98"/>
      <c r="O10" s="98">
        <f>SUM(O5:O9)</f>
        <v>5424100</v>
      </c>
      <c r="P10" s="98">
        <f t="shared" ref="P10:R10" si="3">SUM(P5:P9)</f>
        <v>0</v>
      </c>
      <c r="Q10" s="98">
        <f t="shared" si="3"/>
        <v>0</v>
      </c>
      <c r="R10" s="98">
        <f t="shared" si="3"/>
        <v>5424100</v>
      </c>
      <c r="S10" s="96"/>
      <c r="T10" s="97"/>
      <c r="U10" s="97"/>
      <c r="V10" s="97"/>
      <c r="W10" s="97"/>
      <c r="X10" s="96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100"/>
    </row>
    <row r="11" spans="1:43" ht="24.6" x14ac:dyDescent="0.7">
      <c r="B11" s="73"/>
      <c r="D11" s="75"/>
      <c r="M11" s="76"/>
      <c r="N11" s="76"/>
      <c r="O11" s="76"/>
      <c r="P11" s="76"/>
      <c r="Q11" s="76"/>
      <c r="R11" s="76"/>
    </row>
  </sheetData>
  <autoFilter ref="A4:AQ9" xr:uid="{3AED89B9-1D83-4FA1-A837-C3CE6580CD72}"/>
  <mergeCells count="1">
    <mergeCell ref="B10:K10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22</vt:i4>
      </vt:variant>
    </vt:vector>
  </HeadingPairs>
  <TitlesOfParts>
    <vt:vector size="33" baseType="lpstr">
      <vt:lpstr>ผ่าน</vt:lpstr>
      <vt:lpstr>รพร.สระแก้ว</vt:lpstr>
      <vt:lpstr>รพ.คลองหาด</vt:lpstr>
      <vt:lpstr>รพ.ตาพระยา</vt:lpstr>
      <vt:lpstr>รพ.วังน้ำเย็น</vt:lpstr>
      <vt:lpstr>รพ.วัฒนานคร</vt:lpstr>
      <vt:lpstr>รพ.อรัญประเทศ</vt:lpstr>
      <vt:lpstr>รพ.เขาฉกรรจ์</vt:lpstr>
      <vt:lpstr>รพ.วังสมบูรณ์</vt:lpstr>
      <vt:lpstr>รพ.โคกสูง</vt:lpstr>
      <vt:lpstr>อื่นๆ</vt:lpstr>
      <vt:lpstr>ผ่าน!Print_Area</vt:lpstr>
      <vt:lpstr>รพ.เขาฉกรรจ์!Print_Area</vt:lpstr>
      <vt:lpstr>รพ.คลองหาด!Print_Area</vt:lpstr>
      <vt:lpstr>รพ.โคกสูง!Print_Area</vt:lpstr>
      <vt:lpstr>รพ.ตาพระยา!Print_Area</vt:lpstr>
      <vt:lpstr>รพ.วังน้ำเย็น!Print_Area</vt:lpstr>
      <vt:lpstr>รพ.วังสมบูรณ์!Print_Area</vt:lpstr>
      <vt:lpstr>รพ.วัฒนานคร!Print_Area</vt:lpstr>
      <vt:lpstr>รพ.อรัญประเทศ!Print_Area</vt:lpstr>
      <vt:lpstr>รพร.สระแก้ว!Print_Area</vt:lpstr>
      <vt:lpstr>อื่นๆ!Print_Area</vt:lpstr>
      <vt:lpstr>ผ่าน!Print_Titles</vt:lpstr>
      <vt:lpstr>รพ.เขาฉกรรจ์!Print_Titles</vt:lpstr>
      <vt:lpstr>รพ.คลองหาด!Print_Titles</vt:lpstr>
      <vt:lpstr>รพ.โคกสูง!Print_Titles</vt:lpstr>
      <vt:lpstr>รพ.ตาพระยา!Print_Titles</vt:lpstr>
      <vt:lpstr>รพ.วังน้ำเย็น!Print_Titles</vt:lpstr>
      <vt:lpstr>รพ.วังสมบูรณ์!Print_Titles</vt:lpstr>
      <vt:lpstr>รพ.วัฒนานคร!Print_Titles</vt:lpstr>
      <vt:lpstr>รพ.อรัญประเทศ!Print_Titles</vt:lpstr>
      <vt:lpstr>รพร.สระแก้ว!Print_Titles</vt:lpstr>
      <vt:lpstr>อื่นๆ!Print_Titles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insurance</dc:creator>
  <cp:lastModifiedBy>insurance</cp:lastModifiedBy>
  <dcterms:created xsi:type="dcterms:W3CDTF">2022-09-19T07:52:17Z</dcterms:created>
  <dcterms:modified xsi:type="dcterms:W3CDTF">2022-09-20T02:46:06Z</dcterms:modified>
</cp:coreProperties>
</file>