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ไตรมาส 2\"/>
    </mc:Choice>
  </mc:AlternateContent>
  <xr:revisionPtr revIDLastSave="0" documentId="13_ncr:1_{F97DF3E9-9332-4437-9AE6-7036986A7465}" xr6:coauthVersionLast="46" xr6:coauthVersionMax="46" xr10:uidLastSave="{00000000-0000-0000-0000-000000000000}"/>
  <bookViews>
    <workbookView xWindow="-108" yWindow="-108" windowWidth="23256" windowHeight="12576" activeTab="6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มกราคม 64" sheetId="11" r:id="rId5"/>
    <sheet name="กุมภาพันธ์ 64" sheetId="12" r:id="rId6"/>
    <sheet name="มีนาคม 64" sheetId="13" r:id="rId7"/>
    <sheet name="สรุปยอดตัดจ่าย" sheetId="15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" i="15" l="1"/>
  <c r="AZ10" i="15"/>
  <c r="AZ11" i="15"/>
  <c r="AZ12" i="15"/>
  <c r="AZ13" i="15"/>
  <c r="AZ14" i="15"/>
  <c r="AZ15" i="15"/>
  <c r="AZ16" i="15"/>
  <c r="AZ8" i="15"/>
  <c r="AZ17" i="15" l="1"/>
  <c r="F14" i="12" l="1"/>
  <c r="A2" i="13" l="1"/>
  <c r="A2" i="12"/>
  <c r="A2" i="11"/>
  <c r="A2" i="22"/>
  <c r="A2" i="23"/>
  <c r="J6" i="22" l="1"/>
  <c r="J7" i="22"/>
  <c r="J8" i="22"/>
  <c r="J9" i="22"/>
  <c r="J10" i="22"/>
  <c r="J11" i="22"/>
  <c r="J12" i="22"/>
  <c r="J13" i="22"/>
  <c r="J14" i="22"/>
  <c r="D14" i="22"/>
  <c r="E14" i="22"/>
  <c r="F14" i="22"/>
  <c r="G14" i="22"/>
  <c r="H14" i="22"/>
  <c r="I14" i="22"/>
  <c r="J6" i="23"/>
  <c r="J7" i="23"/>
  <c r="J8" i="23"/>
  <c r="J9" i="23"/>
  <c r="J10" i="23"/>
  <c r="J11" i="23"/>
  <c r="J12" i="23"/>
  <c r="J13" i="23"/>
  <c r="J14" i="23"/>
  <c r="D14" i="23"/>
  <c r="E14" i="23"/>
  <c r="F14" i="23"/>
  <c r="G14" i="23"/>
  <c r="H14" i="23"/>
  <c r="I14" i="23"/>
  <c r="J6" i="21"/>
  <c r="J7" i="21"/>
  <c r="J8" i="21"/>
  <c r="J9" i="21"/>
  <c r="J10" i="21"/>
  <c r="J11" i="21"/>
  <c r="J12" i="21"/>
  <c r="J13" i="21"/>
  <c r="D14" i="21"/>
  <c r="E14" i="21"/>
  <c r="F14" i="21"/>
  <c r="G14" i="21"/>
  <c r="H14" i="21"/>
  <c r="I14" i="21"/>
  <c r="C14" i="21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N17" i="15"/>
  <c r="AN9" i="15"/>
  <c r="AN10" i="15"/>
  <c r="AN11" i="15"/>
  <c r="AN12" i="15"/>
  <c r="AN13" i="15"/>
  <c r="AN14" i="15"/>
  <c r="AN15" i="15"/>
  <c r="AN16" i="15"/>
  <c r="AN8" i="15"/>
  <c r="AQ17" i="15"/>
  <c r="D14" i="12"/>
  <c r="J14" i="21" l="1"/>
  <c r="AW9" i="15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J12" i="24"/>
  <c r="AJ15" i="15" s="1"/>
  <c r="J11" i="24"/>
  <c r="AJ14" i="15" s="1"/>
  <c r="J10" i="24"/>
  <c r="AJ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6" i="15"/>
  <c r="AL15" i="15"/>
  <c r="AL14" i="15"/>
  <c r="AL13" i="15"/>
  <c r="AL12" i="15"/>
  <c r="AH17" i="15"/>
  <c r="AE17" i="15"/>
  <c r="AB17" i="15"/>
  <c r="Y17" i="15"/>
  <c r="V17" i="15"/>
  <c r="J17" i="15"/>
  <c r="G17" i="15"/>
  <c r="D17" i="15"/>
  <c r="C14" i="22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J5" i="22"/>
  <c r="I8" i="15" s="1"/>
  <c r="K8" i="15" s="1"/>
  <c r="C14" i="23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AJ17" i="15" l="1"/>
  <c r="J14" i="24"/>
  <c r="E8" i="15"/>
  <c r="AM8" i="15"/>
  <c r="AM15" i="15"/>
  <c r="AO15" i="15" s="1"/>
  <c r="E15" i="15"/>
  <c r="AM14" i="15"/>
  <c r="AO14" i="15" s="1"/>
  <c r="E14" i="15"/>
  <c r="E17" i="15" s="1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AO8" i="15" l="1"/>
  <c r="I14" i="16"/>
  <c r="H14" i="16"/>
  <c r="G14" i="16"/>
  <c r="E14" i="16"/>
  <c r="D14" i="16"/>
  <c r="C14" i="16"/>
  <c r="J14" i="16" s="1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J14" i="17" s="1"/>
  <c r="C14" i="17"/>
  <c r="J13" i="17"/>
  <c r="AD16" i="15" s="1"/>
  <c r="J12" i="17"/>
  <c r="AD15" i="15" s="1"/>
  <c r="AV15" i="15" s="1"/>
  <c r="AX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AV12" i="15" l="1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R9" i="15" l="1"/>
  <c r="S17" i="15"/>
  <c r="P17" i="15"/>
  <c r="M17" i="15"/>
  <c r="T9" i="15" l="1"/>
  <c r="R8" i="15" l="1"/>
  <c r="O9" i="15"/>
  <c r="Q9" i="15" s="1"/>
  <c r="O10" i="15"/>
  <c r="Q10" i="15" s="1"/>
  <c r="O11" i="15"/>
  <c r="Q11" i="15" s="1"/>
  <c r="O12" i="15"/>
  <c r="Q12" i="15" s="1"/>
  <c r="O13" i="15"/>
  <c r="Q13" i="15" s="1"/>
  <c r="O14" i="15"/>
  <c r="Q14" i="15" s="1"/>
  <c r="O15" i="15"/>
  <c r="Q15" i="15" s="1"/>
  <c r="O16" i="15"/>
  <c r="Q16" i="15" s="1"/>
  <c r="O8" i="15"/>
  <c r="Q8" i="15" s="1"/>
  <c r="L9" i="15"/>
  <c r="AP9" i="15" s="1"/>
  <c r="L10" i="15"/>
  <c r="L11" i="15"/>
  <c r="L12" i="15"/>
  <c r="L13" i="15"/>
  <c r="L14" i="15"/>
  <c r="L15" i="15"/>
  <c r="L16" i="15"/>
  <c r="L8" i="15"/>
  <c r="N8" i="15" l="1"/>
  <c r="AP8" i="15"/>
  <c r="AY8" i="15" s="1"/>
  <c r="AY9" i="15"/>
  <c r="AR9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R16" i="15"/>
  <c r="AP16" i="15" s="1"/>
  <c r="R15" i="15"/>
  <c r="AP15" i="15" s="1"/>
  <c r="R14" i="15"/>
  <c r="AP14" i="15" s="1"/>
  <c r="R13" i="15"/>
  <c r="AP13" i="15" s="1"/>
  <c r="R12" i="15"/>
  <c r="AP12" i="15" s="1"/>
  <c r="R11" i="15"/>
  <c r="AP11" i="15" s="1"/>
  <c r="R10" i="15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R8" i="15" l="1"/>
  <c r="AY14" i="15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<sst xmlns="http://schemas.openxmlformats.org/spreadsheetml/2006/main" count="340" uniqueCount="65">
  <si>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</si>
  <si>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</si>
  <si>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</si>
  <si>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</si>
  <si>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</si>
  <si>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</si>
  <si>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</si>
  <si>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</si>
  <si>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</si>
  <si>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</si>
  <si>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</si>
  <si>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</si>
  <si>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</si>
  <si>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</si>
  <si>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</si>
  <si>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</si>
  <si>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</si>
  <si>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</si>
  <si>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</si>
  <si>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</si>
  <si>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</si>
  <si>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</si>
  <si>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</si>
  <si>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</si>
  <si>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</si>
  <si>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</si>
  <si>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</si>
  <si>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</si>
  <si>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</si>
  <si>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</si>
  <si>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</si>
  <si>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</si>
  <si>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</si>
  <si>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</si>
  <si>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</si>
  <si>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</si>
  <si>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</si>
  <si>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</si>
  <si>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</si>
  <si>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</si>
  <si>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</si>
  <si>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</si>
  <si>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</si>
  <si>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</si>
  <si>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</si>
  <si>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</si>
  <si>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</si>
  <si>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</si>
  <si>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</si>
  <si>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</si>
  <si>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</si>
  <si>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</si>
  <si>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</si>
  <si>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</si>
  <si>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</si>
  <si>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</si>
  <si>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</si>
  <si>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</si>
  <si>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</si>
  <si>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</si>
  <si>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มกราคม64/ กุมภาพันธ์64/มีนาคม2564</t>
    </r>
  </si>
  <si>
    <t>ขอให้ส่งข้อมูลกลับภายใน วันที่ 30 เมษายน 2564</t>
  </si>
  <si>
    <t>คลินิกTB,ARV</t>
  </si>
  <si>
    <t>หน่วยบริการ…...โรงพยาบาลวังสมบูรณ์.....</t>
  </si>
  <si>
    <t>ม.ค.-ก.พ.2564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</si>
</sst>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7">
    <cellStyle name="Comma 3" xfId="4" xr:uid="{00000000-0005-0000-0000-000000000000}"/>
    <cellStyle name="Normal 2 2" xfId="5" xr:uid="{00000000-0005-0000-0000-000001000000}"/>
    <cellStyle name="Normal 2 4" xfId="3" xr:uid="{00000000-0005-0000-0000-000002000000}"/>
    <cellStyle name="Normal 3" xfId="6" xr:uid="{00000000-0005-0000-0000-000003000000}"/>
    <cellStyle name="จุลภาค" xfId="1" builtinId="3"/>
    <cellStyle name="จุลภาค 2" xfId="2" xr:uid="{00000000-0005-0000-0000-000005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F15" sqref="F15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60</v>
      </c>
    </row>
    <row r="3" spans="1:1" x14ac:dyDescent="0.7">
      <c r="A3" s="3" t="s">
        <v>58</v>
      </c>
    </row>
    <row r="5" spans="1:1" x14ac:dyDescent="0.7">
      <c r="A5" s="19" t="s">
        <v>61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36F1-2CDC-487C-A024-E857DBE59C0F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77F0B-4522-41B1-BF87-8B37D118B31C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4506-5F44-4619-A9E2-D0C4DC07FF47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4B0F-6A1C-43D4-AB50-6D2B5BBFDE8A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029E-EEBB-4356-9015-2FE03531F345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45B5-9209-41BD-A514-7B5572F2FCE3}">
  <sheetPr>
    <tabColor rgb="FFFFC000"/>
  </sheetPr>
  <dimension ref="A1:J14"/>
  <sheetViews>
    <sheetView workbookViewId="0">
      <selection activeCell="A3" sqref="A3:A4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">
        <v>63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165923</v>
      </c>
      <c r="D5" s="26">
        <v>32753</v>
      </c>
      <c r="E5" s="26"/>
      <c r="F5" s="26"/>
      <c r="G5" s="26"/>
      <c r="H5" s="26">
        <v>106485.5</v>
      </c>
      <c r="I5" s="26">
        <v>7380</v>
      </c>
      <c r="J5" s="11">
        <f t="shared" ref="J5:J14" si="0">SUM(C5:I5)</f>
        <v>312541.5</v>
      </c>
    </row>
    <row r="6" spans="1:10" x14ac:dyDescent="0.7">
      <c r="A6" s="4">
        <v>10866</v>
      </c>
      <c r="B6" s="5" t="s">
        <v>4</v>
      </c>
      <c r="C6" s="26"/>
      <c r="D6" s="26"/>
      <c r="E6" s="26">
        <v>2400</v>
      </c>
      <c r="F6" s="26"/>
      <c r="G6" s="26"/>
      <c r="H6" s="26"/>
      <c r="I6" s="26"/>
      <c r="J6" s="11">
        <f t="shared" si="0"/>
        <v>2400</v>
      </c>
    </row>
    <row r="7" spans="1:10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>
        <v>18650.25</v>
      </c>
      <c r="D8" s="26">
        <v>8855</v>
      </c>
      <c r="E8" s="26">
        <v>21190</v>
      </c>
      <c r="F8" s="26">
        <v>32839</v>
      </c>
      <c r="G8" s="26"/>
      <c r="H8" s="26"/>
      <c r="I8" s="26"/>
      <c r="J8" s="11">
        <f t="shared" si="0"/>
        <v>81534.25</v>
      </c>
    </row>
    <row r="9" spans="1:10" x14ac:dyDescent="0.7">
      <c r="A9" s="4">
        <v>10869</v>
      </c>
      <c r="B9" s="5" t="s">
        <v>7</v>
      </c>
      <c r="C9" s="26"/>
      <c r="D9" s="26">
        <v>461</v>
      </c>
      <c r="E9" s="26"/>
      <c r="F9" s="26"/>
      <c r="G9" s="26"/>
      <c r="H9" s="26"/>
      <c r="I9" s="26"/>
      <c r="J9" s="11">
        <f t="shared" si="0"/>
        <v>461</v>
      </c>
    </row>
    <row r="10" spans="1:10" x14ac:dyDescent="0.7">
      <c r="A10" s="4">
        <v>10870</v>
      </c>
      <c r="B10" s="5" t="s">
        <v>8</v>
      </c>
      <c r="C10" s="26"/>
      <c r="D10" s="26">
        <v>1398</v>
      </c>
      <c r="E10" s="26"/>
      <c r="F10" s="26"/>
      <c r="G10" s="26"/>
      <c r="H10" s="26"/>
      <c r="I10" s="26"/>
      <c r="J10" s="11">
        <f t="shared" si="0"/>
        <v>1398</v>
      </c>
    </row>
    <row r="11" spans="1:10" x14ac:dyDescent="0.7">
      <c r="A11" s="4">
        <v>13817</v>
      </c>
      <c r="B11" s="5" t="s">
        <v>9</v>
      </c>
      <c r="C11" s="26"/>
      <c r="D11" s="26">
        <v>0</v>
      </c>
      <c r="E11" s="26"/>
      <c r="F11" s="26"/>
      <c r="G11" s="26"/>
      <c r="H11" s="26"/>
      <c r="I11" s="26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/>
      <c r="D12" s="26"/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3" t="s">
        <v>0</v>
      </c>
      <c r="B14" s="44"/>
      <c r="C14" s="6">
        <f>SUM(C5:C13)</f>
        <v>184573.25</v>
      </c>
      <c r="D14" s="6">
        <f t="shared" ref="D14:I14" si="1">SUM(D5:D13)</f>
        <v>43467</v>
      </c>
      <c r="E14" s="6">
        <f t="shared" si="1"/>
        <v>23590</v>
      </c>
      <c r="F14" s="6">
        <f t="shared" si="1"/>
        <v>32839</v>
      </c>
      <c r="G14" s="6">
        <f t="shared" si="1"/>
        <v>0</v>
      </c>
      <c r="H14" s="6">
        <f t="shared" si="1"/>
        <v>106485.5</v>
      </c>
      <c r="I14" s="6">
        <f t="shared" si="1"/>
        <v>7380</v>
      </c>
      <c r="J14" s="11">
        <f t="shared" si="0"/>
        <v>398334.75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6836-9785-4C43-A0DF-146F8F6C3B3B}">
  <sheetPr>
    <tabColor rgb="FFFFC000"/>
  </sheetPr>
  <dimension ref="A1:J14"/>
  <sheetViews>
    <sheetView workbookViewId="0">
      <selection activeCell="A3" sqref="A3:A4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tr">
        <f>'ตุลาคม 63'!A2</f>
        <v>หน่วยบริการ…...โรงพยาบาลวังสมบูรณ์.....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191917</v>
      </c>
      <c r="D5" s="26">
        <v>30446</v>
      </c>
      <c r="E5" s="26"/>
      <c r="F5" s="26"/>
      <c r="G5" s="26"/>
      <c r="H5" s="26">
        <v>78963.5</v>
      </c>
      <c r="I5" s="26">
        <v>5700</v>
      </c>
      <c r="J5" s="11">
        <f t="shared" ref="J5:J14" si="0">SUM(C5:I5)</f>
        <v>307026.5</v>
      </c>
    </row>
    <row r="6" spans="1:10" x14ac:dyDescent="0.7">
      <c r="A6" s="4">
        <v>10866</v>
      </c>
      <c r="B6" s="5" t="s">
        <v>4</v>
      </c>
      <c r="C6" s="26"/>
      <c r="D6" s="26">
        <v>446</v>
      </c>
      <c r="E6" s="26">
        <v>4000</v>
      </c>
      <c r="F6" s="26"/>
      <c r="G6" s="26"/>
      <c r="H6" s="26"/>
      <c r="I6" s="26"/>
      <c r="J6" s="11">
        <f t="shared" si="0"/>
        <v>4446</v>
      </c>
    </row>
    <row r="7" spans="1:10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>
        <v>19778.75</v>
      </c>
      <c r="D8" s="26">
        <v>9864.5</v>
      </c>
      <c r="E8" s="26">
        <v>23171.75</v>
      </c>
      <c r="F8" s="26">
        <v>19481.5</v>
      </c>
      <c r="G8" s="26"/>
      <c r="H8" s="26"/>
      <c r="I8" s="26"/>
      <c r="J8" s="11">
        <f t="shared" si="0"/>
        <v>72296.5</v>
      </c>
    </row>
    <row r="9" spans="1:10" x14ac:dyDescent="0.7">
      <c r="A9" s="4">
        <v>10869</v>
      </c>
      <c r="B9" s="5" t="s">
        <v>7</v>
      </c>
      <c r="C9" s="26"/>
      <c r="D9" s="26">
        <v>700</v>
      </c>
      <c r="E9" s="26"/>
      <c r="F9" s="26"/>
      <c r="G9" s="26"/>
      <c r="H9" s="26"/>
      <c r="I9" s="26"/>
      <c r="J9" s="11">
        <f t="shared" si="0"/>
        <v>700</v>
      </c>
    </row>
    <row r="10" spans="1:10" x14ac:dyDescent="0.7">
      <c r="A10" s="4">
        <v>10870</v>
      </c>
      <c r="B10" s="5" t="s">
        <v>8</v>
      </c>
      <c r="C10" s="26"/>
      <c r="D10" s="26"/>
      <c r="E10" s="26"/>
      <c r="F10" s="26"/>
      <c r="G10" s="26"/>
      <c r="H10" s="26"/>
      <c r="I10" s="26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26"/>
      <c r="D11" s="26">
        <v>598</v>
      </c>
      <c r="E11" s="26"/>
      <c r="F11" s="26"/>
      <c r="G11" s="26"/>
      <c r="H11" s="26"/>
      <c r="I11" s="26"/>
      <c r="J11" s="11">
        <f t="shared" si="0"/>
        <v>598</v>
      </c>
    </row>
    <row r="12" spans="1:10" x14ac:dyDescent="0.7">
      <c r="A12" s="4">
        <v>28849</v>
      </c>
      <c r="B12" s="5" t="s">
        <v>10</v>
      </c>
      <c r="C12" s="26"/>
      <c r="D12" s="26"/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/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3" t="s">
        <v>0</v>
      </c>
      <c r="B14" s="44"/>
      <c r="C14" s="6">
        <f t="shared" ref="C14:I14" si="1">SUM(C5:C13)</f>
        <v>211695.75</v>
      </c>
      <c r="D14" s="6">
        <f t="shared" si="1"/>
        <v>42054.5</v>
      </c>
      <c r="E14" s="6">
        <f t="shared" si="1"/>
        <v>27171.75</v>
      </c>
      <c r="F14" s="6">
        <f t="shared" si="1"/>
        <v>19481.5</v>
      </c>
      <c r="G14" s="6">
        <f t="shared" si="1"/>
        <v>0</v>
      </c>
      <c r="H14" s="6">
        <f t="shared" si="1"/>
        <v>78963.5</v>
      </c>
      <c r="I14" s="6">
        <f t="shared" si="1"/>
        <v>5700</v>
      </c>
      <c r="J14" s="11">
        <f t="shared" si="0"/>
        <v>385067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25D0-4D34-487F-88CA-75D761295CC3}">
  <sheetPr>
    <tabColor rgb="FFFFC000"/>
  </sheetPr>
  <dimension ref="A1:J14"/>
  <sheetViews>
    <sheetView workbookViewId="0">
      <selection activeCell="A2" sqref="A2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0" x14ac:dyDescent="0.85">
      <c r="A2" s="16" t="str">
        <f>'ตุลาคม 63'!A2</f>
        <v>หน่วยบริการ…...โรงพยาบาลวังสมบูรณ์.....</v>
      </c>
    </row>
    <row r="3" spans="1:10" s="28" customFormat="1" x14ac:dyDescent="0.7">
      <c r="A3" s="46" t="s">
        <v>1</v>
      </c>
      <c r="B3" s="46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50" t="s">
        <v>20</v>
      </c>
      <c r="J3" s="42" t="s">
        <v>21</v>
      </c>
    </row>
    <row r="4" spans="1:10" s="1" customFormat="1" x14ac:dyDescent="0.7">
      <c r="A4" s="46"/>
      <c r="B4" s="47"/>
      <c r="C4" s="49"/>
      <c r="D4" s="49"/>
      <c r="E4" s="49"/>
      <c r="F4" s="49"/>
      <c r="G4" s="49"/>
      <c r="H4" s="49"/>
      <c r="I4" s="50"/>
      <c r="J4" s="42"/>
    </row>
    <row r="5" spans="1:10" x14ac:dyDescent="0.7">
      <c r="A5" s="4">
        <v>10699</v>
      </c>
      <c r="B5" s="5" t="s">
        <v>3</v>
      </c>
      <c r="C5" s="26">
        <v>189203</v>
      </c>
      <c r="D5" s="26">
        <v>26125</v>
      </c>
      <c r="E5" s="26"/>
      <c r="F5" s="26"/>
      <c r="G5" s="26"/>
      <c r="H5" s="26">
        <v>59999.5</v>
      </c>
      <c r="I5" s="26">
        <v>3300</v>
      </c>
      <c r="J5" s="11">
        <f t="shared" ref="J5:J14" si="0">SUM(C5:I5)</f>
        <v>278627.5</v>
      </c>
    </row>
    <row r="6" spans="1:10" x14ac:dyDescent="0.7">
      <c r="A6" s="4">
        <v>10866</v>
      </c>
      <c r="B6" s="5" t="s">
        <v>4</v>
      </c>
      <c r="C6" s="26"/>
      <c r="D6" s="26">
        <v>1312</v>
      </c>
      <c r="E6" s="26">
        <v>4568</v>
      </c>
      <c r="F6" s="26"/>
      <c r="G6" s="26"/>
      <c r="H6" s="26"/>
      <c r="I6" s="26"/>
      <c r="J6" s="11">
        <f t="shared" si="0"/>
        <v>5880</v>
      </c>
    </row>
    <row r="7" spans="1:10" x14ac:dyDescent="0.7">
      <c r="A7" s="4">
        <v>10867</v>
      </c>
      <c r="B7" s="5" t="s">
        <v>5</v>
      </c>
      <c r="C7" s="26"/>
      <c r="D7" s="26">
        <v>700</v>
      </c>
      <c r="E7" s="26"/>
      <c r="F7" s="26"/>
      <c r="G7" s="26"/>
      <c r="H7" s="26"/>
      <c r="I7" s="26"/>
      <c r="J7" s="11">
        <f t="shared" si="0"/>
        <v>700</v>
      </c>
    </row>
    <row r="8" spans="1:10" x14ac:dyDescent="0.7">
      <c r="A8" s="4">
        <v>10868</v>
      </c>
      <c r="B8" s="5" t="s">
        <v>6</v>
      </c>
      <c r="C8" s="26">
        <v>12810.5</v>
      </c>
      <c r="D8" s="26">
        <v>8175.25</v>
      </c>
      <c r="E8" s="26">
        <v>20492.25</v>
      </c>
      <c r="F8" s="26">
        <v>24090.25</v>
      </c>
      <c r="G8" s="26"/>
      <c r="H8" s="26"/>
      <c r="I8" s="26"/>
      <c r="J8" s="11">
        <f t="shared" si="0"/>
        <v>65568.25</v>
      </c>
    </row>
    <row r="9" spans="1:10" x14ac:dyDescent="0.7">
      <c r="A9" s="4">
        <v>10869</v>
      </c>
      <c r="B9" s="5" t="s">
        <v>7</v>
      </c>
      <c r="C9" s="26"/>
      <c r="D9" s="26"/>
      <c r="E9" s="26"/>
      <c r="F9" s="26"/>
      <c r="G9" s="26"/>
      <c r="H9" s="26"/>
      <c r="I9" s="26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26"/>
      <c r="D10" s="26">
        <v>1680</v>
      </c>
      <c r="E10" s="26"/>
      <c r="F10" s="26"/>
      <c r="G10" s="26"/>
      <c r="H10" s="26"/>
      <c r="I10" s="26"/>
      <c r="J10" s="11">
        <f t="shared" si="0"/>
        <v>1680</v>
      </c>
    </row>
    <row r="11" spans="1:10" x14ac:dyDescent="0.7">
      <c r="A11" s="4">
        <v>13817</v>
      </c>
      <c r="B11" s="5" t="s">
        <v>9</v>
      </c>
      <c r="C11" s="26"/>
      <c r="D11" s="26">
        <v>883</v>
      </c>
      <c r="E11" s="26"/>
      <c r="F11" s="26"/>
      <c r="G11" s="26"/>
      <c r="H11" s="26"/>
      <c r="I11" s="26"/>
      <c r="J11" s="11">
        <f t="shared" si="0"/>
        <v>883</v>
      </c>
    </row>
    <row r="12" spans="1:10" x14ac:dyDescent="0.7">
      <c r="A12" s="4">
        <v>28849</v>
      </c>
      <c r="B12" s="5" t="s">
        <v>10</v>
      </c>
      <c r="C12" s="26"/>
      <c r="D12" s="26"/>
      <c r="E12" s="26"/>
      <c r="F12" s="26"/>
      <c r="G12" s="26"/>
      <c r="H12" s="26"/>
      <c r="I12" s="26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26"/>
      <c r="D13" s="26"/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202013.5</v>
      </c>
      <c r="D14" s="7">
        <f t="shared" si="1"/>
        <v>38875.25</v>
      </c>
      <c r="E14" s="7">
        <f t="shared" si="1"/>
        <v>25060.25</v>
      </c>
      <c r="F14" s="7">
        <f t="shared" si="1"/>
        <v>24090.25</v>
      </c>
      <c r="G14" s="7">
        <f t="shared" si="1"/>
        <v>0</v>
      </c>
      <c r="H14" s="7">
        <f t="shared" si="1"/>
        <v>59999.5</v>
      </c>
      <c r="I14" s="7">
        <f t="shared" si="1"/>
        <v>3300</v>
      </c>
      <c r="J14" s="11">
        <f t="shared" si="0"/>
        <v>353338.75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4"/>
  <sheetViews>
    <sheetView workbookViewId="0">
      <selection activeCell="J13" sqref="J13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tr">
        <f>'ตุลาคม 63'!A2</f>
        <v>หน่วยบริการ…...โรงพยาบาลวังสมบูรณ์.....</v>
      </c>
    </row>
    <row r="3" spans="1:10" s="21" customFormat="1" ht="26.25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18</v>
      </c>
      <c r="G3" s="48" t="s">
        <v>19</v>
      </c>
      <c r="H3" s="48" t="s">
        <v>20</v>
      </c>
      <c r="I3" s="48" t="s">
        <v>62</v>
      </c>
      <c r="J3" s="51" t="s">
        <v>21</v>
      </c>
    </row>
    <row r="4" spans="1:10" s="1" customFormat="1" ht="26.25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>
        <v>148508</v>
      </c>
      <c r="D5" s="10">
        <v>27502</v>
      </c>
      <c r="E5" s="10">
        <v>0</v>
      </c>
      <c r="F5" s="10">
        <v>0</v>
      </c>
      <c r="G5" s="10">
        <v>18733</v>
      </c>
      <c r="H5" s="10">
        <v>1860</v>
      </c>
      <c r="I5" s="10">
        <v>0</v>
      </c>
      <c r="J5" s="11">
        <v>196603</v>
      </c>
    </row>
    <row r="6" spans="1:10" x14ac:dyDescent="0.7">
      <c r="A6" s="4">
        <v>10866</v>
      </c>
      <c r="B6" s="5" t="s">
        <v>4</v>
      </c>
      <c r="C6" s="10">
        <v>0</v>
      </c>
      <c r="D6" s="10">
        <v>365</v>
      </c>
      <c r="E6" s="10">
        <v>5965</v>
      </c>
      <c r="F6" s="10">
        <v>0</v>
      </c>
      <c r="G6" s="10">
        <v>0</v>
      </c>
      <c r="H6" s="10">
        <v>0</v>
      </c>
      <c r="I6" s="10">
        <v>0</v>
      </c>
      <c r="J6" s="11">
        <v>6330</v>
      </c>
    </row>
    <row r="7" spans="1:10" x14ac:dyDescent="0.7">
      <c r="A7" s="4">
        <v>10867</v>
      </c>
      <c r="B7" s="5" t="s">
        <v>5</v>
      </c>
      <c r="C7" s="10">
        <v>0</v>
      </c>
      <c r="D7" s="10">
        <v>700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v>700</v>
      </c>
    </row>
    <row r="8" spans="1:10" x14ac:dyDescent="0.7">
      <c r="A8" s="4">
        <v>10868</v>
      </c>
      <c r="B8" s="5" t="s">
        <v>6</v>
      </c>
      <c r="C8" s="10">
        <v>10871.5</v>
      </c>
      <c r="D8" s="10">
        <v>6054</v>
      </c>
      <c r="E8" s="10">
        <v>25898.25</v>
      </c>
      <c r="F8" s="10">
        <v>0</v>
      </c>
      <c r="G8" s="10">
        <v>0</v>
      </c>
      <c r="H8" s="10">
        <v>0</v>
      </c>
      <c r="I8" s="10">
        <v>40073</v>
      </c>
      <c r="J8" s="11">
        <v>82896.75</v>
      </c>
    </row>
    <row r="9" spans="1:10" x14ac:dyDescent="0.7">
      <c r="A9" s="4">
        <v>10869</v>
      </c>
      <c r="B9" s="5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0</v>
      </c>
    </row>
    <row r="10" spans="1:10" x14ac:dyDescent="0.7">
      <c r="A10" s="4">
        <v>10870</v>
      </c>
      <c r="B10" s="5" t="s">
        <v>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v>0</v>
      </c>
    </row>
    <row r="11" spans="1:10" x14ac:dyDescent="0.7">
      <c r="A11" s="4">
        <v>13817</v>
      </c>
      <c r="B11" s="5" t="s">
        <v>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v>0</v>
      </c>
    </row>
    <row r="12" spans="1:10" x14ac:dyDescent="0.7">
      <c r="A12" s="4">
        <v>28849</v>
      </c>
      <c r="B12" s="5" t="s">
        <v>10</v>
      </c>
      <c r="C12" s="10">
        <v>0</v>
      </c>
      <c r="D12" s="22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1:10" x14ac:dyDescent="0.7">
      <c r="A13" s="4">
        <v>28850</v>
      </c>
      <c r="B13" s="5" t="s">
        <v>11</v>
      </c>
      <c r="C13" s="10">
        <v>0</v>
      </c>
      <c r="D13" s="10">
        <v>700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700</v>
      </c>
    </row>
    <row r="14" spans="1:10" s="8" customFormat="1" x14ac:dyDescent="0.7">
      <c r="A14" s="43" t="s">
        <v>0</v>
      </c>
      <c r="B14" s="44"/>
      <c r="C14" s="7">
        <f t="shared" ref="C14:I14" si="0">SUM(C5:C13)</f>
        <v>159379.5</v>
      </c>
      <c r="D14" s="6">
        <f t="shared" si="0"/>
        <v>35321</v>
      </c>
      <c r="E14" s="6">
        <f t="shared" si="0"/>
        <v>31863.25</v>
      </c>
      <c r="F14" s="6"/>
      <c r="G14" s="6">
        <f t="shared" si="0"/>
        <v>18733</v>
      </c>
      <c r="H14" s="6">
        <f t="shared" si="0"/>
        <v>1860</v>
      </c>
      <c r="I14" s="6">
        <f t="shared" si="0"/>
        <v>40073</v>
      </c>
      <c r="J14" s="11">
        <f t="shared" ref="J14" si="1">SUM(C14:I14)</f>
        <v>287229.75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4"/>
  <sheetViews>
    <sheetView workbookViewId="0">
      <selection activeCell="I18" sqref="I18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tr">
        <f>'ตุลาคม 63'!A2</f>
        <v>หน่วยบริการ…...โรงพยาบาลวังสมบูรณ์.....</v>
      </c>
    </row>
    <row r="3" spans="1:10" s="21" customFormat="1" ht="24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18</v>
      </c>
      <c r="G3" s="48" t="s">
        <v>19</v>
      </c>
      <c r="H3" s="48" t="s">
        <v>20</v>
      </c>
      <c r="I3" s="48" t="s">
        <v>62</v>
      </c>
      <c r="J3" s="51" t="s">
        <v>21</v>
      </c>
    </row>
    <row r="4" spans="1:10" s="1" customForma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>
        <v>145356</v>
      </c>
      <c r="D5" s="10">
        <v>28281</v>
      </c>
      <c r="E5" s="10">
        <v>0</v>
      </c>
      <c r="F5" s="10">
        <v>22979.599999999999</v>
      </c>
      <c r="G5" s="10">
        <v>66357.5</v>
      </c>
      <c r="H5" s="10">
        <v>7200</v>
      </c>
      <c r="I5" s="10">
        <v>0</v>
      </c>
      <c r="J5" s="11">
        <v>270174.09999999998</v>
      </c>
    </row>
    <row r="6" spans="1:10" x14ac:dyDescent="0.7">
      <c r="A6" s="4">
        <v>10866</v>
      </c>
      <c r="B6" s="5" t="s">
        <v>4</v>
      </c>
      <c r="C6" s="10">
        <v>0</v>
      </c>
      <c r="D6" s="10">
        <v>0</v>
      </c>
      <c r="E6" s="10">
        <v>3300</v>
      </c>
      <c r="F6" s="10">
        <v>0</v>
      </c>
      <c r="G6" s="10">
        <v>0</v>
      </c>
      <c r="H6" s="10">
        <v>0</v>
      </c>
      <c r="I6" s="10">
        <v>0</v>
      </c>
      <c r="J6" s="11">
        <v>3300</v>
      </c>
    </row>
    <row r="7" spans="1:10" x14ac:dyDescent="0.7">
      <c r="A7" s="4">
        <v>10867</v>
      </c>
      <c r="B7" s="5" t="s">
        <v>5</v>
      </c>
      <c r="C7" s="10">
        <v>0</v>
      </c>
      <c r="D7" s="10">
        <v>292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v>292</v>
      </c>
    </row>
    <row r="8" spans="1:10" x14ac:dyDescent="0.7">
      <c r="A8" s="4">
        <v>10868</v>
      </c>
      <c r="B8" s="5" t="s">
        <v>6</v>
      </c>
      <c r="C8" s="10">
        <v>14390.5</v>
      </c>
      <c r="D8" s="10">
        <v>6956</v>
      </c>
      <c r="E8" s="10">
        <v>14626.5</v>
      </c>
      <c r="F8" s="10">
        <v>0</v>
      </c>
      <c r="G8" s="10">
        <v>0</v>
      </c>
      <c r="H8" s="10">
        <v>0</v>
      </c>
      <c r="I8" s="10">
        <v>23794.5</v>
      </c>
      <c r="J8" s="11">
        <v>59767.5</v>
      </c>
    </row>
    <row r="9" spans="1:10" x14ac:dyDescent="0.7">
      <c r="A9" s="4">
        <v>10869</v>
      </c>
      <c r="B9" s="5" t="s">
        <v>7</v>
      </c>
      <c r="C9" s="10">
        <v>0</v>
      </c>
      <c r="D9" s="22">
        <v>1245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1245</v>
      </c>
    </row>
    <row r="10" spans="1:10" x14ac:dyDescent="0.7">
      <c r="A10" s="4">
        <v>10870</v>
      </c>
      <c r="B10" s="5" t="s">
        <v>8</v>
      </c>
      <c r="C10" s="10">
        <v>0</v>
      </c>
      <c r="D10" s="22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v>0</v>
      </c>
    </row>
    <row r="11" spans="1:10" x14ac:dyDescent="0.7">
      <c r="A11" s="4">
        <v>13817</v>
      </c>
      <c r="B11" s="5" t="s">
        <v>9</v>
      </c>
      <c r="C11" s="10">
        <v>0</v>
      </c>
      <c r="D11" s="22">
        <v>700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v>700</v>
      </c>
    </row>
    <row r="12" spans="1:10" x14ac:dyDescent="0.7">
      <c r="A12" s="4">
        <v>28849</v>
      </c>
      <c r="B12" s="5" t="s">
        <v>10</v>
      </c>
      <c r="C12" s="10">
        <v>0</v>
      </c>
      <c r="D12" s="22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1:10" x14ac:dyDescent="0.7">
      <c r="A13" s="4">
        <v>28850</v>
      </c>
      <c r="B13" s="5" t="s">
        <v>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0</v>
      </c>
    </row>
    <row r="14" spans="1:10" s="8" customFormat="1" x14ac:dyDescent="0.7">
      <c r="A14" s="43" t="s">
        <v>0</v>
      </c>
      <c r="B14" s="44"/>
      <c r="C14" s="7">
        <f t="shared" ref="C14:I14" si="0">SUM(C5:C13)</f>
        <v>159746.5</v>
      </c>
      <c r="D14" s="6">
        <f>SUM(D5:D13)</f>
        <v>37474</v>
      </c>
      <c r="E14" s="6">
        <f t="shared" si="0"/>
        <v>17926.5</v>
      </c>
      <c r="F14" s="6">
        <f t="shared" si="0"/>
        <v>22979.599999999999</v>
      </c>
      <c r="G14" s="6">
        <f t="shared" si="0"/>
        <v>66357.5</v>
      </c>
      <c r="H14" s="6">
        <f t="shared" si="0"/>
        <v>7200</v>
      </c>
      <c r="I14" s="6">
        <f t="shared" si="0"/>
        <v>23794.5</v>
      </c>
      <c r="J14" s="11">
        <f t="shared" ref="J14" si="1">SUM(C14:I14)</f>
        <v>335478.59999999998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17"/>
  <sheetViews>
    <sheetView tabSelected="1" topLeftCell="A4" zoomScale="110" zoomScaleNormal="110" workbookViewId="0">
      <pane xSplit="1" topLeftCell="B1" activePane="topRight" state="frozen"/>
      <selection pane="topRight" activeCell="H18" sqref="H18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tr">
        <f>'ตุลาคม 63'!A2</f>
        <v>หน่วยบริการ…...โรงพยาบาลวังสมบูรณ์.....</v>
      </c>
    </row>
    <row r="3" spans="1:10" s="21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18</v>
      </c>
      <c r="G3" s="48" t="s">
        <v>19</v>
      </c>
      <c r="H3" s="48" t="s">
        <v>20</v>
      </c>
      <c r="I3" s="48" t="s">
        <v>62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>
        <v>214769</v>
      </c>
      <c r="D5" s="10">
        <v>29969</v>
      </c>
      <c r="E5" s="10">
        <v>0</v>
      </c>
      <c r="F5" s="10">
        <v>0</v>
      </c>
      <c r="G5" s="10">
        <v>51755</v>
      </c>
      <c r="H5" s="10">
        <v>8580</v>
      </c>
      <c r="I5" s="10">
        <v>0</v>
      </c>
      <c r="J5" s="11">
        <v>305073</v>
      </c>
    </row>
    <row r="6" spans="1:10" x14ac:dyDescent="0.7">
      <c r="A6" s="4">
        <v>10866</v>
      </c>
      <c r="B6" s="5" t="s">
        <v>4</v>
      </c>
      <c r="C6" s="10">
        <v>0</v>
      </c>
      <c r="D6" s="10">
        <v>0</v>
      </c>
      <c r="E6" s="10">
        <v>2300</v>
      </c>
      <c r="F6" s="10">
        <v>0</v>
      </c>
      <c r="G6" s="10">
        <v>0</v>
      </c>
      <c r="H6" s="10">
        <v>0</v>
      </c>
      <c r="I6" s="10">
        <v>0</v>
      </c>
      <c r="J6" s="11">
        <v>2300</v>
      </c>
    </row>
    <row r="7" spans="1:10" x14ac:dyDescent="0.7">
      <c r="A7" s="4">
        <v>10867</v>
      </c>
      <c r="B7" s="5" t="s">
        <v>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v>0</v>
      </c>
    </row>
    <row r="8" spans="1:10" x14ac:dyDescent="0.7">
      <c r="A8" s="4">
        <v>10868</v>
      </c>
      <c r="B8" s="5" t="s">
        <v>6</v>
      </c>
      <c r="C8" s="10">
        <v>13109.5</v>
      </c>
      <c r="D8" s="10">
        <v>7629.25</v>
      </c>
      <c r="E8" s="10">
        <v>18918.5</v>
      </c>
      <c r="F8" s="10">
        <v>0</v>
      </c>
      <c r="G8" s="10">
        <v>0</v>
      </c>
      <c r="H8" s="10">
        <v>0</v>
      </c>
      <c r="I8" s="10">
        <v>25606</v>
      </c>
      <c r="J8" s="11">
        <v>65263.25</v>
      </c>
    </row>
    <row r="9" spans="1:10" x14ac:dyDescent="0.7">
      <c r="A9" s="4">
        <v>10869</v>
      </c>
      <c r="B9" s="5" t="s">
        <v>7</v>
      </c>
      <c r="C9" s="10">
        <v>0</v>
      </c>
      <c r="D9" s="10">
        <v>2596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2596</v>
      </c>
    </row>
    <row r="10" spans="1:10" x14ac:dyDescent="0.7">
      <c r="A10" s="4">
        <v>10870</v>
      </c>
      <c r="B10" s="5" t="s">
        <v>8</v>
      </c>
      <c r="C10" s="10">
        <v>0</v>
      </c>
      <c r="D10" s="10">
        <v>2361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v>2361</v>
      </c>
    </row>
    <row r="11" spans="1:10" x14ac:dyDescent="0.7">
      <c r="A11" s="4">
        <v>13817</v>
      </c>
      <c r="B11" s="5" t="s">
        <v>9</v>
      </c>
      <c r="C11" s="10">
        <v>0</v>
      </c>
      <c r="D11" s="10">
        <v>230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v>230</v>
      </c>
    </row>
    <row r="12" spans="1:10" x14ac:dyDescent="0.7">
      <c r="A12" s="4">
        <v>28849</v>
      </c>
      <c r="B12" s="5" t="s">
        <v>10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1:10" x14ac:dyDescent="0.7">
      <c r="A13" s="4">
        <v>28850</v>
      </c>
      <c r="B13" s="5" t="s">
        <v>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v>0</v>
      </c>
    </row>
    <row r="14" spans="1:10" s="8" customFormat="1" x14ac:dyDescent="0.7">
      <c r="A14" s="43" t="s">
        <v>0</v>
      </c>
      <c r="B14" s="44"/>
      <c r="C14" s="7">
        <f t="shared" ref="C14:I14" si="0">SUM(C5:C13)</f>
        <v>227878.5</v>
      </c>
      <c r="D14" s="6">
        <f>SUM(D5:D13)</f>
        <v>42785.25</v>
      </c>
      <c r="E14" s="6">
        <f t="shared" si="0"/>
        <v>21218.5</v>
      </c>
      <c r="F14" s="6"/>
      <c r="G14" s="6">
        <f t="shared" si="0"/>
        <v>51755</v>
      </c>
      <c r="H14" s="6">
        <f t="shared" si="0"/>
        <v>8580</v>
      </c>
      <c r="I14" s="6">
        <f t="shared" si="0"/>
        <v>25606</v>
      </c>
      <c r="J14" s="11">
        <f t="shared" ref="J14" si="1">SUM(C14:I14)</f>
        <v>377823.25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Z17"/>
  <sheetViews>
    <sheetView topLeftCell="A2" zoomScale="80" zoomScaleNormal="80" workbookViewId="0">
      <selection activeCell="I19" sqref="I19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52" width="14.296875" style="3" customWidth="1"/>
    <col min="53" max="16384" width="9" style="3"/>
  </cols>
  <sheetData>
    <row r="1" spans="1:52" s="1" customFormat="1" ht="52.95" customHeight="1" x14ac:dyDescent="0.7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52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2" ht="33.6" customHeight="1" x14ac:dyDescent="0.95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34"/>
      <c r="AS3" s="31"/>
      <c r="AT3" s="31"/>
      <c r="AU3" s="31"/>
      <c r="AV3" s="31"/>
      <c r="AW3" s="31"/>
      <c r="AX3" s="31"/>
      <c r="AY3" s="86" t="s">
        <v>41</v>
      </c>
      <c r="AZ3" s="87" t="s">
        <v>64</v>
      </c>
    </row>
    <row r="4" spans="1:52" s="25" customFormat="1" ht="24.6" customHeight="1" x14ac:dyDescent="0.7">
      <c r="A4" s="66" t="s">
        <v>28</v>
      </c>
      <c r="B4" s="66"/>
      <c r="C4" s="71" t="s">
        <v>13</v>
      </c>
      <c r="D4" s="71"/>
      <c r="E4" s="71"/>
      <c r="F4" s="71"/>
      <c r="G4" s="71"/>
      <c r="H4" s="71"/>
      <c r="I4" s="71"/>
      <c r="J4" s="71"/>
      <c r="K4" s="71"/>
      <c r="L4" s="64" t="s">
        <v>13</v>
      </c>
      <c r="M4" s="64"/>
      <c r="N4" s="64"/>
      <c r="O4" s="64"/>
      <c r="P4" s="64"/>
      <c r="Q4" s="64"/>
      <c r="R4" s="64"/>
      <c r="S4" s="64"/>
      <c r="T4" s="65"/>
      <c r="U4" s="64" t="s">
        <v>13</v>
      </c>
      <c r="V4" s="64"/>
      <c r="W4" s="64"/>
      <c r="X4" s="64"/>
      <c r="Y4" s="64"/>
      <c r="Z4" s="64"/>
      <c r="AA4" s="64"/>
      <c r="AB4" s="64"/>
      <c r="AC4" s="65"/>
      <c r="AD4" s="64" t="s">
        <v>13</v>
      </c>
      <c r="AE4" s="64"/>
      <c r="AF4" s="64"/>
      <c r="AG4" s="64"/>
      <c r="AH4" s="64"/>
      <c r="AI4" s="64"/>
      <c r="AJ4" s="64"/>
      <c r="AK4" s="64"/>
      <c r="AL4" s="65"/>
      <c r="AM4" s="66" t="s">
        <v>32</v>
      </c>
      <c r="AN4" s="66"/>
      <c r="AO4" s="66"/>
      <c r="AP4" s="72" t="s">
        <v>30</v>
      </c>
      <c r="AQ4" s="73"/>
      <c r="AR4" s="74"/>
      <c r="AS4" s="66" t="s">
        <v>34</v>
      </c>
      <c r="AT4" s="66"/>
      <c r="AU4" s="66"/>
      <c r="AV4" s="66" t="s">
        <v>35</v>
      </c>
      <c r="AW4" s="66"/>
      <c r="AX4" s="72"/>
      <c r="AY4" s="87"/>
      <c r="AZ4" s="87"/>
    </row>
    <row r="5" spans="1:52" s="2" customFormat="1" ht="25.2" customHeight="1" x14ac:dyDescent="0.7">
      <c r="A5" s="53" t="s">
        <v>1</v>
      </c>
      <c r="B5" s="68" t="s">
        <v>2</v>
      </c>
      <c r="C5" s="61">
        <v>242431</v>
      </c>
      <c r="D5" s="61"/>
      <c r="E5" s="61"/>
      <c r="F5" s="61">
        <v>242462</v>
      </c>
      <c r="G5" s="61"/>
      <c r="H5" s="61"/>
      <c r="I5" s="61">
        <v>242492</v>
      </c>
      <c r="J5" s="61"/>
      <c r="K5" s="61"/>
      <c r="L5" s="61">
        <v>242523</v>
      </c>
      <c r="M5" s="61"/>
      <c r="N5" s="61"/>
      <c r="O5" s="61">
        <v>242554</v>
      </c>
      <c r="P5" s="61"/>
      <c r="Q5" s="61"/>
      <c r="R5" s="61">
        <v>242583</v>
      </c>
      <c r="S5" s="61"/>
      <c r="T5" s="61"/>
      <c r="U5" s="61">
        <v>242614</v>
      </c>
      <c r="V5" s="61"/>
      <c r="W5" s="61"/>
      <c r="X5" s="61">
        <v>242644</v>
      </c>
      <c r="Y5" s="61"/>
      <c r="Z5" s="61"/>
      <c r="AA5" s="61">
        <v>242675</v>
      </c>
      <c r="AB5" s="61"/>
      <c r="AC5" s="61"/>
      <c r="AD5" s="61">
        <v>242705</v>
      </c>
      <c r="AE5" s="61"/>
      <c r="AF5" s="61"/>
      <c r="AG5" s="61">
        <v>242736</v>
      </c>
      <c r="AH5" s="61"/>
      <c r="AI5" s="61"/>
      <c r="AJ5" s="61">
        <v>242767</v>
      </c>
      <c r="AK5" s="61"/>
      <c r="AL5" s="61"/>
      <c r="AM5" s="56" t="s">
        <v>37</v>
      </c>
      <c r="AN5" s="78" t="s">
        <v>33</v>
      </c>
      <c r="AO5" s="75" t="s">
        <v>57</v>
      </c>
      <c r="AP5" s="56" t="s">
        <v>38</v>
      </c>
      <c r="AQ5" s="78" t="s">
        <v>33</v>
      </c>
      <c r="AR5" s="75" t="s">
        <v>36</v>
      </c>
      <c r="AS5" s="56" t="s">
        <v>39</v>
      </c>
      <c r="AT5" s="83" t="s">
        <v>14</v>
      </c>
      <c r="AU5" s="75" t="s">
        <v>36</v>
      </c>
      <c r="AV5" s="56" t="s">
        <v>40</v>
      </c>
      <c r="AW5" s="83" t="s">
        <v>14</v>
      </c>
      <c r="AX5" s="75" t="s">
        <v>36</v>
      </c>
      <c r="AY5" s="87"/>
      <c r="AZ5" s="87"/>
    </row>
    <row r="6" spans="1:52" ht="31.2" customHeight="1" x14ac:dyDescent="0.7">
      <c r="A6" s="67"/>
      <c r="B6" s="69"/>
      <c r="C6" s="46" t="s">
        <v>23</v>
      </c>
      <c r="D6" s="59" t="s">
        <v>14</v>
      </c>
      <c r="E6" s="60" t="s">
        <v>12</v>
      </c>
      <c r="F6" s="46" t="s">
        <v>23</v>
      </c>
      <c r="G6" s="59" t="s">
        <v>14</v>
      </c>
      <c r="H6" s="60" t="s">
        <v>12</v>
      </c>
      <c r="I6" s="46" t="s">
        <v>23</v>
      </c>
      <c r="J6" s="59" t="s">
        <v>14</v>
      </c>
      <c r="K6" s="60" t="s">
        <v>12</v>
      </c>
      <c r="L6" s="46" t="s">
        <v>23</v>
      </c>
      <c r="M6" s="59" t="s">
        <v>14</v>
      </c>
      <c r="N6" s="60" t="s">
        <v>12</v>
      </c>
      <c r="O6" s="46" t="s">
        <v>23</v>
      </c>
      <c r="P6" s="59" t="s">
        <v>14</v>
      </c>
      <c r="Q6" s="60" t="s">
        <v>12</v>
      </c>
      <c r="R6" s="46" t="s">
        <v>23</v>
      </c>
      <c r="S6" s="59" t="s">
        <v>14</v>
      </c>
      <c r="T6" s="60" t="s">
        <v>12</v>
      </c>
      <c r="U6" s="46" t="s">
        <v>23</v>
      </c>
      <c r="V6" s="59" t="s">
        <v>14</v>
      </c>
      <c r="W6" s="60" t="s">
        <v>12</v>
      </c>
      <c r="X6" s="46" t="s">
        <v>23</v>
      </c>
      <c r="Y6" s="59" t="s">
        <v>14</v>
      </c>
      <c r="Z6" s="60" t="s">
        <v>12</v>
      </c>
      <c r="AA6" s="46" t="s">
        <v>23</v>
      </c>
      <c r="AB6" s="59" t="s">
        <v>14</v>
      </c>
      <c r="AC6" s="60" t="s">
        <v>31</v>
      </c>
      <c r="AD6" s="46" t="s">
        <v>23</v>
      </c>
      <c r="AE6" s="59" t="s">
        <v>14</v>
      </c>
      <c r="AF6" s="60" t="s">
        <v>12</v>
      </c>
      <c r="AG6" s="46" t="s">
        <v>23</v>
      </c>
      <c r="AH6" s="59" t="s">
        <v>14</v>
      </c>
      <c r="AI6" s="60" t="s">
        <v>12</v>
      </c>
      <c r="AJ6" s="46" t="s">
        <v>23</v>
      </c>
      <c r="AK6" s="59" t="s">
        <v>14</v>
      </c>
      <c r="AL6" s="60" t="s">
        <v>12</v>
      </c>
      <c r="AM6" s="57"/>
      <c r="AN6" s="79"/>
      <c r="AO6" s="76"/>
      <c r="AP6" s="57"/>
      <c r="AQ6" s="79"/>
      <c r="AR6" s="76"/>
      <c r="AS6" s="81"/>
      <c r="AT6" s="84"/>
      <c r="AU6" s="76"/>
      <c r="AV6" s="81"/>
      <c r="AW6" s="84"/>
      <c r="AX6" s="76"/>
      <c r="AY6" s="87"/>
      <c r="AZ6" s="87"/>
    </row>
    <row r="7" spans="1:52" x14ac:dyDescent="0.7">
      <c r="A7" s="54"/>
      <c r="B7" s="70"/>
      <c r="C7" s="46"/>
      <c r="D7" s="59"/>
      <c r="E7" s="60"/>
      <c r="F7" s="46"/>
      <c r="G7" s="59"/>
      <c r="H7" s="60"/>
      <c r="I7" s="46"/>
      <c r="J7" s="59"/>
      <c r="K7" s="60"/>
      <c r="L7" s="46"/>
      <c r="M7" s="59"/>
      <c r="N7" s="60"/>
      <c r="O7" s="46"/>
      <c r="P7" s="59"/>
      <c r="Q7" s="60"/>
      <c r="R7" s="46"/>
      <c r="S7" s="59"/>
      <c r="T7" s="60"/>
      <c r="U7" s="46"/>
      <c r="V7" s="59"/>
      <c r="W7" s="60"/>
      <c r="X7" s="46"/>
      <c r="Y7" s="59"/>
      <c r="Z7" s="60"/>
      <c r="AA7" s="46"/>
      <c r="AB7" s="59"/>
      <c r="AC7" s="60"/>
      <c r="AD7" s="46"/>
      <c r="AE7" s="59"/>
      <c r="AF7" s="60"/>
      <c r="AG7" s="46"/>
      <c r="AH7" s="59"/>
      <c r="AI7" s="60"/>
      <c r="AJ7" s="46"/>
      <c r="AK7" s="59"/>
      <c r="AL7" s="60"/>
      <c r="AM7" s="58"/>
      <c r="AN7" s="80"/>
      <c r="AO7" s="77"/>
      <c r="AP7" s="58"/>
      <c r="AQ7" s="80"/>
      <c r="AR7" s="77"/>
      <c r="AS7" s="82"/>
      <c r="AT7" s="85"/>
      <c r="AU7" s="77"/>
      <c r="AV7" s="82"/>
      <c r="AW7" s="85"/>
      <c r="AX7" s="77"/>
      <c r="AY7" s="87"/>
      <c r="AZ7" s="87"/>
    </row>
    <row r="8" spans="1:52" x14ac:dyDescent="0.7">
      <c r="A8" s="4">
        <v>10699</v>
      </c>
      <c r="B8" s="41" t="s">
        <v>3</v>
      </c>
      <c r="C8" s="26">
        <f>'ตุลาคม 63'!J5</f>
        <v>312541.5</v>
      </c>
      <c r="D8" s="13"/>
      <c r="E8" s="14">
        <f>C8-D8</f>
        <v>312541.5</v>
      </c>
      <c r="F8" s="26">
        <f>'พฤศจิกายน 63'!J5</f>
        <v>307026.5</v>
      </c>
      <c r="G8" s="13"/>
      <c r="H8" s="14">
        <f>F8-G8</f>
        <v>307026.5</v>
      </c>
      <c r="I8" s="26">
        <f>'ธันวาคม 63'!J5</f>
        <v>278627.5</v>
      </c>
      <c r="J8" s="13"/>
      <c r="K8" s="14">
        <f>I8-J8</f>
        <v>278627.5</v>
      </c>
      <c r="L8" s="26">
        <f>'มกราคม 64'!J5</f>
        <v>196603</v>
      </c>
      <c r="M8" s="13"/>
      <c r="N8" s="14">
        <f>L8-M8</f>
        <v>196603</v>
      </c>
      <c r="O8" s="26">
        <f>'กุมภาพันธ์ 64'!J5</f>
        <v>270174.09999999998</v>
      </c>
      <c r="P8" s="13"/>
      <c r="Q8" s="14">
        <f>O8-P8</f>
        <v>270174.09999999998</v>
      </c>
      <c r="R8" s="26">
        <f>'มีนาคม 64'!J5</f>
        <v>305073</v>
      </c>
      <c r="S8" s="13"/>
      <c r="T8" s="14">
        <f>R8-S8</f>
        <v>305073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898195.5</v>
      </c>
      <c r="AN8" s="30">
        <f>D8+G8+J8</f>
        <v>0</v>
      </c>
      <c r="AO8" s="36">
        <f>AM8-AN8</f>
        <v>898195.5</v>
      </c>
      <c r="AP8" s="26">
        <f>L8+O8+R8</f>
        <v>771850.1</v>
      </c>
      <c r="AQ8" s="30">
        <f>M8+P8+S8</f>
        <v>0</v>
      </c>
      <c r="AR8" s="36">
        <f>AP8-AQ8</f>
        <v>771850.1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1670045.6</v>
      </c>
      <c r="AZ8" s="38">
        <f>N8+Q8</f>
        <v>466777.1</v>
      </c>
    </row>
    <row r="9" spans="1:52" x14ac:dyDescent="0.7">
      <c r="A9" s="4">
        <v>10866</v>
      </c>
      <c r="B9" s="41" t="s">
        <v>4</v>
      </c>
      <c r="C9" s="26">
        <f>'ตุลาคม 63'!J6</f>
        <v>2400</v>
      </c>
      <c r="D9" s="13"/>
      <c r="E9" s="14">
        <f t="shared" ref="E9:E16" si="2">C9-D9</f>
        <v>2400</v>
      </c>
      <c r="F9" s="26">
        <f>'พฤศจิกายน 63'!J6</f>
        <v>4446</v>
      </c>
      <c r="G9" s="13"/>
      <c r="H9" s="14">
        <f t="shared" ref="H9:H16" si="3">F9-G9</f>
        <v>4446</v>
      </c>
      <c r="I9" s="26">
        <f>'ธันวาคม 63'!J6</f>
        <v>5880</v>
      </c>
      <c r="J9" s="13"/>
      <c r="K9" s="14">
        <f t="shared" ref="K9:K16" si="4">I9-J9</f>
        <v>5880</v>
      </c>
      <c r="L9" s="26">
        <f>'มกราคม 64'!J6</f>
        <v>6330</v>
      </c>
      <c r="M9" s="13"/>
      <c r="N9" s="14">
        <f t="shared" ref="N9:N16" si="5">L9-M9</f>
        <v>6330</v>
      </c>
      <c r="O9" s="26">
        <f>'กุมภาพันธ์ 64'!J6</f>
        <v>3300</v>
      </c>
      <c r="P9" s="13"/>
      <c r="Q9" s="14">
        <f t="shared" ref="Q9:Q16" si="6">O9-P9</f>
        <v>3300</v>
      </c>
      <c r="R9" s="26">
        <f>'มีนาคม 64'!J6</f>
        <v>2300</v>
      </c>
      <c r="S9" s="13"/>
      <c r="T9" s="14">
        <f t="shared" ref="T9:T16" si="7">R9-S9</f>
        <v>2300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12726</v>
      </c>
      <c r="AN9" s="30">
        <f t="shared" ref="AN9:AN16" si="15">D9+G9+J9</f>
        <v>0</v>
      </c>
      <c r="AO9" s="36">
        <f t="shared" ref="AO9:AO16" si="16">AM9-AN9</f>
        <v>12726</v>
      </c>
      <c r="AP9" s="26">
        <f t="shared" ref="AP9:AP16" si="17">L9+O9+R9</f>
        <v>11930</v>
      </c>
      <c r="AQ9" s="30">
        <f t="shared" ref="AQ9:AQ16" si="18">M9+P9+S9</f>
        <v>0</v>
      </c>
      <c r="AR9" s="36">
        <f t="shared" ref="AR9:AR16" si="19">AP9-AQ9</f>
        <v>11930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24656</v>
      </c>
      <c r="AZ9" s="38">
        <f t="shared" ref="AZ9:AZ16" si="25">N9+Q9</f>
        <v>9630</v>
      </c>
    </row>
    <row r="10" spans="1:52" x14ac:dyDescent="0.7">
      <c r="A10" s="4">
        <v>10867</v>
      </c>
      <c r="B10" s="41" t="s">
        <v>5</v>
      </c>
      <c r="C10" s="26">
        <f>'ตุลาคม 63'!J7</f>
        <v>0</v>
      </c>
      <c r="D10" s="13"/>
      <c r="E10" s="14">
        <f t="shared" si="2"/>
        <v>0</v>
      </c>
      <c r="F10" s="26">
        <f>'พฤศจิกายน 63'!J7</f>
        <v>0</v>
      </c>
      <c r="G10" s="13"/>
      <c r="H10" s="14">
        <f t="shared" si="3"/>
        <v>0</v>
      </c>
      <c r="I10" s="26">
        <f>'ธันวาคม 63'!J7</f>
        <v>700</v>
      </c>
      <c r="J10" s="13"/>
      <c r="K10" s="14">
        <f t="shared" si="4"/>
        <v>700</v>
      </c>
      <c r="L10" s="26">
        <f>'มกราคม 64'!J7</f>
        <v>700</v>
      </c>
      <c r="M10" s="13"/>
      <c r="N10" s="14">
        <f t="shared" si="5"/>
        <v>700</v>
      </c>
      <c r="O10" s="26">
        <f>'กุมภาพันธ์ 64'!J7</f>
        <v>292</v>
      </c>
      <c r="P10" s="13"/>
      <c r="Q10" s="14">
        <f t="shared" si="6"/>
        <v>292</v>
      </c>
      <c r="R10" s="26">
        <f>'มีนาคม 64'!J7</f>
        <v>0</v>
      </c>
      <c r="S10" s="13"/>
      <c r="T10" s="14">
        <f t="shared" si="7"/>
        <v>0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700</v>
      </c>
      <c r="AN10" s="30">
        <f t="shared" si="15"/>
        <v>0</v>
      </c>
      <c r="AO10" s="36">
        <f t="shared" si="16"/>
        <v>700</v>
      </c>
      <c r="AP10" s="26">
        <f t="shared" si="17"/>
        <v>992</v>
      </c>
      <c r="AQ10" s="30">
        <f t="shared" si="18"/>
        <v>0</v>
      </c>
      <c r="AR10" s="36">
        <f t="shared" si="19"/>
        <v>992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1692</v>
      </c>
      <c r="AZ10" s="38">
        <f t="shared" si="25"/>
        <v>992</v>
      </c>
    </row>
    <row r="11" spans="1:52" x14ac:dyDescent="0.7">
      <c r="A11" s="4">
        <v>10868</v>
      </c>
      <c r="B11" s="41" t="s">
        <v>6</v>
      </c>
      <c r="C11" s="26">
        <f>'ตุลาคม 63'!J8</f>
        <v>81534.25</v>
      </c>
      <c r="D11" s="13"/>
      <c r="E11" s="14">
        <f t="shared" si="2"/>
        <v>81534.25</v>
      </c>
      <c r="F11" s="26">
        <f>'พฤศจิกายน 63'!J8</f>
        <v>72296.5</v>
      </c>
      <c r="G11" s="13"/>
      <c r="H11" s="14">
        <f t="shared" si="3"/>
        <v>72296.5</v>
      </c>
      <c r="I11" s="26">
        <f>'ธันวาคม 63'!J8</f>
        <v>65568.25</v>
      </c>
      <c r="J11" s="13"/>
      <c r="K11" s="14">
        <f t="shared" si="4"/>
        <v>65568.25</v>
      </c>
      <c r="L11" s="26">
        <f>'มกราคม 64'!J8</f>
        <v>82896.75</v>
      </c>
      <c r="M11" s="13"/>
      <c r="N11" s="14">
        <f t="shared" si="5"/>
        <v>82896.75</v>
      </c>
      <c r="O11" s="26">
        <f>'กุมภาพันธ์ 64'!J8</f>
        <v>59767.5</v>
      </c>
      <c r="P11" s="13"/>
      <c r="Q11" s="14">
        <f t="shared" si="6"/>
        <v>59767.5</v>
      </c>
      <c r="R11" s="26">
        <f>'มีนาคม 64'!J8</f>
        <v>65263.25</v>
      </c>
      <c r="S11" s="13"/>
      <c r="T11" s="14">
        <f t="shared" si="7"/>
        <v>65263.25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219399</v>
      </c>
      <c r="AN11" s="30">
        <f t="shared" si="15"/>
        <v>0</v>
      </c>
      <c r="AO11" s="36">
        <f t="shared" si="16"/>
        <v>219399</v>
      </c>
      <c r="AP11" s="26">
        <f t="shared" si="17"/>
        <v>207927.5</v>
      </c>
      <c r="AQ11" s="30">
        <f t="shared" si="18"/>
        <v>0</v>
      </c>
      <c r="AR11" s="36">
        <f t="shared" si="19"/>
        <v>207927.5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427326.5</v>
      </c>
      <c r="AZ11" s="38">
        <f t="shared" si="25"/>
        <v>142664.25</v>
      </c>
    </row>
    <row r="12" spans="1:52" x14ac:dyDescent="0.7">
      <c r="A12" s="4">
        <v>10869</v>
      </c>
      <c r="B12" s="41" t="s">
        <v>7</v>
      </c>
      <c r="C12" s="26">
        <f>'ตุลาคม 63'!J9</f>
        <v>461</v>
      </c>
      <c r="D12" s="13"/>
      <c r="E12" s="14">
        <f t="shared" si="2"/>
        <v>461</v>
      </c>
      <c r="F12" s="26">
        <f>'พฤศจิกายน 63'!J9</f>
        <v>700</v>
      </c>
      <c r="G12" s="13"/>
      <c r="H12" s="14">
        <f t="shared" si="3"/>
        <v>700</v>
      </c>
      <c r="I12" s="26">
        <f>'ธันวาคม 63'!J9</f>
        <v>0</v>
      </c>
      <c r="J12" s="13"/>
      <c r="K12" s="14">
        <f t="shared" si="4"/>
        <v>0</v>
      </c>
      <c r="L12" s="26">
        <f>'มกราคม 64'!J9</f>
        <v>0</v>
      </c>
      <c r="M12" s="13"/>
      <c r="N12" s="14">
        <f t="shared" si="5"/>
        <v>0</v>
      </c>
      <c r="O12" s="26">
        <f>'กุมภาพันธ์ 64'!J9</f>
        <v>1245</v>
      </c>
      <c r="P12" s="13"/>
      <c r="Q12" s="14">
        <f t="shared" si="6"/>
        <v>1245</v>
      </c>
      <c r="R12" s="26">
        <f>'มีนาคม 64'!J9</f>
        <v>2596</v>
      </c>
      <c r="S12" s="13"/>
      <c r="T12" s="14">
        <f t="shared" si="7"/>
        <v>2596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1161</v>
      </c>
      <c r="AN12" s="30">
        <f t="shared" si="15"/>
        <v>0</v>
      </c>
      <c r="AO12" s="36">
        <f t="shared" si="16"/>
        <v>1161</v>
      </c>
      <c r="AP12" s="26">
        <f t="shared" si="17"/>
        <v>3841</v>
      </c>
      <c r="AQ12" s="30">
        <f t="shared" si="18"/>
        <v>0</v>
      </c>
      <c r="AR12" s="36">
        <f t="shared" si="19"/>
        <v>3841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5002</v>
      </c>
      <c r="AZ12" s="38">
        <f t="shared" si="25"/>
        <v>1245</v>
      </c>
    </row>
    <row r="13" spans="1:52" x14ac:dyDescent="0.7">
      <c r="A13" s="4">
        <v>10870</v>
      </c>
      <c r="B13" s="41" t="s">
        <v>8</v>
      </c>
      <c r="C13" s="26">
        <f>'ตุลาคม 63'!J10</f>
        <v>1398</v>
      </c>
      <c r="D13" s="13"/>
      <c r="E13" s="14">
        <f t="shared" si="2"/>
        <v>1398</v>
      </c>
      <c r="F13" s="26">
        <f>'พฤศจิกายน 63'!J10</f>
        <v>0</v>
      </c>
      <c r="G13" s="13"/>
      <c r="H13" s="14">
        <f t="shared" si="3"/>
        <v>0</v>
      </c>
      <c r="I13" s="26">
        <f>'ธันวาคม 63'!J10</f>
        <v>1680</v>
      </c>
      <c r="J13" s="13"/>
      <c r="K13" s="14">
        <f t="shared" si="4"/>
        <v>1680</v>
      </c>
      <c r="L13" s="26">
        <f>'มกราคม 64'!J10</f>
        <v>0</v>
      </c>
      <c r="M13" s="13"/>
      <c r="N13" s="14">
        <f t="shared" si="5"/>
        <v>0</v>
      </c>
      <c r="O13" s="26">
        <f>'กุมภาพันธ์ 64'!J10</f>
        <v>0</v>
      </c>
      <c r="P13" s="13"/>
      <c r="Q13" s="14">
        <f t="shared" si="6"/>
        <v>0</v>
      </c>
      <c r="R13" s="26">
        <f>'มีนาคม 64'!J10</f>
        <v>2361</v>
      </c>
      <c r="S13" s="13"/>
      <c r="T13" s="14">
        <f t="shared" si="7"/>
        <v>2361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3078</v>
      </c>
      <c r="AN13" s="30">
        <f t="shared" si="15"/>
        <v>0</v>
      </c>
      <c r="AO13" s="36">
        <f t="shared" si="16"/>
        <v>3078</v>
      </c>
      <c r="AP13" s="26">
        <f t="shared" si="17"/>
        <v>2361</v>
      </c>
      <c r="AQ13" s="30">
        <f t="shared" si="18"/>
        <v>0</v>
      </c>
      <c r="AR13" s="36">
        <f t="shared" si="19"/>
        <v>2361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5439</v>
      </c>
      <c r="AZ13" s="38">
        <f t="shared" si="25"/>
        <v>0</v>
      </c>
    </row>
    <row r="14" spans="1:52" x14ac:dyDescent="0.7">
      <c r="A14" s="4">
        <v>13817</v>
      </c>
      <c r="B14" s="41" t="s">
        <v>9</v>
      </c>
      <c r="C14" s="26">
        <f>'ตุลาคม 63'!J11</f>
        <v>0</v>
      </c>
      <c r="D14" s="13"/>
      <c r="E14" s="14">
        <f t="shared" si="2"/>
        <v>0</v>
      </c>
      <c r="F14" s="26">
        <f>'พฤศจิกายน 63'!J11</f>
        <v>598</v>
      </c>
      <c r="G14" s="13"/>
      <c r="H14" s="14">
        <f t="shared" si="3"/>
        <v>598</v>
      </c>
      <c r="I14" s="26">
        <f>'ธันวาคม 63'!J11</f>
        <v>883</v>
      </c>
      <c r="J14" s="13"/>
      <c r="K14" s="14">
        <f t="shared" si="4"/>
        <v>883</v>
      </c>
      <c r="L14" s="26">
        <f>'มกราคม 64'!J11</f>
        <v>0</v>
      </c>
      <c r="M14" s="13"/>
      <c r="N14" s="14">
        <f t="shared" si="5"/>
        <v>0</v>
      </c>
      <c r="O14" s="26">
        <f>'กุมภาพันธ์ 64'!J11</f>
        <v>700</v>
      </c>
      <c r="P14" s="13"/>
      <c r="Q14" s="14">
        <f t="shared" si="6"/>
        <v>700</v>
      </c>
      <c r="R14" s="26">
        <f>'มีนาคม 64'!J11</f>
        <v>230</v>
      </c>
      <c r="S14" s="13"/>
      <c r="T14" s="14">
        <f t="shared" si="7"/>
        <v>230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1481</v>
      </c>
      <c r="AN14" s="30">
        <f t="shared" si="15"/>
        <v>0</v>
      </c>
      <c r="AO14" s="36">
        <f t="shared" si="16"/>
        <v>1481</v>
      </c>
      <c r="AP14" s="26">
        <f t="shared" si="17"/>
        <v>930</v>
      </c>
      <c r="AQ14" s="30">
        <f t="shared" si="18"/>
        <v>0</v>
      </c>
      <c r="AR14" s="36">
        <f t="shared" si="19"/>
        <v>930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2411</v>
      </c>
      <c r="AZ14" s="38">
        <f t="shared" si="25"/>
        <v>700</v>
      </c>
    </row>
    <row r="15" spans="1:52" x14ac:dyDescent="0.7">
      <c r="A15" s="4">
        <v>28849</v>
      </c>
      <c r="B15" s="41" t="s">
        <v>10</v>
      </c>
      <c r="C15" s="26">
        <f>'ตุลาคม 63'!J12</f>
        <v>0</v>
      </c>
      <c r="D15" s="13"/>
      <c r="E15" s="14">
        <f t="shared" si="2"/>
        <v>0</v>
      </c>
      <c r="F15" s="26">
        <f>'พฤศจิกายน 63'!J12</f>
        <v>0</v>
      </c>
      <c r="G15" s="13"/>
      <c r="H15" s="14">
        <f t="shared" si="3"/>
        <v>0</v>
      </c>
      <c r="I15" s="26">
        <f>'ธันวาคม 63'!J12</f>
        <v>0</v>
      </c>
      <c r="J15" s="13"/>
      <c r="K15" s="14">
        <f t="shared" si="4"/>
        <v>0</v>
      </c>
      <c r="L15" s="26">
        <f>'มกราคม 64'!J12</f>
        <v>0</v>
      </c>
      <c r="M15" s="13"/>
      <c r="N15" s="14">
        <f t="shared" si="5"/>
        <v>0</v>
      </c>
      <c r="O15" s="26">
        <f>'กุมภาพันธ์ 64'!J12</f>
        <v>0</v>
      </c>
      <c r="P15" s="13"/>
      <c r="Q15" s="14">
        <f t="shared" si="6"/>
        <v>0</v>
      </c>
      <c r="R15" s="26">
        <f>'มีนาคม 64'!J12</f>
        <v>0</v>
      </c>
      <c r="S15" s="13"/>
      <c r="T15" s="14">
        <f t="shared" si="7"/>
        <v>0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0</v>
      </c>
      <c r="AN15" s="30">
        <f t="shared" si="15"/>
        <v>0</v>
      </c>
      <c r="AO15" s="36">
        <f t="shared" si="16"/>
        <v>0</v>
      </c>
      <c r="AP15" s="26">
        <f t="shared" si="17"/>
        <v>0</v>
      </c>
      <c r="AQ15" s="30">
        <f t="shared" si="18"/>
        <v>0</v>
      </c>
      <c r="AR15" s="36">
        <f t="shared" si="19"/>
        <v>0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0</v>
      </c>
      <c r="AZ15" s="38">
        <f t="shared" si="25"/>
        <v>0</v>
      </c>
    </row>
    <row r="16" spans="1:52" x14ac:dyDescent="0.7">
      <c r="A16" s="4">
        <v>28850</v>
      </c>
      <c r="B16" s="41" t="s">
        <v>11</v>
      </c>
      <c r="C16" s="26">
        <f>'ตุลาคม 63'!J13</f>
        <v>0</v>
      </c>
      <c r="D16" s="13"/>
      <c r="E16" s="14">
        <f t="shared" si="2"/>
        <v>0</v>
      </c>
      <c r="F16" s="26">
        <f>'พฤศจิกายน 63'!J13</f>
        <v>0</v>
      </c>
      <c r="G16" s="13"/>
      <c r="H16" s="14">
        <f t="shared" si="3"/>
        <v>0</v>
      </c>
      <c r="I16" s="26">
        <f>'ธันวาคม 63'!J13</f>
        <v>0</v>
      </c>
      <c r="J16" s="13"/>
      <c r="K16" s="14">
        <f t="shared" si="4"/>
        <v>0</v>
      </c>
      <c r="L16" s="26">
        <f>'มกราคม 64'!J13</f>
        <v>700</v>
      </c>
      <c r="M16" s="13"/>
      <c r="N16" s="14">
        <f t="shared" si="5"/>
        <v>700</v>
      </c>
      <c r="O16" s="26">
        <f>'กุมภาพันธ์ 64'!J13</f>
        <v>0</v>
      </c>
      <c r="P16" s="13"/>
      <c r="Q16" s="14">
        <f t="shared" si="6"/>
        <v>0</v>
      </c>
      <c r="R16" s="26">
        <f>'มีนาคม 64'!J13</f>
        <v>0</v>
      </c>
      <c r="S16" s="13"/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0</v>
      </c>
      <c r="AN16" s="30">
        <f t="shared" si="15"/>
        <v>0</v>
      </c>
      <c r="AO16" s="36">
        <f t="shared" si="16"/>
        <v>0</v>
      </c>
      <c r="AP16" s="26">
        <f t="shared" si="17"/>
        <v>700</v>
      </c>
      <c r="AQ16" s="30">
        <f t="shared" si="18"/>
        <v>0</v>
      </c>
      <c r="AR16" s="36">
        <f t="shared" si="19"/>
        <v>700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700</v>
      </c>
      <c r="AZ16" s="38">
        <f t="shared" si="25"/>
        <v>700</v>
      </c>
    </row>
    <row r="17" spans="1:52" s="18" customFormat="1" x14ac:dyDescent="0.7">
      <c r="A17" s="43" t="s">
        <v>0</v>
      </c>
      <c r="B17" s="55"/>
      <c r="C17" s="7">
        <f t="shared" ref="C17:K17" si="26">SUM(C7:C16)</f>
        <v>398334.75</v>
      </c>
      <c r="D17" s="12">
        <f t="shared" si="26"/>
        <v>0</v>
      </c>
      <c r="E17" s="15">
        <f t="shared" si="26"/>
        <v>398334.75</v>
      </c>
      <c r="F17" s="7">
        <f t="shared" si="26"/>
        <v>385067</v>
      </c>
      <c r="G17" s="12">
        <f t="shared" si="26"/>
        <v>0</v>
      </c>
      <c r="H17" s="15">
        <f t="shared" si="26"/>
        <v>385067</v>
      </c>
      <c r="I17" s="7">
        <f t="shared" si="26"/>
        <v>353338.75</v>
      </c>
      <c r="J17" s="12">
        <f t="shared" si="26"/>
        <v>0</v>
      </c>
      <c r="K17" s="15">
        <f t="shared" si="26"/>
        <v>353338.75</v>
      </c>
      <c r="L17" s="7">
        <f>SUM(L8:L16)</f>
        <v>287229.75</v>
      </c>
      <c r="M17" s="12">
        <f t="shared" ref="M17:S17" si="27">SUM(M8:M16)</f>
        <v>0</v>
      </c>
      <c r="N17" s="15">
        <f t="shared" si="27"/>
        <v>287229.75</v>
      </c>
      <c r="O17" s="7">
        <f t="shared" si="27"/>
        <v>335478.59999999998</v>
      </c>
      <c r="P17" s="12">
        <f t="shared" si="27"/>
        <v>0</v>
      </c>
      <c r="Q17" s="15">
        <f t="shared" si="27"/>
        <v>335478.59999999998</v>
      </c>
      <c r="R17" s="6">
        <f t="shared" si="27"/>
        <v>377823.25</v>
      </c>
      <c r="S17" s="12">
        <f t="shared" si="27"/>
        <v>0</v>
      </c>
      <c r="T17" s="33">
        <f t="shared" ref="T17:AZ17" si="28">SUM(T8:T16)</f>
        <v>377823.25</v>
      </c>
      <c r="U17" s="6">
        <f t="shared" si="28"/>
        <v>0</v>
      </c>
      <c r="V17" s="12">
        <f t="shared" si="28"/>
        <v>0</v>
      </c>
      <c r="W17" s="33">
        <f t="shared" ref="W17:Y17" si="29">SUM(W8:W16)</f>
        <v>0</v>
      </c>
      <c r="X17" s="6">
        <f t="shared" si="29"/>
        <v>0</v>
      </c>
      <c r="Y17" s="12">
        <f t="shared" si="29"/>
        <v>0</v>
      </c>
      <c r="Z17" s="33">
        <f t="shared" ref="Z17:AB17" si="30">SUM(Z8:Z16)</f>
        <v>0</v>
      </c>
      <c r="AA17" s="6">
        <f t="shared" si="30"/>
        <v>0</v>
      </c>
      <c r="AB17" s="12">
        <f t="shared" si="30"/>
        <v>0</v>
      </c>
      <c r="AC17" s="33">
        <f t="shared" ref="AC17:AE17" si="31">SUM(AC8:AC16)</f>
        <v>0</v>
      </c>
      <c r="AD17" s="6">
        <f t="shared" si="31"/>
        <v>0</v>
      </c>
      <c r="AE17" s="12">
        <f t="shared" si="31"/>
        <v>0</v>
      </c>
      <c r="AF17" s="33">
        <f t="shared" ref="AF17:AH17" si="32">SUM(AF8:AF16)</f>
        <v>0</v>
      </c>
      <c r="AG17" s="6">
        <f t="shared" si="32"/>
        <v>0</v>
      </c>
      <c r="AH17" s="12">
        <f t="shared" si="32"/>
        <v>0</v>
      </c>
      <c r="AI17" s="33">
        <f t="shared" ref="AI17:AK17" si="33">SUM(AI8:AI16)</f>
        <v>0</v>
      </c>
      <c r="AJ17" s="6">
        <f>SUM(AJ8:AJ16)</f>
        <v>0</v>
      </c>
      <c r="AK17" s="12">
        <f t="shared" si="33"/>
        <v>0</v>
      </c>
      <c r="AL17" s="33">
        <f t="shared" ref="AL17" si="34">SUM(AL8:AL16)</f>
        <v>0</v>
      </c>
      <c r="AM17" s="32">
        <f t="shared" ref="AM17:AO17" si="35">SUM(AM8:AM16)</f>
        <v>1136740.5</v>
      </c>
      <c r="AN17" s="20">
        <f>SUM(AN8:AN16)</f>
        <v>0</v>
      </c>
      <c r="AO17" s="37">
        <f t="shared" si="35"/>
        <v>1136740.5</v>
      </c>
      <c r="AP17" s="32">
        <f t="shared" si="28"/>
        <v>1000531.6</v>
      </c>
      <c r="AQ17" s="20">
        <f t="shared" si="28"/>
        <v>0</v>
      </c>
      <c r="AR17" s="37">
        <f t="shared" si="28"/>
        <v>1000531.6</v>
      </c>
      <c r="AS17" s="40">
        <f t="shared" si="28"/>
        <v>0</v>
      </c>
      <c r="AT17" s="35">
        <f t="shared" si="28"/>
        <v>0</v>
      </c>
      <c r="AU17" s="37">
        <f t="shared" ref="AU17" si="36">SUM(AU8:AU16)</f>
        <v>0</v>
      </c>
      <c r="AV17" s="40">
        <f t="shared" si="28"/>
        <v>0</v>
      </c>
      <c r="AW17" s="35">
        <f t="shared" si="28"/>
        <v>0</v>
      </c>
      <c r="AX17" s="37">
        <f t="shared" ref="AX17" si="37">SUM(AX8:AX16)</f>
        <v>0</v>
      </c>
      <c r="AY17" s="40">
        <f t="shared" si="28"/>
        <v>2137272.1</v>
      </c>
      <c r="AZ17" s="40">
        <f t="shared" si="28"/>
        <v>622708.35</v>
      </c>
    </row>
  </sheetData>
  <mergeCells count="76">
    <mergeCell ref="AZ3:AZ7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  <mergeCell ref="AV4:AX4"/>
    <mergeCell ref="AS5:AS7"/>
    <mergeCell ref="AT5:AT7"/>
    <mergeCell ref="AU5:AU7"/>
    <mergeCell ref="AV5:AV7"/>
    <mergeCell ref="AW5:AW7"/>
    <mergeCell ref="AX5:AX7"/>
    <mergeCell ref="AS4:AU4"/>
    <mergeCell ref="AF6:AF7"/>
    <mergeCell ref="AG5:AI5"/>
    <mergeCell ref="AG6:AG7"/>
    <mergeCell ref="AH6:AH7"/>
    <mergeCell ref="AI6:AI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1:AP1"/>
    <mergeCell ref="A3:AQ3"/>
    <mergeCell ref="L4:T4"/>
    <mergeCell ref="U4:AC4"/>
    <mergeCell ref="AD4:AL4"/>
    <mergeCell ref="A4:B4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FA10-80E0-4972-959C-E3D4CBF0D583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3" t="s">
        <v>1</v>
      </c>
      <c r="B3" s="53" t="s">
        <v>27</v>
      </c>
      <c r="C3" s="48" t="s">
        <v>15</v>
      </c>
      <c r="D3" s="48" t="s">
        <v>16</v>
      </c>
      <c r="E3" s="48" t="s">
        <v>17</v>
      </c>
      <c r="F3" s="48" t="s">
        <v>59</v>
      </c>
      <c r="G3" s="48" t="s">
        <v>18</v>
      </c>
      <c r="H3" s="48" t="s">
        <v>19</v>
      </c>
      <c r="I3" s="48" t="s">
        <v>20</v>
      </c>
      <c r="J3" s="51" t="s">
        <v>21</v>
      </c>
    </row>
    <row r="4" spans="1:10" s="1" customFormat="1" ht="29.4" customHeight="1" x14ac:dyDescent="0.7">
      <c r="A4" s="54"/>
      <c r="B4" s="54"/>
      <c r="C4" s="49"/>
      <c r="D4" s="49"/>
      <c r="E4" s="49"/>
      <c r="F4" s="49"/>
      <c r="G4" s="49"/>
      <c r="H4" s="49"/>
      <c r="I4" s="49"/>
      <c r="J4" s="52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3" t="s">
        <v>0</v>
      </c>
      <c r="B14" s="44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มกราคม 64</vt:lpstr>
      <vt:lpstr>กุมภาพันธ์ 64</vt:lpstr>
      <vt:lpstr>มีนาคม 64</vt:lpstr>
      <vt:lpstr>สรุปยอดตัดจ่าย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2020-05-05T03:03:05Z</cp:lastPrinted>
  <dcterms:created xsi:type="dcterms:W3CDTF">2020-02-03T08:33:46Z</dcterms:created>
  <dcterms:modified xsi:type="dcterms:W3CDTF">2021-05-07T02:52:49Z</dcterms:modified>
</cp:coreProperties>
</file>