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กรกฎาคม 64\"/>
    </mc:Choice>
  </mc:AlternateContent>
  <xr:revisionPtr revIDLastSave="0" documentId="8_{2A363969-1A03-4873-BE3F-824125DB6C30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2563'!$A$2:$X$276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<sst xmlns="http://schemas.openxmlformats.org/spreadsheetml/2006/main" count="3382" uniqueCount="559">
  <si>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</si>
  <si>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</si>
  <si>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</si>
  <si>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</si>
  <si>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</si>
  <si>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</si>
  <si>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</si>
  <si>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</si>
  <si>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</si>
  <si>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</si>
  <si>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</si>
  <si>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</si>
  <si>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</si>
  <si>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</si>
  <si>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</si>
  <si>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</si>
  <si>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</si>
  <si>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</si>
  <si>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</si>
  <si>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</si>
  <si>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</si>
  <si>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</si>
  <si>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</si>
  <si>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</si>
  <si>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</si>
  <si>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</si>
  <si>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</si>
  <si>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</si>
  <si>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</si>
  <si>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</si>
  <si>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</si>
  <si>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</si>
  <si>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</si>
  <si>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</si>
  <si>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</si>
  <si>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</si>
  <si>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</si>
  <si>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</si>
  <si>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</si>
  <si>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</si>
  <si>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</si>
  <si>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</si>
  <si>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</si>
  <si>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</si>
  <si>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</si>
  <si>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</si>
  <si>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</si>
  <si>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</si>
  <si>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</si>
  <si>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</si>
  <si>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</si>
  <si>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</si>
  <si>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</si>
  <si>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</si>
  <si>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</si>
  <si>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</si>
  <si>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</si>
  <si>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</si>
  <si>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</si>
  <si>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</si>
  <si>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</si>
  <si>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</si>
  <si>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</si>
  <si>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</si>
  <si>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</si>
  <si>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</si>
  <si>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</si>
  <si>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</si>
  <si>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</si>
  <si>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</si>
  <si>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</si>
  <si>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</si>
  <si>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</si>
  <si>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</si>
  <si>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</si>
  <si>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</si>
  <si>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</si>
  <si>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</si>
  <si>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</si>
  <si>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</si>
  <si>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</si>
  <si>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</si>
  <si>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</si>
  <si>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</si>
  <si>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</si>
  <si>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</si>
  <si>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</si>
  <si>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</si>
  <si>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</si>
  <si>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</si>
  <si>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</si>
  <si>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</si>
  <si>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</si>
  <si>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</si>
  <si>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</si>
  <si>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</si>
  <si>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</si>
  <si>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</si>
  <si>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</si>
  <si>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</si>
  <si>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</si>
  <si>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</si>
  <si>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</si>
  <si>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</si>
  <si>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</si>
  <si>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</si>
  <si>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</si>
  <si>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</si>
  <si>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</si>
  <si>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</si>
  <si>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</si>
  <si>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</si>
  <si>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</si>
  <si>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</si>
  <si>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</si>
  <si>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</si>
  <si>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</si>
  <si>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</si>
  <si>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</si>
  <si>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</si>
  <si>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</si>
  <si>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</si>
  <si>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</si>
  <si>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</si>
  <si>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</si>
  <si>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</si>
  <si>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</si>
  <si>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</si>
  <si>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</si>
  <si>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</si>
  <si>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</si>
  <si>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</si>
  <si>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</si>
  <si>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</si>
  <si>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</si>
  <si>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</si>
  <si>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</si>
  <si>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</si>
  <si>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</si>
  <si>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</si>
  <si>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</si>
  <si>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</si>
  <si>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</si>
  <si>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</si>
  <si>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</si>
  <si>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</si>
  <si>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</si>
  <si>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</si>
  <si>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</si>
  <si>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</si>
  <si>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</si>
  <si>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</si>
  <si>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</si>
  <si>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</si>
  <si>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</si>
  <si>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</si>
  <si>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</si>
  <si>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</si>
  <si>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</si>
  <si>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</si>
  <si>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</si>
  <si>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</si>
  <si>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</si>
  <si>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</si>
  <si>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</si>
  <si>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</si>
  <si>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</si>
  <si>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</si>
  <si>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</si>
  <si>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</si>
  <si>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</si>
  <si>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</si>
  <si>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</si>
  <si>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</si>
  <si>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</si>
  <si>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</si>
  <si>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</si>
  <si>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</si>
  <si>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</si>
  <si>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</si>
  <si>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</si>
  <si>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</si>
  <si>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</si>
  <si>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</si>
  <si>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</si>
  <si>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</si>
  <si>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</si>
  <si>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</si>
  <si>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</si>
  <si>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</si>
  <si>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</si>
  <si>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</si>
  <si>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</si>
  <si>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</si>
  <si>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</si>
  <si>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</si>
  <si>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</si>
  <si>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</si>
  <si>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</si>
  <si>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</si>
  <si>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</si>
  <si>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</si>
  <si>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</si>
  <si>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</si>
  <si>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</si>
  <si>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</si>
  <si>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</si>
  <si>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</si>
  <si>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</si>
  <si>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</si>
  <si>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</si>
  <si>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</si>
  <si>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</si>
  <si>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</si>
  <si>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</si>
  <si>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</si>
  <si>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</si>
  <si>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</si>
  <si>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</si>
  <si>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</si>
  <si>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</si>
  <si>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</si>
  <si>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</si>
  <si>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</si>
  <si>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</si>
  <si>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</si>
  <si>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</si>
  <si>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</si>
  <si>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</si>
  <si>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</si>
  <si>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</si>
  <si>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</si>
  <si>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</si>
  <si>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</si>
  <si>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</si>
  <si>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</si>
  <si>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</si>
  <si>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</si>
  <si>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</si>
  <si>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</si>
  <si>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</si>
  <si>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</si>
  <si>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</si>
  <si>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</si>
  <si>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</si>
  <si>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</si>
  <si>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</si>
  <si>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</si>
  <si>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</si>
  <si>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</si>
  <si>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</si>
  <si>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</si>
  <si>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</si>
  <si>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</si>
  <si>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</si>
  <si>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</si>
  <si>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</si>
  <si>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</si>
  <si>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</si>
  <si>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</si>
  <si>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</si>
  <si>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</si>
  <si>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</si>
  <si>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</si>
  <si>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</si>
  <si>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</si>
  <si>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</si>
  <si>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</si>
  <si>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</si>
  <si>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</si>
  <si>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</si>
  <si>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</si>
  <si>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</si>
  <si>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</si>
  <si>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</si>
  <si>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</si>
  <si>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</si>
  <si>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</si>
  <si>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</si>
  <si>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</si>
  <si>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</si>
  <si>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</si>
  <si>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</si>
  <si>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</si>
  <si>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</si>
  <si>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</si>
  <si>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</si>
  <si>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</si>
  <si>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</si>
  <si>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</si>
  <si>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</si>
  <si>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</si>
  <si>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</si>
  <si>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</si>
  <si>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</si>
  <si>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</si>
  <si>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</si>
  <si>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</si>
  <si>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</si>
  <si>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</si>
  <si>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</si>
  <si>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</si>
  <si>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</si>
  <si>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</si>
  <si>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</si>
  <si>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</si>
  <si>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</si>
  <si>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</si>
  <si>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</si>
  <si>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</si>
  <si>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</si>
  <si>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</si>
  <si>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</si>
  <si>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</si>
  <si>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</si>
  <si>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</si>
  <si>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</si>
  <si>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</si>
  <si>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</si>
  <si>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</si>
  <si>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</si>
  <si>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</si>
  <si>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</si>
  <si>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</si>
  <si>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</si>
  <si>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</si>
  <si>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</si>
  <si>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</si>
  <si>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</si>
  <si>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</si>
  <si>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</si>
  <si>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</si>
  <si>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</si>
  <si>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</si>
  <si>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</si>
  <si>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</si>
  <si>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</si>
  <si>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</si>
  <si>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</si>
  <si>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</si>
  <si>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</si>
  <si>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</si>
  <si>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</si>
  <si>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</si>
  <si>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</si>
  <si>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</si>
  <si>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</si>
  <si>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</si>
  <si>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</si>
  <si>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</si>
  <si>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</si>
  <si>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</si>
  <si>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</si>
  <si>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</si>
  <si>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</si>
  <si>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</si>
  <si>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</si>
  <si>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</si>
  <si>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</si>
  <si>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</si>
  <si>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</si>
  <si>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</si>
  <si>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</si>
  <si>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</si>
  <si>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</si>
  <si>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</si>
  <si>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</si>
  <si>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</si>
  <si>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</si>
  <si>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</si>
  <si>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</si>
  <si>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</si>
  <si>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</si>
  <si>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</si>
  <si>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</si>
  <si>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</si>
  <si>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</si>
  <si>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</si>
  <si>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</si>
  <si>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</si>
  <si>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</si>
  <si>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</si>
  <si>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</si>
  <si>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</si>
  <si>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</si>
  <si>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</si>
  <si>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</si>
  <si>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</si>
  <si>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</si>
  <si>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</si>
  <si>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</si>
  <si>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</si>
  <si>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</si>
  <si>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</si>
  <si>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</si>
  <si>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</si>
  <si>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</si>
  <si>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</si>
  <si>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</si>
  <si>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</si>
  <si>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</si>
  <si>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</si>
  <si>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</si>
  <si>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</si>
  <si>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</si>
  <si>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</si>
  <si>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</si>
  <si>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</si>
  <si>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</si>
  <si>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</si>
  <si>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</si>
  <si>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</si>
  <si>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</si>
  <si>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</si>
  <si>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</si>
  <si>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</si>
  <si>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</si>
  <si>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</si>
  <si>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</si>
  <si>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</si>
  <si>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</si>
  <si>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</si>
  <si>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</si>
  <si>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</si>
  <si>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</si>
  <si>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</si>
  <si>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</si>
  <si>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</si>
  <si>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</si>
  <si>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</si>
  <si>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</si>
  <si>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</si>
  <si>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</si>
  <si>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</si>
  <si>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</si>
  <si>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</si>
  <si>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</si>
  <si>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</si>
  <si>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</si>
  <si>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</si>
  <si>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</si>
  <si>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</si>
  <si>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</si>
  <si>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</si>
  <si>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</si>
  <si>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</si>
  <si>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</si>
  <si>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</si>
  <si>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</si>
  <si>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</si>
  <si>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</si>
  <si>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</si>
  <si>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</si>
  <si>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</si>
  <si>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</si>
  <si>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</si>
  <si>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</si>
  <si>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</si>
  <si>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</si>
  <si>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</si>
  <si>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</si>
  <si>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</si>
  <si>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</si>
  <si>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</si>
  <si>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</si>
  <si>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</si>
  <si>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</si>
  <si>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</si>
  <si>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</si>
  <si>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</si>
  <si>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</si>
  <si>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</si>
  <si>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</si>
  <si>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</si>
  <si>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</si>
  <si>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</si>
  <si>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</si>
  <si>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</si>
  <si>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</si>
  <si>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</si>
  <si>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</si>
  <si>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</si>
  <si>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</si>
  <si>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</si>
  <si>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</si>
  <si>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</si>
  <si>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</si>
  <si>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</si>
  <si>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</si>
  <si>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</si>
  <si>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</si>
  <si>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</si>
  <si>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</si>
  <si>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</si>
  <si>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</si>
  <si>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</si>
  <si>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</si>
  <si>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</si>
  <si>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</si>
  <si>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</si>
  <si>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</si>
  <si>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</si>
  <si>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</si>
  <si>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</si>
  <si>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</si>
  <si>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</si>
  <si>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</si>
  <si>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</si>
  <si>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</si>
  <si>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</si>
  <si>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</si>
  <si>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</si>
  <si>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</si>
  <si>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</si>
  <si>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</si>
  <si>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</si>
  <si>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</si>
  <si>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</si>
  <si>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</si>
  <si>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</si>
  <si>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</si>
  <si>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</si>
  <si>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</si>
  <si>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</si>
  <si>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</si>
  <si>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</si>
  <si>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</si>
  <si>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</si>
  <si>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</si>
  <si>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</si>
  <si>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</si>
  <si>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</si>
  <si>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</si>
  <si>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</si>
  <si>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</si>
  <si>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</si>
  <si>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</si>
  <si>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</si>
  <si>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</si>
  <si>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14689-รพ.ค่ายสุรสิงหนาท</t>
  </si>
  <si>
    <t>วงเงินรัฐนอกสังกัด/เอกชน</t>
  </si>
  <si>
    <t>ปรับปรุงโรงจอดรถจักรยานยนต์ผู้มารับบริการ</t>
  </si>
  <si>
    <t>ปรับปรุงสถานที่โรงจอดรถของผู้มารับบริการให้มีเอื้ออำนวยต่อการเข้ารับบริการ</t>
  </si>
  <si>
    <t>เครื่องกระตุกหัวใจด้วยไฟฟ้าชนิดอัตโนมัติ</t>
  </si>
  <si>
    <t>คฉ.สป.สาย พ. ที่ 505/53</t>
  </si>
  <si>
    <t>เก้าอี้นั่งคอย 4 ที่นั่ง</t>
  </si>
  <si>
    <t>คฉ.สป. สาย พธ ที่ ทบ. 7102016</t>
  </si>
  <si>
    <t>7110-35-2385290</t>
  </si>
  <si>
    <t>14717-รพ.จิตเวชสระแก้วราชนครินทร์</t>
  </si>
  <si>
    <t>ระบบกล้องโทรทัศน์วงจรปิดชนิดเครือข่าย แบบมุมมองคงที่สำหรับติดตั้งภายในอาคาร พร้อมอุปกรณ์บันทึกและอุปกรณ์กระจายสัญญาณแบบ 16 ช่อง</t>
  </si>
  <si>
    <t>ประกอบด้วย 3 รายการ 1. กล้องวงจรปิดแบบมุมมองคงที่ในอาคาร จำนวน 16 ตัว ราคาต่อหน่วย 23,000 บาท รวมเป็นเงิน 368,000 บาท 2. อุปกรณ์บันทึกภาพผ่านเครือข่าย แบบ 16 ช่อง จำนวน 1 ตัว ราคาต่อหน่วย 64,000 บาท รวมเป็นเงิน 64,000 บาท 3. อุปกรณ์กระจายสัญญาณแบบ PoE ขนาด 16 ช่อง จำนวน 1 ตัว ราคาต่อหน่วย 17,000 บาท รวมเป็นเงิน 17,000 บาท</t>
  </si>
  <si>
    <t>ฺ081954-6720-008-0004/2</t>
  </si>
  <si>
    <t>4/2562 (วันที่ 19/09/2562)</t>
  </si>
  <si>
    <t>1/2563 (วันที่ 16/01/2563)</t>
  </si>
  <si>
    <t>เปลี่ยนแปลง: 1/2563</t>
  </si>
  <si>
    <t>2/2563 (วันที่ 19/03/2563)</t>
  </si>
  <si>
    <t>เปลี่ยนแปลง: 2/2563</t>
  </si>
  <si>
    <t>3/2563 (วันที่ 30/04/2563)</t>
  </si>
  <si>
    <t>เปลี่ยนแปลง: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</si>
</sst>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2" fontId="19" fillId="0" borderId="10" xfId="0" applyNumberFormat="1" applyFont="1" applyBorder="1" applyAlignment="1">
      <alignment horizontal="left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W10" sqref="W10"/>
    </sheetView>
  </sheetViews>
  <sheetFormatPr defaultColWidth="9" defaultRowHeight="21"/>
  <cols>
    <col min="1" max="1" width="18.140625" style="22" bestFit="1" customWidth="1"/>
    <col min="2" max="2" width="23.42578125" style="22" bestFit="1" customWidth="1"/>
    <col min="3" max="3" width="15.7109375" style="23" bestFit="1" customWidth="1"/>
    <col min="4" max="4" width="6.42578125" style="24" bestFit="1" customWidth="1"/>
    <col min="5" max="5" width="6.42578125" style="25" bestFit="1" customWidth="1"/>
    <col min="6" max="6" width="15.7109375" style="23" customWidth="1"/>
    <col min="7" max="7" width="6.42578125" style="25" bestFit="1" customWidth="1"/>
    <col min="8" max="8" width="15.7109375" style="23" customWidth="1"/>
    <col min="9" max="9" width="6.42578125" style="26" bestFit="1" customWidth="1"/>
    <col min="10" max="10" width="15.7109375" style="23" customWidth="1"/>
    <col min="11" max="11" width="6.42578125" style="26" bestFit="1" customWidth="1"/>
    <col min="12" max="12" width="15.7109375" style="23" customWidth="1"/>
    <col min="13" max="13" width="6.42578125" style="26" bestFit="1" customWidth="1"/>
    <col min="14" max="14" width="15.7109375" style="23" customWidth="1"/>
    <col min="15" max="15" width="6.42578125" style="26" bestFit="1" customWidth="1"/>
    <col min="16" max="16" width="15.5703125" style="23" customWidth="1"/>
    <col min="17" max="17" width="6.42578125" style="26" bestFit="1" customWidth="1"/>
    <col min="18" max="18" width="15.7109375" style="23" bestFit="1" customWidth="1"/>
    <col min="19" max="19" width="14.5703125" style="23" bestFit="1" customWidth="1"/>
    <col min="20" max="20" width="15.7109375" style="22" bestFit="1" customWidth="1"/>
    <col min="21" max="21" width="10.140625" style="22" bestFit="1" customWidth="1"/>
    <col min="22" max="16384" width="9" style="22"/>
  </cols>
  <sheetData>
    <row r="1" spans="1:21" ht="60" customHeight="1" thickBot="1">
      <c r="A1" s="135" t="s">
        <v>514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21" s="20" customFormat="1" ht="26.25">
      <c r="A2" s="137" t="s">
        <v>110</v>
      </c>
      <c r="B2" s="138"/>
      <c r="C2" s="138"/>
      <c r="D2" s="138"/>
      <c r="E2" s="132" t="s">
        <v>87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1:21" s="20" customFormat="1">
      <c r="A3" s="139"/>
      <c r="B3" s="140"/>
      <c r="C3" s="140"/>
      <c r="D3" s="140"/>
      <c r="E3" s="131" t="s">
        <v>116</v>
      </c>
      <c r="F3" s="131"/>
      <c r="G3" s="143" t="s">
        <v>117</v>
      </c>
      <c r="H3" s="143"/>
      <c r="I3" s="144" t="s">
        <v>118</v>
      </c>
      <c r="J3" s="144"/>
      <c r="K3" s="145" t="s">
        <v>119</v>
      </c>
      <c r="L3" s="145"/>
      <c r="M3" s="129" t="s">
        <v>120</v>
      </c>
      <c r="N3" s="129"/>
      <c r="O3" s="130" t="s">
        <v>121</v>
      </c>
      <c r="P3" s="130"/>
      <c r="Q3" s="141" t="s">
        <v>111</v>
      </c>
      <c r="R3" s="141"/>
      <c r="S3" s="142"/>
    </row>
    <row r="4" spans="1:21" s="21" customFormat="1">
      <c r="A4" s="111" t="s">
        <v>82</v>
      </c>
      <c r="B4" s="102" t="s">
        <v>85</v>
      </c>
      <c r="C4" s="103" t="s">
        <v>83</v>
      </c>
      <c r="D4" s="112" t="s">
        <v>84</v>
      </c>
      <c r="E4" s="72" t="s">
        <v>84</v>
      </c>
      <c r="F4" s="73" t="s">
        <v>83</v>
      </c>
      <c r="G4" s="78" t="s">
        <v>84</v>
      </c>
      <c r="H4" s="79" t="s">
        <v>83</v>
      </c>
      <c r="I4" s="84" t="s">
        <v>84</v>
      </c>
      <c r="J4" s="85" t="s">
        <v>83</v>
      </c>
      <c r="K4" s="90" t="s">
        <v>84</v>
      </c>
      <c r="L4" s="91" t="s">
        <v>83</v>
      </c>
      <c r="M4" s="96" t="s">
        <v>84</v>
      </c>
      <c r="N4" s="97" t="s">
        <v>83</v>
      </c>
      <c r="O4" s="116" t="s">
        <v>84</v>
      </c>
      <c r="P4" s="117" t="s">
        <v>83</v>
      </c>
      <c r="Q4" s="102" t="s">
        <v>84</v>
      </c>
      <c r="R4" s="103" t="s">
        <v>83</v>
      </c>
      <c r="S4" s="104" t="s">
        <v>109</v>
      </c>
      <c r="T4" s="21" t="s">
        <v>122</v>
      </c>
    </row>
    <row r="5" spans="1:21" s="20" customFormat="1">
      <c r="A5" s="113" t="s">
        <v>112</v>
      </c>
      <c r="B5" s="114" t="s">
        <v>108</v>
      </c>
      <c r="C5" s="106">
        <f t="shared" ref="C5:P5" si="0">SUM(C9,C17,C21,C25,C29,C13,C33,C37,C41)</f>
        <v>38550142.950000003</v>
      </c>
      <c r="D5" s="105">
        <f t="shared" ref="D5:E7" si="1">SUM(D9,D17,D21,D25,D29,D13,D33,D37,D41)</f>
        <v>177</v>
      </c>
      <c r="E5" s="74">
        <f t="shared" si="1"/>
        <v>0</v>
      </c>
      <c r="F5" s="75">
        <f t="shared" si="0"/>
        <v>0</v>
      </c>
      <c r="G5" s="80">
        <f t="shared" si="0"/>
        <v>4</v>
      </c>
      <c r="H5" s="81">
        <f t="shared" si="0"/>
        <v>1750000</v>
      </c>
      <c r="I5" s="86">
        <f t="shared" si="0"/>
        <v>0</v>
      </c>
      <c r="J5" s="87">
        <f t="shared" si="0"/>
        <v>0</v>
      </c>
      <c r="K5" s="92">
        <f t="shared" si="0"/>
        <v>3</v>
      </c>
      <c r="L5" s="93">
        <f t="shared" si="0"/>
        <v>3217000</v>
      </c>
      <c r="M5" s="98">
        <f t="shared" si="0"/>
        <v>26</v>
      </c>
      <c r="N5" s="99">
        <f t="shared" si="0"/>
        <v>3180500</v>
      </c>
      <c r="O5" s="118">
        <f t="shared" si="0"/>
        <v>144</v>
      </c>
      <c r="P5" s="119">
        <f t="shared" si="0"/>
        <v>26704643.329999998</v>
      </c>
      <c r="Q5" s="105">
        <f>SUM(Q9,Q17,Q21,Q25,Q29,Q13,Q33,Q37,Q41)</f>
        <v>177</v>
      </c>
      <c r="R5" s="106">
        <f>SUM(R9,R17,R21,R25,R29,R13,R33,R37,R41)</f>
        <v>34852143.329999998</v>
      </c>
      <c r="S5" s="107">
        <f>SUM(S9,S17,S21,S25,S29,S13,S33,S37,S41)</f>
        <v>2065799.6199999999</v>
      </c>
      <c r="T5" s="29">
        <f>SUM(R5:S5)</f>
        <v>36917942.949999996</v>
      </c>
      <c r="U5" s="20" t="str">
        <f>IF($C5=$R5+$S5,"Complete","Incomplete")</f>
        <v>Incomplete</v>
      </c>
    </row>
    <row r="6" spans="1:21" s="20" customFormat="1">
      <c r="A6" s="113" t="s">
        <v>112</v>
      </c>
      <c r="B6" s="114" t="s">
        <v>104</v>
      </c>
      <c r="C6" s="106">
        <f t="shared" ref="C6:S6" si="2">SUM(C10,C18,C22,C26,C30,C14,C34,C38,C42)</f>
        <v>4410319.45</v>
      </c>
      <c r="D6" s="105">
        <f t="shared" si="1"/>
        <v>34</v>
      </c>
      <c r="E6" s="74">
        <f t="shared" si="1"/>
        <v>0</v>
      </c>
      <c r="F6" s="75">
        <f t="shared" si="2"/>
        <v>0</v>
      </c>
      <c r="G6" s="80">
        <f t="shared" si="2"/>
        <v>0</v>
      </c>
      <c r="H6" s="81">
        <f t="shared" si="2"/>
        <v>0</v>
      </c>
      <c r="I6" s="86">
        <f t="shared" si="2"/>
        <v>0</v>
      </c>
      <c r="J6" s="87">
        <f t="shared" si="2"/>
        <v>0</v>
      </c>
      <c r="K6" s="92">
        <f t="shared" si="2"/>
        <v>1</v>
      </c>
      <c r="L6" s="93">
        <f t="shared" si="2"/>
        <v>0</v>
      </c>
      <c r="M6" s="98">
        <f t="shared" si="2"/>
        <v>4</v>
      </c>
      <c r="N6" s="99">
        <f t="shared" si="2"/>
        <v>243000</v>
      </c>
      <c r="O6" s="118">
        <f t="shared" si="2"/>
        <v>29</v>
      </c>
      <c r="P6" s="119">
        <f t="shared" si="2"/>
        <v>3827100</v>
      </c>
      <c r="Q6" s="105">
        <f t="shared" si="2"/>
        <v>34</v>
      </c>
      <c r="R6" s="106">
        <f>SUM(R10,R18,R22,R26,R30,R14,R34,R38,R42)</f>
        <v>4070100</v>
      </c>
      <c r="S6" s="107">
        <f t="shared" si="2"/>
        <v>41900</v>
      </c>
      <c r="T6" s="29">
        <f t="shared" ref="T6:T44" si="3">SUM(R6:S6)</f>
        <v>4112000</v>
      </c>
      <c r="U6" s="20" t="str">
        <f t="shared" ref="U6:U44" si="4">IF($C6=$R6+$S6,"Complete","Incomplete")</f>
        <v>Incomplete</v>
      </c>
    </row>
    <row r="7" spans="1:21" s="20" customFormat="1">
      <c r="A7" s="113" t="s">
        <v>112</v>
      </c>
      <c r="B7" s="114" t="s">
        <v>106</v>
      </c>
      <c r="C7" s="106">
        <f t="shared" ref="C7:S7" si="5">SUM(C11,C19,C23,C27,C31,C15,C35,C39,C43)</f>
        <v>4377000</v>
      </c>
      <c r="D7" s="105">
        <f t="shared" si="1"/>
        <v>14</v>
      </c>
      <c r="E7" s="74">
        <f t="shared" si="1"/>
        <v>0</v>
      </c>
      <c r="F7" s="75">
        <f t="shared" si="5"/>
        <v>0</v>
      </c>
      <c r="G7" s="80">
        <f t="shared" si="5"/>
        <v>0</v>
      </c>
      <c r="H7" s="81">
        <f t="shared" si="5"/>
        <v>0</v>
      </c>
      <c r="I7" s="86">
        <f t="shared" si="5"/>
        <v>0</v>
      </c>
      <c r="J7" s="87">
        <f t="shared" si="5"/>
        <v>0</v>
      </c>
      <c r="K7" s="92">
        <f t="shared" si="5"/>
        <v>0</v>
      </c>
      <c r="L7" s="93">
        <f t="shared" si="5"/>
        <v>0</v>
      </c>
      <c r="M7" s="98">
        <f t="shared" si="5"/>
        <v>0</v>
      </c>
      <c r="N7" s="99">
        <f t="shared" si="5"/>
        <v>0</v>
      </c>
      <c r="O7" s="118">
        <f t="shared" si="5"/>
        <v>14</v>
      </c>
      <c r="P7" s="119">
        <f t="shared" si="5"/>
        <v>4134694</v>
      </c>
      <c r="Q7" s="105">
        <f t="shared" si="5"/>
        <v>14</v>
      </c>
      <c r="R7" s="106">
        <f t="shared" si="5"/>
        <v>4134694</v>
      </c>
      <c r="S7" s="107">
        <f t="shared" si="5"/>
        <v>242306</v>
      </c>
      <c r="T7" s="29">
        <f t="shared" si="3"/>
        <v>4377000</v>
      </c>
      <c r="U7" s="20" t="str">
        <f t="shared" si="4"/>
        <v>Complete</v>
      </c>
    </row>
    <row r="8" spans="1:21" s="21" customFormat="1" ht="21.75" thickBot="1">
      <c r="A8" s="125" t="s">
        <v>112</v>
      </c>
      <c r="B8" s="126"/>
      <c r="C8" s="109">
        <f t="shared" ref="C8:P8" si="6">SUM(C12,C20,C24,C28,C32,C16,C36,C40,C44)</f>
        <v>47337462.400000006</v>
      </c>
      <c r="D8" s="115">
        <f>SUM(D12,D20,D24,D28,D32,D16,D36,D40,D44)</f>
        <v>225</v>
      </c>
      <c r="E8" s="76">
        <f t="shared" si="6"/>
        <v>0</v>
      </c>
      <c r="F8" s="77">
        <f t="shared" si="6"/>
        <v>0</v>
      </c>
      <c r="G8" s="82">
        <f t="shared" si="6"/>
        <v>4</v>
      </c>
      <c r="H8" s="83">
        <f t="shared" si="6"/>
        <v>1750000</v>
      </c>
      <c r="I8" s="88">
        <f t="shared" si="6"/>
        <v>0</v>
      </c>
      <c r="J8" s="89">
        <f t="shared" si="6"/>
        <v>0</v>
      </c>
      <c r="K8" s="94">
        <f t="shared" si="6"/>
        <v>4</v>
      </c>
      <c r="L8" s="95">
        <f t="shared" si="6"/>
        <v>3217000</v>
      </c>
      <c r="M8" s="100">
        <f t="shared" si="6"/>
        <v>30</v>
      </c>
      <c r="N8" s="101">
        <f t="shared" si="6"/>
        <v>3423500</v>
      </c>
      <c r="O8" s="120">
        <f t="shared" si="6"/>
        <v>187</v>
      </c>
      <c r="P8" s="121">
        <f t="shared" si="6"/>
        <v>34666437.329999998</v>
      </c>
      <c r="Q8" s="108">
        <f>SUM(E8,G8,I8,K8,M8,O8)</f>
        <v>225</v>
      </c>
      <c r="R8" s="109">
        <f>SUM(F8,H8,J8,L8,N8,P8)</f>
        <v>43056937.329999998</v>
      </c>
      <c r="S8" s="110">
        <f>SUM(S12,S20,S24,S28,S32,S16,S36,S40,S44)</f>
        <v>2350005.62</v>
      </c>
      <c r="T8" s="29">
        <f t="shared" si="3"/>
        <v>45406942.949999996</v>
      </c>
      <c r="U8" s="20" t="str">
        <f t="shared" si="4"/>
        <v>Incomplete</v>
      </c>
    </row>
    <row r="9" spans="1:21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1.75" thickBot="1">
      <c r="A12" s="127" t="s">
        <v>86</v>
      </c>
      <c r="B12" s="128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18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352100</v>
      </c>
      <c r="O13" s="53">
        <f>COUNTIFS('ค่าเสื่อม 2563'!$E$3:$E$252,สรุป!$A13,'ค่าเสื่อม 2563'!$G$3:$G$252,สรุป!$B13,'ค่าเสื่อม 2563'!$S$3:$S$252,"5-")</f>
        <v>43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5105310</v>
      </c>
      <c r="Q13" s="55">
        <f>SUM(E13,G13,I13,K13,M13,O13)</f>
        <v>61</v>
      </c>
      <c r="R13" s="56">
        <f>SUM(F13,H13,J13,L13,N13,P13)</f>
        <v>5457410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5642582.8200000003</v>
      </c>
      <c r="U13" s="20" t="str">
        <f t="shared" si="4"/>
        <v>Incomplete</v>
      </c>
    </row>
    <row r="14" spans="1:21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1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3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23000</v>
      </c>
      <c r="O14" s="45">
        <f>COUNTIFS('ค่าเสื่อม 2563'!$E$3:$E$252,สรุป!$A14,'ค่าเสื่อม 2563'!$G$3:$G$252,สรุป!$B14,'ค่าเสื่อม 2563'!$S$3:$S$252,"5-")</f>
        <v>8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269000</v>
      </c>
      <c r="Q14" s="47">
        <f t="shared" ref="Q14:Q15" si="11">SUM(E14,G14,I14,K14,M14,O14)</f>
        <v>12</v>
      </c>
      <c r="R14" s="48">
        <f t="shared" ref="R14:R15" si="12">SUM(F14,H14,J14,L14,N14,P14)</f>
        <v>292000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292000</v>
      </c>
      <c r="U14" s="20" t="str">
        <f t="shared" si="4"/>
        <v>Incomplete</v>
      </c>
    </row>
    <row r="15" spans="1:21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1.75" thickBot="1">
      <c r="A16" s="127" t="s">
        <v>86</v>
      </c>
      <c r="B16" s="128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1</v>
      </c>
      <c r="L16" s="31">
        <f t="shared" si="14"/>
        <v>0</v>
      </c>
      <c r="M16" s="34">
        <f>SUM(M13:M15)</f>
        <v>21</v>
      </c>
      <c r="N16" s="31">
        <f t="shared" si="14"/>
        <v>375100</v>
      </c>
      <c r="O16" s="34">
        <f>SUM(O13:O15)</f>
        <v>52</v>
      </c>
      <c r="P16" s="31">
        <f t="shared" si="14"/>
        <v>5834310</v>
      </c>
      <c r="Q16" s="34">
        <f>SUM(Q13:Q15)</f>
        <v>74</v>
      </c>
      <c r="R16" s="31">
        <f>SUM(R13:R15)</f>
        <v>6209410</v>
      </c>
      <c r="S16" s="35">
        <f t="shared" si="14"/>
        <v>185172.82</v>
      </c>
      <c r="T16" s="29">
        <f t="shared" si="3"/>
        <v>6394582.8200000003</v>
      </c>
      <c r="U16" s="20" t="str">
        <f t="shared" si="4"/>
        <v>Incomplete</v>
      </c>
    </row>
    <row r="17" spans="1:21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1.75" thickBot="1">
      <c r="A20" s="127" t="s">
        <v>86</v>
      </c>
      <c r="B20" s="128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0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53">
        <f>COUNTIFS('ค่าเสื่อม 2563'!$E$3:$E$252,สรุป!$A21,'ค่าเสื่อม 2563'!$G$3:$G$252,สรุป!$B21,'ค่าเสื่อม 2563'!$S$3:$S$252,"2-")</f>
        <v>0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0</v>
      </c>
      <c r="K21" s="53">
        <f>COUNTIFS('ค่าเสื่อม 2563'!$E$3:$E$252,สรุป!$A21,'ค่าเสื่อม 2563'!$G$3:$G$252,สรุป!$B21,'ค่าเสื่อม 2563'!$S$3:$S$252,"3-")</f>
        <v>2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777000</v>
      </c>
      <c r="M21" s="53">
        <f>COUNTIFS('ค่าเสื่อม 2563'!$E$3:$E$252,สรุป!$A21,'ค่าเสื่อม 2563'!$G$3:$G$252,สรุป!$B21,'ค่าเสื่อม 2563'!$S$3:$S$252,"4-")</f>
        <v>1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1600000</v>
      </c>
      <c r="O21" s="53">
        <f>COUNTIFS('ค่าเสื่อม 2563'!$E$3:$E$252,สรุป!$A21,'ค่าเสื่อม 2563'!$G$3:$G$252,สรุป!$B21,'ค่าเสื่อม 2563'!$S$3:$S$252,"5-")</f>
        <v>1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67280.460000000006</v>
      </c>
      <c r="Q21" s="55">
        <f>SUM(E21,G21,I21,K21,M21,O21)</f>
        <v>4</v>
      </c>
      <c r="R21" s="56">
        <f>SUM(F21,H21,J21,L21,N21,P21)</f>
        <v>2444280.46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T21" s="29">
        <f t="shared" si="3"/>
        <v>2444280.46</v>
      </c>
      <c r="U21" s="20" t="str">
        <f t="shared" si="4"/>
        <v>Incomplete</v>
      </c>
    </row>
    <row r="22" spans="1:21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1.75" thickBot="1">
      <c r="A24" s="127" t="s">
        <v>86</v>
      </c>
      <c r="B24" s="128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0</v>
      </c>
      <c r="H24" s="31">
        <f t="shared" ref="H24:S24" si="21">SUM(H21:H23)</f>
        <v>0</v>
      </c>
      <c r="I24" s="34">
        <f>SUM(I21:I23)</f>
        <v>0</v>
      </c>
      <c r="J24" s="31">
        <f t="shared" si="21"/>
        <v>0</v>
      </c>
      <c r="K24" s="34">
        <f>SUM(K21:K23)</f>
        <v>2</v>
      </c>
      <c r="L24" s="31">
        <f t="shared" si="21"/>
        <v>777000</v>
      </c>
      <c r="M24" s="34">
        <f>SUM(M21:M23)</f>
        <v>1</v>
      </c>
      <c r="N24" s="31">
        <f t="shared" si="21"/>
        <v>1600000</v>
      </c>
      <c r="O24" s="34">
        <f>SUM(O21:O23)</f>
        <v>2</v>
      </c>
      <c r="P24" s="31">
        <f t="shared" si="21"/>
        <v>527280.46</v>
      </c>
      <c r="Q24" s="34">
        <f>SUM(Q21:Q23)</f>
        <v>5</v>
      </c>
      <c r="R24" s="31">
        <f t="shared" si="21"/>
        <v>2904280.46</v>
      </c>
      <c r="S24" s="35">
        <f t="shared" si="21"/>
        <v>0</v>
      </c>
      <c r="T24" s="29">
        <f t="shared" si="3"/>
        <v>2904280.46</v>
      </c>
      <c r="U24" s="20" t="str">
        <f t="shared" si="4"/>
        <v>Incomplete</v>
      </c>
    </row>
    <row r="25" spans="1:21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0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0</v>
      </c>
      <c r="O25" s="53">
        <f>COUNTIFS('ค่าเสื่อม 2563'!$E$3:$E$252,สรุป!$A25,'ค่าเสื่อม 2563'!$G$3:$G$252,สรุป!$B25,'ค่าเสื่อม 2563'!$S$3:$S$252,"5-")</f>
        <v>9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3257508.77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1.75" thickBot="1">
      <c r="A28" s="127" t="s">
        <v>86</v>
      </c>
      <c r="B28" s="128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0</v>
      </c>
      <c r="N28" s="31">
        <f t="shared" si="25"/>
        <v>0</v>
      </c>
      <c r="O28" s="34">
        <f>SUM(O25:O27)</f>
        <v>15</v>
      </c>
      <c r="P28" s="31">
        <f t="shared" si="25"/>
        <v>5130208.7699999996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0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0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0</v>
      </c>
      <c r="M29" s="53">
        <f>COUNTIFS('ค่าเสื่อม 2563'!$E$3:$E$252,สรุป!$A29,'ค่าเสื่อม 2563'!$G$3:$G$252,สรุป!$B29,'ค่าเสื่อม 2563'!$S$3:$S$252,"4-")</f>
        <v>1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341400</v>
      </c>
      <c r="O29" s="53">
        <f>COUNTIFS('ค่าเสื่อม 2563'!$E$3:$E$252,สรุป!$A29,'ค่าเสื่อม 2563'!$G$3:$G$252,สรุป!$B29,'ค่าเสื่อม 2563'!$S$3:$S$252,"5-")</f>
        <v>15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3071260</v>
      </c>
      <c r="Q29" s="55">
        <f>SUM(E29,G29,I29,K29,M29,O29)</f>
        <v>16</v>
      </c>
      <c r="R29" s="56">
        <f>SUM(F29,H29,J29,L29,N29,P29)</f>
        <v>3412660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544963.42999999993</v>
      </c>
      <c r="T29" s="29">
        <f t="shared" si="3"/>
        <v>3957623.4299999997</v>
      </c>
      <c r="U29" s="20" t="str">
        <f t="shared" si="4"/>
        <v>Incomplete</v>
      </c>
    </row>
    <row r="30" spans="1:21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0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45">
        <f>COUNTIFS('ค่าเสื่อม 2563'!$E$3:$E$252,สรุป!$A31,'ค่าเสื่อม 2563'!$G$3:$G$252,สรุป!$B31,'ค่าเสื่อม 2563'!$S$3:$S$252,"4-")</f>
        <v>0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0</v>
      </c>
      <c r="O31" s="45">
        <f>COUNTIFS('ค่าเสื่อม 2563'!$E$3:$E$252,สรุป!$A31,'ค่าเสื่อม 2563'!$G$3:$G$252,สรุป!$B31,'ค่าเสื่อม 2563'!$S$3:$S$252,"5-")</f>
        <v>9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1890694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59306</v>
      </c>
      <c r="T31" s="29">
        <f t="shared" si="3"/>
        <v>1950000</v>
      </c>
      <c r="U31" s="20" t="str">
        <f t="shared" si="4"/>
        <v>Complete</v>
      </c>
    </row>
    <row r="32" spans="1:21" s="20" customFormat="1" ht="21.75" thickBot="1">
      <c r="A32" s="127" t="s">
        <v>86</v>
      </c>
      <c r="B32" s="128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0</v>
      </c>
      <c r="H32" s="31">
        <f t="shared" ref="H32:S32" si="29">SUM(H29:H31)</f>
        <v>0</v>
      </c>
      <c r="I32" s="34">
        <f>SUM(I29:I31)</f>
        <v>0</v>
      </c>
      <c r="J32" s="31">
        <f t="shared" si="29"/>
        <v>0</v>
      </c>
      <c r="K32" s="34">
        <f>SUM(K29:K31)</f>
        <v>0</v>
      </c>
      <c r="L32" s="31">
        <f t="shared" si="29"/>
        <v>0</v>
      </c>
      <c r="M32" s="34">
        <f>SUM(M29:M31)</f>
        <v>1</v>
      </c>
      <c r="N32" s="31">
        <f t="shared" si="29"/>
        <v>341400</v>
      </c>
      <c r="O32" s="34">
        <f>SUM(O29:O31)</f>
        <v>26</v>
      </c>
      <c r="P32" s="31">
        <f t="shared" si="29"/>
        <v>5211954</v>
      </c>
      <c r="Q32" s="34">
        <f>SUM(Q29:Q31)</f>
        <v>27</v>
      </c>
      <c r="R32" s="31">
        <f t="shared" si="29"/>
        <v>5553354</v>
      </c>
      <c r="S32" s="35">
        <f t="shared" si="29"/>
        <v>604269.42999999993</v>
      </c>
      <c r="T32" s="29">
        <f t="shared" si="3"/>
        <v>6157623.4299999997</v>
      </c>
      <c r="U32" s="20" t="str">
        <f t="shared" si="4"/>
        <v>Incomplete</v>
      </c>
    </row>
    <row r="33" spans="1:21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3059768.22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2989768.22</v>
      </c>
      <c r="Q33" s="55">
        <f>SUM(E33,G33,I33,K33,M33,O33)</f>
        <v>28</v>
      </c>
      <c r="R33" s="56">
        <f>SUM(F33,H33,J33,L33,N33,P33)</f>
        <v>2989768.22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3059768.22</v>
      </c>
      <c r="U33" s="20" t="str">
        <f t="shared" si="4"/>
        <v>Complete</v>
      </c>
    </row>
    <row r="34" spans="1:21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1.75" thickBot="1">
      <c r="A36" s="127" t="s">
        <v>86</v>
      </c>
      <c r="B36" s="128"/>
      <c r="C36" s="50">
        <f>SUM(C33:C35)</f>
        <v>3309768.22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3239768.22</v>
      </c>
      <c r="Q36" s="34">
        <f>SUM(Q33:Q35)</f>
        <v>29</v>
      </c>
      <c r="R36" s="31">
        <f t="shared" si="33"/>
        <v>3239768.22</v>
      </c>
      <c r="S36" s="35">
        <f t="shared" si="33"/>
        <v>70000</v>
      </c>
      <c r="T36" s="29">
        <f t="shared" si="3"/>
        <v>3309768.22</v>
      </c>
      <c r="U36" s="20" t="str">
        <f t="shared" si="4"/>
        <v>Complete</v>
      </c>
    </row>
    <row r="37" spans="1:21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1903194.0899999999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1554494.0899999999</v>
      </c>
      <c r="Q37" s="55">
        <f>SUM(E37,G37,I37,K37,M37,O37)</f>
        <v>13</v>
      </c>
      <c r="R37" s="56">
        <f>SUM(F37,H37,J37,L37,N37,P37)</f>
        <v>1554494.0899999999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1903194.0899999999</v>
      </c>
      <c r="U37" s="20" t="str">
        <f t="shared" si="4"/>
        <v>Complete</v>
      </c>
    </row>
    <row r="38" spans="1:21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1.75" thickBot="1">
      <c r="A40" s="127" t="s">
        <v>86</v>
      </c>
      <c r="B40" s="128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406800</v>
      </c>
      <c r="D41" s="39">
        <f>COUNTIFS('ค่าเสื่อม 2563'!$E$3:$E$252,สรุป!$A41,'ค่าเสื่อม 2563'!$G$3:$G$252,สรุป!$B41)</f>
        <v>13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13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399090</v>
      </c>
      <c r="Q41" s="55">
        <f>SUM(E41,G41,I41,K41,M41,O41)</f>
        <v>13</v>
      </c>
      <c r="R41" s="56">
        <f>SUM(F41,H41,J41,L41,N41,P41)</f>
        <v>399090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7710</v>
      </c>
      <c r="T41" s="29">
        <f t="shared" si="3"/>
        <v>406800</v>
      </c>
      <c r="U41" s="20" t="str">
        <f t="shared" si="4"/>
        <v>Complete</v>
      </c>
    </row>
    <row r="42" spans="1:21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250000</v>
      </c>
      <c r="D42" s="39">
        <f>COUNTIFS('ค่าเสื่อม 2563'!$E$3:$E$252,สรุป!$A42,'ค่าเสื่อม 2563'!$G$3:$G$252,สรุป!$B42)</f>
        <v>1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1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236000</v>
      </c>
      <c r="Q42" s="47">
        <f t="shared" ref="Q42:Q43" si="38">SUM(E42,G42,I42,K42,M42,O42)</f>
        <v>1</v>
      </c>
      <c r="R42" s="48">
        <f t="shared" ref="R42:R43" si="39">SUM(F42,H42,J42,L42,N42,P42)</f>
        <v>236000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14000</v>
      </c>
      <c r="T42" s="29">
        <f t="shared" si="3"/>
        <v>250000</v>
      </c>
      <c r="U42" s="20" t="str">
        <f t="shared" si="4"/>
        <v>Complete</v>
      </c>
    </row>
    <row r="43" spans="1:21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0</v>
      </c>
      <c r="D43" s="39">
        <f>COUNTIFS('ค่าเสื่อม 2563'!$E$3:$E$252,สรุป!$A43,'ค่าเสื่อม 2563'!$G$3:$G$252,สรุป!$B43)</f>
        <v>0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0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0</v>
      </c>
      <c r="R43" s="48">
        <f t="shared" si="39"/>
        <v>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0</v>
      </c>
      <c r="U43" s="20" t="str">
        <f t="shared" si="4"/>
        <v>Complete</v>
      </c>
    </row>
    <row r="44" spans="1:21" s="20" customFormat="1" ht="21.75" thickBot="1">
      <c r="A44" s="127" t="s">
        <v>86</v>
      </c>
      <c r="B44" s="128"/>
      <c r="C44" s="50">
        <f>SUM(C41:C43)</f>
        <v>656800</v>
      </c>
      <c r="D44" s="32">
        <f>SUM(D41:D43)</f>
        <v>14</v>
      </c>
      <c r="E44" s="33">
        <f>SUM(E41:E43)</f>
        <v>0</v>
      </c>
      <c r="F44" s="31">
        <f t="shared" ref="F44" si="40">SUM(F41:F43)</f>
        <v>0</v>
      </c>
      <c r="G44" s="33">
        <f>SUM(G41:G43)</f>
        <v>0</v>
      </c>
      <c r="H44" s="31">
        <f t="shared" ref="H44:S44" si="41">SUM(H41:H43)</f>
        <v>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14</v>
      </c>
      <c r="P44" s="31">
        <f t="shared" si="41"/>
        <v>635090</v>
      </c>
      <c r="Q44" s="34">
        <f>SUM(Q41:Q43)</f>
        <v>14</v>
      </c>
      <c r="R44" s="31">
        <f t="shared" si="41"/>
        <v>635090</v>
      </c>
      <c r="S44" s="35">
        <f t="shared" si="41"/>
        <v>21710</v>
      </c>
      <c r="T44" s="29">
        <f t="shared" si="3"/>
        <v>656800</v>
      </c>
      <c r="U44" s="20" t="str">
        <f t="shared" si="4"/>
        <v>Complete</v>
      </c>
    </row>
    <row r="46" spans="1:21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  <mergeCell ref="A36:B36"/>
    <mergeCell ref="A40:B40"/>
    <mergeCell ref="A44:B44"/>
    <mergeCell ref="A20:B20"/>
    <mergeCell ref="A24:B24"/>
    <mergeCell ref="A8:B8"/>
    <mergeCell ref="A28:B28"/>
    <mergeCell ref="A32:B32"/>
    <mergeCell ref="A16:B16"/>
    <mergeCell ref="A12:B12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6"/>
  <sheetViews>
    <sheetView showGridLines="0" workbookViewId="0">
      <pane xSplit="4" ySplit="2" topLeftCell="N273" activePane="bottomRight" state="frozen"/>
      <selection pane="topRight" activeCell="E1" sqref="E1"/>
      <selection pane="bottomLeft" activeCell="A3" sqref="A3"/>
      <selection pane="bottomRight" activeCell="B3" sqref="B3:X276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140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140625" style="15" customWidth="1"/>
    <col min="12" max="12" width="9.42578125" style="15" bestFit="1" customWidth="1"/>
    <col min="13" max="13" width="19.140625" style="15" customWidth="1"/>
    <col min="14" max="14" width="10.7109375" style="15" bestFit="1" customWidth="1"/>
    <col min="15" max="15" width="10.42578125" style="15" bestFit="1" customWidth="1"/>
    <col min="16" max="16" width="5.42578125" style="15" bestFit="1" customWidth="1"/>
    <col min="17" max="17" width="9.8554687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0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552</v>
      </c>
      <c r="S3" s="16" t="s">
        <v>145</v>
      </c>
      <c r="T3" s="17">
        <v>220000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0">
        <v>1</v>
      </c>
      <c r="M4" s="16" t="s">
        <v>135</v>
      </c>
      <c r="N4" s="17">
        <v>460000</v>
      </c>
      <c r="O4" s="16">
        <v>0</v>
      </c>
      <c r="P4" s="16">
        <v>0</v>
      </c>
      <c r="Q4" s="17">
        <v>460000</v>
      </c>
      <c r="R4" s="16" t="s">
        <v>552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136</v>
      </c>
      <c r="K5" s="17" t="s">
        <v>136</v>
      </c>
      <c r="L5" s="70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552</v>
      </c>
      <c r="S5" s="16" t="s">
        <v>145</v>
      </c>
      <c r="T5" s="17">
        <v>147600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137</v>
      </c>
      <c r="K6" s="17" t="s">
        <v>137</v>
      </c>
      <c r="L6" s="70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552</v>
      </c>
      <c r="S6" s="16" t="s">
        <v>145</v>
      </c>
      <c r="T6" s="17">
        <v>157046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136</v>
      </c>
      <c r="K7" s="17" t="s">
        <v>136</v>
      </c>
      <c r="L7" s="70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552</v>
      </c>
      <c r="S7" s="16" t="s">
        <v>145</v>
      </c>
      <c r="T7" s="17">
        <v>147600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136</v>
      </c>
      <c r="K8" s="17" t="s">
        <v>136</v>
      </c>
      <c r="L8" s="70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552</v>
      </c>
      <c r="S8" s="16" t="s">
        <v>145</v>
      </c>
      <c r="T8" s="17">
        <v>147600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136</v>
      </c>
      <c r="K9" s="17" t="s">
        <v>136</v>
      </c>
      <c r="L9" s="70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552</v>
      </c>
      <c r="S9" s="16" t="s">
        <v>145</v>
      </c>
      <c r="T9" s="17">
        <v>145460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136</v>
      </c>
      <c r="K10" s="17" t="s">
        <v>136</v>
      </c>
      <c r="L10" s="70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552</v>
      </c>
      <c r="S10" s="16" t="s">
        <v>145</v>
      </c>
      <c r="T10" s="17">
        <v>141694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158</v>
      </c>
      <c r="K11" s="17" t="s">
        <v>158</v>
      </c>
      <c r="L11" s="70">
        <v>1</v>
      </c>
      <c r="M11" s="16">
        <v>8605</v>
      </c>
      <c r="N11" s="17">
        <v>400000</v>
      </c>
      <c r="O11" s="16">
        <v>0</v>
      </c>
      <c r="P11" s="16">
        <v>0</v>
      </c>
      <c r="Q11" s="17">
        <v>400000</v>
      </c>
      <c r="R11" s="16" t="s">
        <v>552</v>
      </c>
      <c r="S11" s="16" t="s">
        <v>10</v>
      </c>
      <c r="T11" s="17">
        <v>0</v>
      </c>
      <c r="U11" s="17"/>
      <c r="V11" s="16"/>
      <c r="W11" s="16">
        <v>335371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107</v>
      </c>
      <c r="I12" s="16" t="s">
        <v>20</v>
      </c>
      <c r="J12" s="16" t="s">
        <v>139</v>
      </c>
      <c r="K12" s="17" t="s">
        <v>139</v>
      </c>
      <c r="L12" s="70">
        <v>1</v>
      </c>
      <c r="M12" s="16" t="s">
        <v>140</v>
      </c>
      <c r="N12" s="17">
        <v>2000000</v>
      </c>
      <c r="O12" s="17">
        <v>0</v>
      </c>
      <c r="P12" s="16">
        <v>0</v>
      </c>
      <c r="Q12" s="17">
        <v>2000000</v>
      </c>
      <c r="R12" s="16" t="s">
        <v>552</v>
      </c>
      <c r="S12" s="16" t="s">
        <v>62</v>
      </c>
      <c r="T12" s="17">
        <v>1995000</v>
      </c>
      <c r="U12" s="16">
        <v>5000</v>
      </c>
      <c r="V12" s="16">
        <v>0.25</v>
      </c>
      <c r="W12" s="16">
        <v>335391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22</v>
      </c>
      <c r="J13" s="16" t="s">
        <v>143</v>
      </c>
      <c r="K13" s="17" t="s">
        <v>143</v>
      </c>
      <c r="L13" s="70">
        <v>1</v>
      </c>
      <c r="M13" s="16" t="s">
        <v>144</v>
      </c>
      <c r="N13" s="17">
        <v>310000</v>
      </c>
      <c r="O13" s="16">
        <v>0</v>
      </c>
      <c r="P13" s="16">
        <v>0</v>
      </c>
      <c r="Q13" s="17">
        <v>310000</v>
      </c>
      <c r="R13" s="16" t="s">
        <v>552</v>
      </c>
      <c r="S13" s="16" t="s">
        <v>62</v>
      </c>
      <c r="T13" s="17">
        <v>285000</v>
      </c>
      <c r="U13" s="17">
        <v>25000</v>
      </c>
      <c r="V13" s="16">
        <v>8.06</v>
      </c>
      <c r="W13" s="16">
        <v>335394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105</v>
      </c>
      <c r="I14" s="16" t="s">
        <v>9</v>
      </c>
      <c r="J14" s="16" t="s">
        <v>159</v>
      </c>
      <c r="K14" s="17" t="s">
        <v>159</v>
      </c>
      <c r="L14" s="70">
        <v>1</v>
      </c>
      <c r="M14" s="16">
        <v>8605</v>
      </c>
      <c r="N14" s="17">
        <v>236250</v>
      </c>
      <c r="O14" s="16">
        <v>267750</v>
      </c>
      <c r="P14" s="16">
        <v>0</v>
      </c>
      <c r="Q14" s="17">
        <v>504000</v>
      </c>
      <c r="R14" s="16" t="s">
        <v>552</v>
      </c>
      <c r="S14" s="16" t="s">
        <v>62</v>
      </c>
      <c r="T14" s="17">
        <v>236250</v>
      </c>
      <c r="U14" s="17">
        <v>0</v>
      </c>
      <c r="V14" s="16">
        <v>0</v>
      </c>
      <c r="W14" s="16">
        <v>335375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146</v>
      </c>
      <c r="K15" s="17" t="s">
        <v>146</v>
      </c>
      <c r="L15" s="70">
        <v>2</v>
      </c>
      <c r="M15" s="16" t="s">
        <v>147</v>
      </c>
      <c r="N15" s="17">
        <v>181900</v>
      </c>
      <c r="O15" s="16">
        <v>0</v>
      </c>
      <c r="P15" s="16">
        <v>0</v>
      </c>
      <c r="Q15" s="17">
        <v>181900</v>
      </c>
      <c r="R15" s="16" t="s">
        <v>552</v>
      </c>
      <c r="S15" s="16" t="s">
        <v>62</v>
      </c>
      <c r="T15" s="17">
        <v>125000</v>
      </c>
      <c r="U15" s="17">
        <v>56900</v>
      </c>
      <c r="V15" s="16">
        <v>31.28</v>
      </c>
      <c r="W15" s="16">
        <v>335395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105</v>
      </c>
      <c r="I16" s="16" t="s">
        <v>9</v>
      </c>
      <c r="J16" s="16" t="s">
        <v>160</v>
      </c>
      <c r="K16" s="17" t="s">
        <v>160</v>
      </c>
      <c r="L16" s="70">
        <v>1</v>
      </c>
      <c r="M16" s="16">
        <v>8605</v>
      </c>
      <c r="N16" s="17">
        <v>600000</v>
      </c>
      <c r="O16" s="16">
        <v>0</v>
      </c>
      <c r="P16" s="16">
        <v>0</v>
      </c>
      <c r="Q16" s="17">
        <v>600000</v>
      </c>
      <c r="R16" s="16" t="s">
        <v>552</v>
      </c>
      <c r="S16" s="16" t="s">
        <v>10</v>
      </c>
      <c r="T16" s="17">
        <v>0</v>
      </c>
      <c r="U16" s="17"/>
      <c r="V16" s="16"/>
      <c r="W16" s="16">
        <v>335373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138</v>
      </c>
      <c r="K17" s="17" t="s">
        <v>138</v>
      </c>
      <c r="L17" s="70">
        <v>1</v>
      </c>
      <c r="M17" s="16">
        <v>8260</v>
      </c>
      <c r="N17" s="17">
        <v>365000</v>
      </c>
      <c r="O17" s="16">
        <v>38200</v>
      </c>
      <c r="P17" s="16">
        <v>0</v>
      </c>
      <c r="Q17" s="17">
        <v>403200</v>
      </c>
      <c r="R17" s="16" t="s">
        <v>552</v>
      </c>
      <c r="S17" s="16" t="s">
        <v>62</v>
      </c>
      <c r="T17" s="17">
        <v>218561.35</v>
      </c>
      <c r="U17" s="16">
        <v>146438.65</v>
      </c>
      <c r="V17" s="16">
        <v>40.119999999999997</v>
      </c>
      <c r="W17" s="16">
        <v>335385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107</v>
      </c>
      <c r="I18" s="16" t="s">
        <v>12</v>
      </c>
      <c r="J18" s="16" t="s">
        <v>141</v>
      </c>
      <c r="K18" s="17" t="s">
        <v>141</v>
      </c>
      <c r="L18" s="70">
        <v>6</v>
      </c>
      <c r="M18" s="16" t="s">
        <v>142</v>
      </c>
      <c r="N18" s="17">
        <v>3600000</v>
      </c>
      <c r="O18" s="17">
        <v>0</v>
      </c>
      <c r="P18" s="16">
        <v>0</v>
      </c>
      <c r="Q18" s="17">
        <v>3600000</v>
      </c>
      <c r="R18" s="16" t="s">
        <v>552</v>
      </c>
      <c r="S18" s="16" t="s">
        <v>62</v>
      </c>
      <c r="T18" s="17">
        <v>3588000</v>
      </c>
      <c r="U18" s="16">
        <v>12000</v>
      </c>
      <c r="V18" s="16">
        <v>0.33</v>
      </c>
      <c r="W18" s="16">
        <v>335397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156</v>
      </c>
      <c r="K19" s="17" t="s">
        <v>156</v>
      </c>
      <c r="L19" s="70">
        <v>1</v>
      </c>
      <c r="M19" s="16" t="s">
        <v>157</v>
      </c>
      <c r="N19" s="17">
        <v>226808.42</v>
      </c>
      <c r="O19" s="16">
        <v>791.58</v>
      </c>
      <c r="P19" s="16">
        <v>0</v>
      </c>
      <c r="Q19" s="17">
        <v>227600</v>
      </c>
      <c r="R19" s="16" t="s">
        <v>552</v>
      </c>
      <c r="S19" s="16" t="s">
        <v>62</v>
      </c>
      <c r="T19" s="16">
        <v>209398.35</v>
      </c>
      <c r="U19" s="16">
        <v>17410.07</v>
      </c>
      <c r="V19" s="16">
        <v>7.68</v>
      </c>
      <c r="W19" s="16">
        <v>335364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155</v>
      </c>
      <c r="K20" s="17" t="s">
        <v>155</v>
      </c>
      <c r="L20" s="70">
        <v>1</v>
      </c>
      <c r="M20" s="16">
        <v>7902</v>
      </c>
      <c r="N20" s="17">
        <v>208000</v>
      </c>
      <c r="O20" s="16">
        <v>0</v>
      </c>
      <c r="P20" s="16">
        <v>0</v>
      </c>
      <c r="Q20" s="17">
        <v>208000</v>
      </c>
      <c r="R20" s="16" t="s">
        <v>552</v>
      </c>
      <c r="S20" s="16" t="s">
        <v>62</v>
      </c>
      <c r="T20" s="17">
        <v>175391.72</v>
      </c>
      <c r="U20" s="16">
        <v>32608.28</v>
      </c>
      <c r="V20" s="16">
        <v>15.68</v>
      </c>
      <c r="W20" s="16">
        <v>335365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153</v>
      </c>
      <c r="K21" s="17" t="s">
        <v>153</v>
      </c>
      <c r="L21" s="70">
        <v>1</v>
      </c>
      <c r="M21" s="16" t="s">
        <v>154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552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152</v>
      </c>
      <c r="K22" s="17" t="s">
        <v>152</v>
      </c>
      <c r="L22" s="70">
        <v>1</v>
      </c>
      <c r="M22" s="16">
        <v>6316</v>
      </c>
      <c r="N22" s="17">
        <v>145700</v>
      </c>
      <c r="O22" s="16">
        <v>0</v>
      </c>
      <c r="P22" s="16">
        <v>0</v>
      </c>
      <c r="Q22" s="17">
        <v>145700</v>
      </c>
      <c r="R22" s="16" t="s">
        <v>552</v>
      </c>
      <c r="S22" s="16" t="s">
        <v>62</v>
      </c>
      <c r="T22" s="16">
        <v>145203.63</v>
      </c>
      <c r="U22" s="16">
        <v>496.37</v>
      </c>
      <c r="V22" s="16">
        <v>0.34</v>
      </c>
      <c r="W22" s="16">
        <v>335362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151</v>
      </c>
      <c r="K23" s="17" t="s">
        <v>151</v>
      </c>
      <c r="L23" s="70">
        <v>1</v>
      </c>
      <c r="M23" s="16">
        <v>8605</v>
      </c>
      <c r="N23" s="17">
        <v>400000</v>
      </c>
      <c r="O23" s="16">
        <v>0</v>
      </c>
      <c r="P23" s="16">
        <v>0</v>
      </c>
      <c r="Q23" s="17">
        <v>400000</v>
      </c>
      <c r="R23" s="16" t="s">
        <v>552</v>
      </c>
      <c r="S23" s="16" t="s">
        <v>10</v>
      </c>
      <c r="T23" s="17">
        <v>0</v>
      </c>
      <c r="U23" s="17"/>
      <c r="V23" s="16"/>
      <c r="W23" s="16">
        <v>335369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161</v>
      </c>
      <c r="K24" s="17" t="s">
        <v>161</v>
      </c>
      <c r="L24" s="70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552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148</v>
      </c>
      <c r="K25" s="17" t="s">
        <v>148</v>
      </c>
      <c r="L25" s="70">
        <v>1</v>
      </c>
      <c r="M25" s="16" t="s">
        <v>149</v>
      </c>
      <c r="N25" s="17">
        <v>3600000</v>
      </c>
      <c r="O25" s="17">
        <v>0</v>
      </c>
      <c r="P25" s="16">
        <v>0</v>
      </c>
      <c r="Q25" s="17">
        <v>3600000</v>
      </c>
      <c r="R25" s="16" t="s">
        <v>552</v>
      </c>
      <c r="S25" s="16" t="s">
        <v>21</v>
      </c>
      <c r="T25" s="17">
        <v>2440000</v>
      </c>
      <c r="U25" s="17"/>
      <c r="V25" s="16"/>
      <c r="W25" s="16">
        <v>335366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150</v>
      </c>
      <c r="K26" s="17" t="s">
        <v>150</v>
      </c>
      <c r="L26" s="70">
        <v>1</v>
      </c>
      <c r="M26" s="16">
        <v>8605</v>
      </c>
      <c r="N26" s="17">
        <v>236250</v>
      </c>
      <c r="O26" s="16">
        <v>155750</v>
      </c>
      <c r="P26" s="16">
        <v>0</v>
      </c>
      <c r="Q26" s="17">
        <v>392000</v>
      </c>
      <c r="R26" s="16" t="s">
        <v>552</v>
      </c>
      <c r="S26" s="16" t="s">
        <v>62</v>
      </c>
      <c r="T26" s="17">
        <v>236250</v>
      </c>
      <c r="U26" s="16">
        <v>0</v>
      </c>
      <c r="V26" s="16">
        <v>0</v>
      </c>
      <c r="W26" s="16">
        <v>335377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162</v>
      </c>
      <c r="K27" s="17" t="s">
        <v>162</v>
      </c>
      <c r="L27" s="70">
        <v>1</v>
      </c>
      <c r="M27" s="16" t="s">
        <v>163</v>
      </c>
      <c r="N27" s="17">
        <v>25000</v>
      </c>
      <c r="O27" s="16">
        <v>0</v>
      </c>
      <c r="P27" s="16">
        <v>0</v>
      </c>
      <c r="Q27" s="17">
        <v>25000</v>
      </c>
      <c r="R27" s="16" t="s">
        <v>552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166</v>
      </c>
      <c r="K28" s="17" t="s">
        <v>166</v>
      </c>
      <c r="L28" s="70">
        <v>1</v>
      </c>
      <c r="M28" s="16" t="s">
        <v>167</v>
      </c>
      <c r="N28" s="17">
        <v>12000</v>
      </c>
      <c r="O28" s="16">
        <v>0</v>
      </c>
      <c r="P28" s="16">
        <v>0</v>
      </c>
      <c r="Q28" s="17">
        <v>12000</v>
      </c>
      <c r="R28" s="16" t="s">
        <v>552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326852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104</v>
      </c>
      <c r="H29" s="17" t="s">
        <v>105</v>
      </c>
      <c r="I29" s="16" t="s">
        <v>20</v>
      </c>
      <c r="J29" s="16" t="s">
        <v>26</v>
      </c>
      <c r="K29" s="17" t="s">
        <v>164</v>
      </c>
      <c r="L29" s="70">
        <v>1</v>
      </c>
      <c r="M29" s="16" t="s">
        <v>165</v>
      </c>
      <c r="N29" s="17">
        <v>50000</v>
      </c>
      <c r="O29" s="16">
        <v>0</v>
      </c>
      <c r="P29" s="16">
        <v>0</v>
      </c>
      <c r="Q29" s="17">
        <v>50000</v>
      </c>
      <c r="R29" s="16" t="s">
        <v>552</v>
      </c>
      <c r="S29" s="16" t="s">
        <v>62</v>
      </c>
      <c r="T29" s="17">
        <v>50000</v>
      </c>
      <c r="U29" s="16">
        <v>0</v>
      </c>
      <c r="V29" s="16">
        <v>0</v>
      </c>
      <c r="W29" s="16">
        <v>326525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108</v>
      </c>
      <c r="H30" s="17" t="s">
        <v>107</v>
      </c>
      <c r="I30" s="16" t="s">
        <v>20</v>
      </c>
      <c r="J30" s="16" t="s">
        <v>168</v>
      </c>
      <c r="K30" s="17" t="s">
        <v>168</v>
      </c>
      <c r="L30" s="70">
        <v>1</v>
      </c>
      <c r="M30" s="16" t="s">
        <v>169</v>
      </c>
      <c r="N30" s="17">
        <v>12000</v>
      </c>
      <c r="O30" s="16">
        <v>0</v>
      </c>
      <c r="P30" s="16">
        <v>0</v>
      </c>
      <c r="Q30" s="17">
        <v>12000</v>
      </c>
      <c r="R30" s="16" t="s">
        <v>552</v>
      </c>
      <c r="S30" s="16" t="s">
        <v>62</v>
      </c>
      <c r="T30" s="17">
        <v>12000</v>
      </c>
      <c r="U30" s="16">
        <v>0</v>
      </c>
      <c r="V30" s="16">
        <v>0</v>
      </c>
      <c r="W30" s="16">
        <v>326857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104</v>
      </c>
      <c r="H31" s="17" t="s">
        <v>105</v>
      </c>
      <c r="I31" s="16" t="s">
        <v>9</v>
      </c>
      <c r="J31" s="16" t="s">
        <v>26</v>
      </c>
      <c r="K31" s="17" t="s">
        <v>164</v>
      </c>
      <c r="L31" s="70">
        <v>1</v>
      </c>
      <c r="M31" s="16" t="s">
        <v>170</v>
      </c>
      <c r="N31" s="17">
        <v>50000</v>
      </c>
      <c r="O31" s="16">
        <v>0</v>
      </c>
      <c r="P31" s="16">
        <v>0</v>
      </c>
      <c r="Q31" s="17">
        <v>50000</v>
      </c>
      <c r="R31" s="16" t="s">
        <v>552</v>
      </c>
      <c r="S31" s="16" t="s">
        <v>62</v>
      </c>
      <c r="T31" s="17">
        <v>50000</v>
      </c>
      <c r="U31" s="17">
        <v>0</v>
      </c>
      <c r="V31" s="16">
        <v>0</v>
      </c>
      <c r="W31" s="16">
        <v>326534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108</v>
      </c>
      <c r="H32" s="17" t="s">
        <v>107</v>
      </c>
      <c r="I32" s="16" t="s">
        <v>20</v>
      </c>
      <c r="J32" s="16" t="s">
        <v>168</v>
      </c>
      <c r="K32" s="17" t="s">
        <v>168</v>
      </c>
      <c r="L32" s="70">
        <v>1</v>
      </c>
      <c r="M32" s="16" t="s">
        <v>163</v>
      </c>
      <c r="N32" s="17">
        <v>12000</v>
      </c>
      <c r="O32" s="16">
        <v>0</v>
      </c>
      <c r="P32" s="16">
        <v>0</v>
      </c>
      <c r="Q32" s="17">
        <v>12000</v>
      </c>
      <c r="R32" s="16" t="s">
        <v>552</v>
      </c>
      <c r="S32" s="16" t="s">
        <v>62</v>
      </c>
      <c r="T32" s="17">
        <v>12000</v>
      </c>
      <c r="U32" s="16">
        <v>0</v>
      </c>
      <c r="V32" s="16">
        <v>0</v>
      </c>
      <c r="W32" s="16">
        <v>326859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171</v>
      </c>
      <c r="K33" s="17" t="s">
        <v>171</v>
      </c>
      <c r="L33" s="70">
        <v>1</v>
      </c>
      <c r="M33" s="16" t="s">
        <v>172</v>
      </c>
      <c r="N33" s="17">
        <v>70000</v>
      </c>
      <c r="O33" s="16">
        <v>0</v>
      </c>
      <c r="P33" s="16">
        <v>0</v>
      </c>
      <c r="Q33" s="17">
        <v>70000</v>
      </c>
      <c r="R33" s="16" t="s">
        <v>552</v>
      </c>
      <c r="S33" s="16" t="s">
        <v>62</v>
      </c>
      <c r="T33" s="17">
        <v>55000</v>
      </c>
      <c r="U33" s="16">
        <v>15000</v>
      </c>
      <c r="V33" s="16">
        <v>21.43</v>
      </c>
      <c r="W33" s="16">
        <v>326848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173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164</v>
      </c>
      <c r="L34" s="70">
        <v>1</v>
      </c>
      <c r="M34" s="16" t="s">
        <v>174</v>
      </c>
      <c r="N34" s="17">
        <v>50000</v>
      </c>
      <c r="O34" s="16">
        <v>0</v>
      </c>
      <c r="P34" s="16">
        <v>0</v>
      </c>
      <c r="Q34" s="17">
        <v>50000</v>
      </c>
      <c r="R34" s="16" t="s">
        <v>552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168</v>
      </c>
      <c r="K35" s="17" t="s">
        <v>168</v>
      </c>
      <c r="L35" s="70">
        <v>1</v>
      </c>
      <c r="M35" s="16" t="s">
        <v>175</v>
      </c>
      <c r="N35" s="17">
        <v>12000</v>
      </c>
      <c r="O35" s="16">
        <v>0</v>
      </c>
      <c r="P35" s="16">
        <v>0</v>
      </c>
      <c r="Q35" s="17">
        <v>12000</v>
      </c>
      <c r="R35" s="16" t="s">
        <v>552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176</v>
      </c>
      <c r="G36" s="16" t="s">
        <v>108</v>
      </c>
      <c r="H36" s="17" t="s">
        <v>107</v>
      </c>
      <c r="I36" s="16" t="s">
        <v>20</v>
      </c>
      <c r="J36" s="16" t="s">
        <v>168</v>
      </c>
      <c r="K36" s="17" t="s">
        <v>168</v>
      </c>
      <c r="L36" s="70">
        <v>1</v>
      </c>
      <c r="M36" s="16" t="s">
        <v>180</v>
      </c>
      <c r="N36" s="17">
        <v>12000</v>
      </c>
      <c r="O36" s="16">
        <v>0</v>
      </c>
      <c r="P36" s="16">
        <v>0</v>
      </c>
      <c r="Q36" s="17">
        <v>12000</v>
      </c>
      <c r="R36" s="16" t="s">
        <v>552</v>
      </c>
      <c r="S36" s="16" t="s">
        <v>62</v>
      </c>
      <c r="T36" s="17">
        <v>12000</v>
      </c>
      <c r="U36" s="16">
        <v>0</v>
      </c>
      <c r="V36" s="16">
        <v>0</v>
      </c>
      <c r="W36" s="16">
        <v>326861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176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164</v>
      </c>
      <c r="L37" s="70">
        <v>1</v>
      </c>
      <c r="M37" s="16" t="s">
        <v>177</v>
      </c>
      <c r="N37" s="17">
        <v>50000</v>
      </c>
      <c r="O37" s="16">
        <v>0</v>
      </c>
      <c r="P37" s="16">
        <v>0</v>
      </c>
      <c r="Q37" s="17">
        <v>50000</v>
      </c>
      <c r="R37" s="16" t="s">
        <v>552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176</v>
      </c>
      <c r="G38" s="16" t="s">
        <v>108</v>
      </c>
      <c r="H38" s="17" t="s">
        <v>107</v>
      </c>
      <c r="I38" s="16" t="s">
        <v>29</v>
      </c>
      <c r="J38" s="16" t="s">
        <v>178</v>
      </c>
      <c r="K38" s="17" t="s">
        <v>178</v>
      </c>
      <c r="L38" s="70">
        <v>1</v>
      </c>
      <c r="M38" s="16" t="s">
        <v>179</v>
      </c>
      <c r="N38" s="17">
        <v>95000</v>
      </c>
      <c r="O38" s="16">
        <v>0</v>
      </c>
      <c r="P38" s="16">
        <v>0</v>
      </c>
      <c r="Q38" s="17">
        <v>95000</v>
      </c>
      <c r="R38" s="16" t="s">
        <v>552</v>
      </c>
      <c r="S38" s="16" t="s">
        <v>62</v>
      </c>
      <c r="T38" s="17">
        <v>95000</v>
      </c>
      <c r="U38" s="16">
        <v>0</v>
      </c>
      <c r="V38" s="16">
        <v>0</v>
      </c>
      <c r="W38" s="16">
        <v>326862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106</v>
      </c>
      <c r="H39" s="17" t="s">
        <v>105</v>
      </c>
      <c r="I39" s="16" t="s">
        <v>9</v>
      </c>
      <c r="J39" s="16" t="s">
        <v>183</v>
      </c>
      <c r="K39" s="17" t="s">
        <v>184</v>
      </c>
      <c r="L39" s="70">
        <v>1</v>
      </c>
      <c r="M39" s="16" t="s">
        <v>183</v>
      </c>
      <c r="N39" s="17">
        <v>437000</v>
      </c>
      <c r="O39" s="17">
        <v>15800</v>
      </c>
      <c r="P39" s="16">
        <v>0</v>
      </c>
      <c r="Q39" s="17">
        <v>452800</v>
      </c>
      <c r="R39" s="16" t="s">
        <v>552</v>
      </c>
      <c r="S39" s="16" t="s">
        <v>62</v>
      </c>
      <c r="T39" s="17">
        <v>437000</v>
      </c>
      <c r="U39" s="16">
        <v>0</v>
      </c>
      <c r="V39" s="16">
        <v>0</v>
      </c>
      <c r="W39" s="16">
        <v>331494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105</v>
      </c>
      <c r="I40" s="16" t="s">
        <v>9</v>
      </c>
      <c r="J40" s="16" t="s">
        <v>187</v>
      </c>
      <c r="K40" s="17" t="s">
        <v>188</v>
      </c>
      <c r="L40" s="70">
        <v>1</v>
      </c>
      <c r="M40" s="16" t="s">
        <v>187</v>
      </c>
      <c r="N40" s="17">
        <v>714076.74</v>
      </c>
      <c r="O40" s="16">
        <v>251923.26</v>
      </c>
      <c r="P40" s="16">
        <v>0</v>
      </c>
      <c r="Q40" s="17">
        <v>966000</v>
      </c>
      <c r="R40" s="16" t="s">
        <v>552</v>
      </c>
      <c r="S40" s="16" t="s">
        <v>62</v>
      </c>
      <c r="T40" s="17">
        <v>714076.74</v>
      </c>
      <c r="U40" s="16">
        <v>0</v>
      </c>
      <c r="V40" s="16">
        <v>0</v>
      </c>
      <c r="W40" s="16">
        <v>326837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181</v>
      </c>
      <c r="K41" s="17" t="s">
        <v>181</v>
      </c>
      <c r="L41" s="70">
        <v>1</v>
      </c>
      <c r="M41" s="16" t="s">
        <v>182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552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108</v>
      </c>
      <c r="H42" s="17" t="s">
        <v>107</v>
      </c>
      <c r="I42" s="16" t="s">
        <v>30</v>
      </c>
      <c r="J42" s="16" t="s">
        <v>185</v>
      </c>
      <c r="K42" s="17" t="s">
        <v>185</v>
      </c>
      <c r="L42" s="70">
        <v>1</v>
      </c>
      <c r="M42" s="16" t="s">
        <v>186</v>
      </c>
      <c r="N42" s="17">
        <v>130000</v>
      </c>
      <c r="O42" s="17">
        <v>0</v>
      </c>
      <c r="P42" s="16">
        <v>0</v>
      </c>
      <c r="Q42" s="17">
        <v>130000</v>
      </c>
      <c r="R42" s="16" t="s">
        <v>552</v>
      </c>
      <c r="S42" s="16" t="s">
        <v>62</v>
      </c>
      <c r="T42" s="17">
        <v>129800</v>
      </c>
      <c r="U42" s="16">
        <v>200</v>
      </c>
      <c r="V42" s="16">
        <v>0.15</v>
      </c>
      <c r="W42" s="16">
        <v>326847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189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190</v>
      </c>
      <c r="L43" s="70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552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191</v>
      </c>
      <c r="G44" s="16" t="s">
        <v>108</v>
      </c>
      <c r="H44" s="17" t="s">
        <v>105</v>
      </c>
      <c r="I44" s="16" t="s">
        <v>9</v>
      </c>
      <c r="J44" s="16" t="s">
        <v>192</v>
      </c>
      <c r="K44" s="17" t="s">
        <v>192</v>
      </c>
      <c r="L44" s="70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552</v>
      </c>
      <c r="S44" s="16" t="s">
        <v>62</v>
      </c>
      <c r="T44" s="17">
        <v>67280.460000000006</v>
      </c>
      <c r="U44" s="16">
        <v>0</v>
      </c>
      <c r="V44" s="16">
        <v>0</v>
      </c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193</v>
      </c>
      <c r="K45" s="17" t="s">
        <v>194</v>
      </c>
      <c r="L45" s="70">
        <v>1</v>
      </c>
      <c r="M45" s="16" t="s">
        <v>195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552</v>
      </c>
      <c r="S45" s="16" t="s">
        <v>145</v>
      </c>
      <c r="T45" s="16">
        <v>1600000</v>
      </c>
      <c r="U45" s="16"/>
      <c r="V45" s="16"/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197</v>
      </c>
      <c r="K46" s="17" t="s">
        <v>197</v>
      </c>
      <c r="L46" s="70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552</v>
      </c>
      <c r="S46" s="16" t="s">
        <v>21</v>
      </c>
      <c r="T46" s="16">
        <v>527000</v>
      </c>
      <c r="U46" s="16"/>
      <c r="V46" s="16"/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196</v>
      </c>
      <c r="K47" s="17" t="s">
        <v>196</v>
      </c>
      <c r="L47" s="70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552</v>
      </c>
      <c r="S47" s="16" t="s">
        <v>21</v>
      </c>
      <c r="T47" s="16">
        <v>250000</v>
      </c>
      <c r="U47" s="16"/>
      <c r="V47" s="16"/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198</v>
      </c>
      <c r="G48" s="16" t="s">
        <v>108</v>
      </c>
      <c r="H48" s="17" t="s">
        <v>105</v>
      </c>
      <c r="I48" s="16" t="s">
        <v>9</v>
      </c>
      <c r="J48" s="16" t="s">
        <v>199</v>
      </c>
      <c r="K48" s="17" t="s">
        <v>199</v>
      </c>
      <c r="L48" s="70">
        <v>1</v>
      </c>
      <c r="M48" s="16" t="s">
        <v>200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552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4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201</v>
      </c>
      <c r="G49" s="16" t="s">
        <v>108</v>
      </c>
      <c r="H49" s="17" t="s">
        <v>105</v>
      </c>
      <c r="I49" s="16" t="s">
        <v>9</v>
      </c>
      <c r="J49" s="16" t="s">
        <v>199</v>
      </c>
      <c r="K49" s="17" t="s">
        <v>202</v>
      </c>
      <c r="L49" s="70">
        <v>1</v>
      </c>
      <c r="M49" s="16" t="s">
        <v>200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552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4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199</v>
      </c>
      <c r="K50" s="17" t="s">
        <v>199</v>
      </c>
      <c r="L50" s="70">
        <v>1</v>
      </c>
      <c r="M50" s="16" t="s">
        <v>200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552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4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108</v>
      </c>
      <c r="H51" s="17" t="s">
        <v>107</v>
      </c>
      <c r="I51" s="16" t="s">
        <v>29</v>
      </c>
      <c r="J51" s="16" t="s">
        <v>207</v>
      </c>
      <c r="K51" s="17"/>
      <c r="L51" s="70">
        <v>1</v>
      </c>
      <c r="M51" s="16" t="s">
        <v>208</v>
      </c>
      <c r="N51" s="17">
        <v>200000</v>
      </c>
      <c r="O51" s="16">
        <v>0</v>
      </c>
      <c r="P51" s="16">
        <v>0</v>
      </c>
      <c r="Q51" s="17">
        <v>200000</v>
      </c>
      <c r="R51" s="16" t="s">
        <v>552</v>
      </c>
      <c r="S51" s="16" t="s">
        <v>62</v>
      </c>
      <c r="T51" s="17">
        <v>200000</v>
      </c>
      <c r="U51" s="17">
        <v>0</v>
      </c>
      <c r="V51" s="16">
        <v>0</v>
      </c>
      <c r="W51" s="16">
        <v>325827</v>
      </c>
    </row>
    <row r="52" spans="1:24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216</v>
      </c>
      <c r="K52" s="17" t="s">
        <v>216</v>
      </c>
      <c r="L52" s="70">
        <v>1</v>
      </c>
      <c r="M52" s="16" t="s">
        <v>217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552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4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521</v>
      </c>
      <c r="K53" s="17" t="s">
        <v>521</v>
      </c>
      <c r="L53" s="70">
        <v>1</v>
      </c>
      <c r="M53" s="16" t="s">
        <v>206</v>
      </c>
      <c r="N53" s="17">
        <v>60000</v>
      </c>
      <c r="O53" s="16">
        <v>0</v>
      </c>
      <c r="P53" s="16">
        <v>0</v>
      </c>
      <c r="Q53" s="17">
        <v>60000</v>
      </c>
      <c r="R53" s="16" t="s">
        <v>553</v>
      </c>
      <c r="S53" s="16" t="s">
        <v>62</v>
      </c>
      <c r="T53" s="17">
        <v>60000</v>
      </c>
      <c r="U53" s="17">
        <v>0</v>
      </c>
      <c r="V53" s="16">
        <v>0</v>
      </c>
      <c r="W53" s="16">
        <v>377349</v>
      </c>
      <c r="X53" s="6" t="s">
        <v>554</v>
      </c>
    </row>
    <row r="54" spans="1:24" s="6" customFormat="1" ht="43.5" customHeight="1">
      <c r="A54" s="3">
        <v>52</v>
      </c>
      <c r="B54" s="14"/>
      <c r="C54" s="14"/>
      <c r="D54" s="14"/>
      <c r="E54" s="16"/>
      <c r="F54" s="16"/>
      <c r="G54" s="16"/>
      <c r="H54" s="17"/>
      <c r="I54" s="16"/>
      <c r="J54" s="16"/>
      <c r="K54" s="17"/>
      <c r="L54" s="70"/>
      <c r="M54" s="16"/>
      <c r="N54" s="17"/>
      <c r="O54" s="17"/>
      <c r="P54" s="16"/>
      <c r="Q54" s="17"/>
      <c r="R54" s="16"/>
      <c r="S54" s="16"/>
      <c r="T54" s="17"/>
      <c r="U54" s="17"/>
      <c r="V54" s="16"/>
      <c r="W54" s="16"/>
      <c r="X54" s="6">
        <v>242173</v>
      </c>
    </row>
    <row r="55" spans="1:24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108</v>
      </c>
      <c r="H55" s="17" t="s">
        <v>107</v>
      </c>
      <c r="I55" s="16" t="s">
        <v>12</v>
      </c>
      <c r="J55" s="16" t="s">
        <v>205</v>
      </c>
      <c r="K55" s="17" t="s">
        <v>205</v>
      </c>
      <c r="L55" s="70">
        <v>1</v>
      </c>
      <c r="M55" s="16" t="s">
        <v>206</v>
      </c>
      <c r="N55" s="17">
        <v>150000</v>
      </c>
      <c r="O55" s="17">
        <v>0</v>
      </c>
      <c r="P55" s="16">
        <v>0</v>
      </c>
      <c r="Q55" s="17">
        <v>150000</v>
      </c>
      <c r="R55" s="16" t="s">
        <v>553</v>
      </c>
      <c r="S55" s="16" t="s">
        <v>62</v>
      </c>
      <c r="T55" s="17">
        <v>150000</v>
      </c>
      <c r="U55" s="16">
        <v>0</v>
      </c>
      <c r="V55" s="16">
        <v>0</v>
      </c>
      <c r="W55" s="16">
        <v>376605</v>
      </c>
      <c r="X55" s="6" t="s">
        <v>554</v>
      </c>
    </row>
    <row r="56" spans="1:24" s="6" customFormat="1" ht="43.5" customHeight="1">
      <c r="A56" s="3">
        <v>54</v>
      </c>
      <c r="B56" s="14"/>
      <c r="C56" s="14"/>
      <c r="D56" s="14"/>
      <c r="E56" s="16"/>
      <c r="F56" s="16"/>
      <c r="G56" s="16"/>
      <c r="H56" s="17"/>
      <c r="I56" s="16"/>
      <c r="J56" s="16"/>
      <c r="K56" s="17"/>
      <c r="L56" s="70"/>
      <c r="M56" s="16"/>
      <c r="N56" s="17"/>
      <c r="O56" s="16"/>
      <c r="P56" s="16"/>
      <c r="Q56" s="17"/>
      <c r="R56" s="16"/>
      <c r="S56" s="16"/>
      <c r="T56" s="17"/>
      <c r="U56" s="16"/>
      <c r="V56" s="16"/>
      <c r="W56" s="16"/>
      <c r="X56" s="6">
        <v>242173</v>
      </c>
    </row>
    <row r="57" spans="1:24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108</v>
      </c>
      <c r="H57" s="17" t="s">
        <v>107</v>
      </c>
      <c r="I57" s="16" t="s">
        <v>12</v>
      </c>
      <c r="J57" s="16" t="s">
        <v>13</v>
      </c>
      <c r="K57" s="17" t="s">
        <v>13</v>
      </c>
      <c r="L57" s="70">
        <v>1</v>
      </c>
      <c r="M57" s="16" t="s">
        <v>218</v>
      </c>
      <c r="N57" s="17">
        <v>460000</v>
      </c>
      <c r="O57" s="16">
        <v>0</v>
      </c>
      <c r="P57" s="16">
        <v>0</v>
      </c>
      <c r="Q57" s="17">
        <v>460000</v>
      </c>
      <c r="R57" s="16" t="s">
        <v>552</v>
      </c>
      <c r="S57" s="16" t="s">
        <v>62</v>
      </c>
      <c r="T57" s="17">
        <v>459000</v>
      </c>
      <c r="U57" s="17">
        <v>1000</v>
      </c>
      <c r="V57" s="16">
        <v>0.22</v>
      </c>
      <c r="W57" s="16">
        <v>325856</v>
      </c>
    </row>
    <row r="58" spans="1:24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108</v>
      </c>
      <c r="H58" s="17" t="s">
        <v>107</v>
      </c>
      <c r="I58" s="16" t="s">
        <v>29</v>
      </c>
      <c r="J58" s="16" t="s">
        <v>209</v>
      </c>
      <c r="K58" s="17" t="s">
        <v>209</v>
      </c>
      <c r="L58" s="70">
        <v>1</v>
      </c>
      <c r="M58" s="16" t="s">
        <v>210</v>
      </c>
      <c r="N58" s="17">
        <v>1432708.77</v>
      </c>
      <c r="O58" s="16">
        <v>67291.23</v>
      </c>
      <c r="P58" s="16">
        <v>0</v>
      </c>
      <c r="Q58" s="17">
        <v>1500000</v>
      </c>
      <c r="R58" s="16" t="s">
        <v>552</v>
      </c>
      <c r="S58" s="16" t="s">
        <v>62</v>
      </c>
      <c r="T58" s="17">
        <v>1432708.77</v>
      </c>
      <c r="U58" s="16">
        <v>0</v>
      </c>
      <c r="V58" s="16">
        <v>0</v>
      </c>
      <c r="W58" s="16">
        <v>325841</v>
      </c>
    </row>
    <row r="59" spans="1:24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104</v>
      </c>
      <c r="H59" s="17" t="s">
        <v>107</v>
      </c>
      <c r="I59" s="16" t="s">
        <v>12</v>
      </c>
      <c r="J59" s="16" t="s">
        <v>519</v>
      </c>
      <c r="K59" s="17" t="s">
        <v>519</v>
      </c>
      <c r="L59" s="70">
        <v>4</v>
      </c>
      <c r="M59" s="16" t="s">
        <v>520</v>
      </c>
      <c r="N59" s="17">
        <v>560000</v>
      </c>
      <c r="O59" s="16">
        <v>40000</v>
      </c>
      <c r="P59" s="16">
        <v>0</v>
      </c>
      <c r="Q59" s="17">
        <v>600000</v>
      </c>
      <c r="R59" s="16" t="s">
        <v>553</v>
      </c>
      <c r="S59" s="16" t="s">
        <v>62</v>
      </c>
      <c r="T59" s="17">
        <v>560000</v>
      </c>
      <c r="U59" s="16">
        <v>0</v>
      </c>
      <c r="V59" s="16">
        <v>0</v>
      </c>
      <c r="W59" s="16">
        <v>377348</v>
      </c>
      <c r="X59" s="6" t="s">
        <v>554</v>
      </c>
    </row>
    <row r="60" spans="1:24" s="6" customFormat="1" ht="43.5" customHeight="1">
      <c r="A60" s="3">
        <v>58</v>
      </c>
      <c r="B60" s="14"/>
      <c r="C60" s="14"/>
      <c r="D60" s="14"/>
      <c r="E60" s="16"/>
      <c r="F60" s="16"/>
      <c r="G60" s="16"/>
      <c r="H60" s="17"/>
      <c r="I60" s="16"/>
      <c r="J60" s="16"/>
      <c r="K60" s="17"/>
      <c r="L60" s="70"/>
      <c r="M60" s="16"/>
      <c r="N60" s="17"/>
      <c r="O60" s="17"/>
      <c r="P60" s="16"/>
      <c r="Q60" s="17"/>
      <c r="R60" s="16"/>
      <c r="S60" s="16"/>
      <c r="T60" s="17"/>
      <c r="U60" s="16"/>
      <c r="V60" s="16"/>
      <c r="W60" s="16"/>
      <c r="X60" s="6">
        <v>242173</v>
      </c>
    </row>
    <row r="61" spans="1:24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104</v>
      </c>
      <c r="H61" s="17" t="s">
        <v>107</v>
      </c>
      <c r="I61" s="16" t="s">
        <v>12</v>
      </c>
      <c r="J61" s="16" t="s">
        <v>203</v>
      </c>
      <c r="K61" s="17" t="s">
        <v>203</v>
      </c>
      <c r="L61" s="70">
        <v>1</v>
      </c>
      <c r="M61" s="16" t="s">
        <v>204</v>
      </c>
      <c r="N61" s="17">
        <v>450000</v>
      </c>
      <c r="O61" s="16">
        <v>0</v>
      </c>
      <c r="P61" s="16">
        <v>0</v>
      </c>
      <c r="Q61" s="17">
        <v>450000</v>
      </c>
      <c r="R61" s="16" t="s">
        <v>552</v>
      </c>
      <c r="S61" s="16" t="s">
        <v>62</v>
      </c>
      <c r="T61" s="17">
        <v>440000</v>
      </c>
      <c r="U61" s="17">
        <v>10000</v>
      </c>
      <c r="V61" s="16">
        <v>2.2200000000000002</v>
      </c>
      <c r="W61" s="16">
        <v>325903</v>
      </c>
    </row>
    <row r="62" spans="1:24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108</v>
      </c>
      <c r="H62" s="17" t="s">
        <v>107</v>
      </c>
      <c r="I62" s="16" t="s">
        <v>29</v>
      </c>
      <c r="J62" s="16" t="s">
        <v>214</v>
      </c>
      <c r="K62" s="17" t="s">
        <v>214</v>
      </c>
      <c r="L62" s="70">
        <v>1</v>
      </c>
      <c r="M62" s="16" t="s">
        <v>215</v>
      </c>
      <c r="N62" s="17">
        <v>150000</v>
      </c>
      <c r="O62" s="16">
        <v>0</v>
      </c>
      <c r="P62" s="16">
        <v>0</v>
      </c>
      <c r="Q62" s="17">
        <v>150000</v>
      </c>
      <c r="R62" s="16" t="s">
        <v>552</v>
      </c>
      <c r="S62" s="16" t="s">
        <v>62</v>
      </c>
      <c r="T62" s="17">
        <v>128400</v>
      </c>
      <c r="U62" s="17">
        <v>21600</v>
      </c>
      <c r="V62" s="16">
        <v>14.4</v>
      </c>
      <c r="W62" s="16">
        <v>325831</v>
      </c>
    </row>
    <row r="63" spans="1:24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33</v>
      </c>
      <c r="F63" s="16" t="s">
        <v>33</v>
      </c>
      <c r="G63" s="16" t="s">
        <v>104</v>
      </c>
      <c r="H63" s="17" t="s">
        <v>107</v>
      </c>
      <c r="I63" s="16" t="s">
        <v>12</v>
      </c>
      <c r="J63" s="16" t="s">
        <v>517</v>
      </c>
      <c r="K63" s="17" t="s">
        <v>517</v>
      </c>
      <c r="L63" s="70">
        <v>1</v>
      </c>
      <c r="M63" s="16" t="s">
        <v>518</v>
      </c>
      <c r="N63" s="17">
        <v>450000</v>
      </c>
      <c r="O63" s="16">
        <v>0</v>
      </c>
      <c r="P63" s="16">
        <v>0</v>
      </c>
      <c r="Q63" s="17">
        <v>450000</v>
      </c>
      <c r="R63" s="16" t="s">
        <v>553</v>
      </c>
      <c r="S63" s="16" t="s">
        <v>62</v>
      </c>
      <c r="T63" s="17">
        <v>448000</v>
      </c>
      <c r="U63" s="16">
        <v>2000</v>
      </c>
      <c r="V63" s="16">
        <v>0.44</v>
      </c>
      <c r="W63" s="16">
        <v>377344</v>
      </c>
      <c r="X63" s="6" t="s">
        <v>554</v>
      </c>
    </row>
    <row r="64" spans="1:24" s="6" customFormat="1" ht="43.5" customHeight="1">
      <c r="A64" s="3">
        <v>62</v>
      </c>
      <c r="B64" s="14"/>
      <c r="C64" s="14"/>
      <c r="D64" s="14"/>
      <c r="E64" s="16"/>
      <c r="F64" s="16"/>
      <c r="G64" s="16"/>
      <c r="H64" s="17"/>
      <c r="I64" s="16"/>
      <c r="J64" s="16"/>
      <c r="K64" s="17"/>
      <c r="L64" s="70"/>
      <c r="M64" s="16"/>
      <c r="N64" s="17"/>
      <c r="O64" s="16"/>
      <c r="P64" s="16"/>
      <c r="Q64" s="17"/>
      <c r="R64" s="16"/>
      <c r="S64" s="16"/>
      <c r="T64" s="17"/>
      <c r="U64" s="16"/>
      <c r="V64" s="16"/>
      <c r="W64" s="16"/>
      <c r="X64" s="6">
        <v>242173</v>
      </c>
    </row>
    <row r="65" spans="1:24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33</v>
      </c>
      <c r="F65" s="16" t="s">
        <v>33</v>
      </c>
      <c r="G65" s="16" t="s">
        <v>108</v>
      </c>
      <c r="H65" s="17" t="s">
        <v>107</v>
      </c>
      <c r="I65" s="16" t="s">
        <v>29</v>
      </c>
      <c r="J65" s="16" t="s">
        <v>211</v>
      </c>
      <c r="K65" s="17" t="s">
        <v>212</v>
      </c>
      <c r="L65" s="70">
        <v>1</v>
      </c>
      <c r="M65" s="16" t="s">
        <v>213</v>
      </c>
      <c r="N65" s="17">
        <v>250000</v>
      </c>
      <c r="O65" s="16">
        <v>0</v>
      </c>
      <c r="P65" s="16">
        <v>0</v>
      </c>
      <c r="Q65" s="17">
        <v>250000</v>
      </c>
      <c r="R65" s="16" t="s">
        <v>552</v>
      </c>
      <c r="S65" s="16" t="s">
        <v>62</v>
      </c>
      <c r="T65" s="17">
        <v>165000</v>
      </c>
      <c r="U65" s="16">
        <v>85000</v>
      </c>
      <c r="V65" s="16">
        <v>34</v>
      </c>
      <c r="W65" s="16">
        <v>325847</v>
      </c>
    </row>
    <row r="66" spans="1:24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33</v>
      </c>
      <c r="F66" s="16" t="s">
        <v>33</v>
      </c>
      <c r="G66" s="16" t="s">
        <v>104</v>
      </c>
      <c r="H66" s="17" t="s">
        <v>107</v>
      </c>
      <c r="I66" s="16" t="s">
        <v>12</v>
      </c>
      <c r="J66" s="16" t="s">
        <v>515</v>
      </c>
      <c r="K66" s="17" t="s">
        <v>515</v>
      </c>
      <c r="L66" s="70">
        <v>1</v>
      </c>
      <c r="M66" s="16" t="s">
        <v>516</v>
      </c>
      <c r="N66" s="17">
        <v>130000</v>
      </c>
      <c r="O66" s="17">
        <v>0</v>
      </c>
      <c r="P66" s="16">
        <v>0</v>
      </c>
      <c r="Q66" s="17">
        <v>130000</v>
      </c>
      <c r="R66" s="16" t="s">
        <v>553</v>
      </c>
      <c r="S66" s="16" t="s">
        <v>62</v>
      </c>
      <c r="T66" s="17">
        <v>120000</v>
      </c>
      <c r="U66" s="16">
        <v>10000</v>
      </c>
      <c r="V66" s="16">
        <v>7.69</v>
      </c>
      <c r="W66" s="16">
        <v>377345</v>
      </c>
      <c r="X66" s="6" t="s">
        <v>554</v>
      </c>
    </row>
    <row r="67" spans="1:24" s="6" customFormat="1" ht="43.5" customHeight="1">
      <c r="A67" s="3">
        <v>65</v>
      </c>
      <c r="B67" s="14"/>
      <c r="C67" s="14"/>
      <c r="D67" s="14"/>
      <c r="E67" s="16"/>
      <c r="F67" s="16"/>
      <c r="G67" s="16"/>
      <c r="H67" s="17"/>
      <c r="I67" s="16"/>
      <c r="J67" s="16"/>
      <c r="K67" s="17"/>
      <c r="L67" s="70"/>
      <c r="M67" s="16"/>
      <c r="N67" s="17"/>
      <c r="O67" s="16"/>
      <c r="P67" s="16"/>
      <c r="Q67" s="17"/>
      <c r="R67" s="16"/>
      <c r="S67" s="16"/>
      <c r="T67" s="17"/>
      <c r="U67" s="16"/>
      <c r="V67" s="16"/>
      <c r="W67" s="16"/>
      <c r="X67" s="6">
        <v>242173</v>
      </c>
    </row>
    <row r="68" spans="1:24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219</v>
      </c>
      <c r="G68" s="16" t="s">
        <v>104</v>
      </c>
      <c r="H68" s="17" t="s">
        <v>105</v>
      </c>
      <c r="I68" s="16" t="s">
        <v>9</v>
      </c>
      <c r="J68" s="16" t="s">
        <v>220</v>
      </c>
      <c r="K68" s="17" t="s">
        <v>221</v>
      </c>
      <c r="L68" s="70">
        <v>1</v>
      </c>
      <c r="M68" s="16" t="s">
        <v>222</v>
      </c>
      <c r="N68" s="17">
        <v>125000</v>
      </c>
      <c r="O68" s="17">
        <v>0</v>
      </c>
      <c r="P68" s="16">
        <v>0</v>
      </c>
      <c r="Q68" s="17">
        <v>125000</v>
      </c>
      <c r="R68" s="16" t="s">
        <v>552</v>
      </c>
      <c r="S68" s="16" t="s">
        <v>62</v>
      </c>
      <c r="T68" s="17">
        <v>125000</v>
      </c>
      <c r="U68" s="16">
        <v>0</v>
      </c>
      <c r="V68" s="16">
        <v>0</v>
      </c>
      <c r="W68" s="16">
        <v>329817</v>
      </c>
    </row>
    <row r="69" spans="1:24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223</v>
      </c>
      <c r="G69" s="16" t="s">
        <v>108</v>
      </c>
      <c r="H69" s="16" t="s">
        <v>105</v>
      </c>
      <c r="I69" s="16" t="s">
        <v>9</v>
      </c>
      <c r="J69" s="16" t="s">
        <v>224</v>
      </c>
      <c r="K69" s="17" t="s">
        <v>225</v>
      </c>
      <c r="L69" s="70">
        <v>1</v>
      </c>
      <c r="M69" s="16">
        <v>8468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552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323705</v>
      </c>
    </row>
    <row r="70" spans="1:24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226</v>
      </c>
      <c r="G70" s="16" t="s">
        <v>104</v>
      </c>
      <c r="H70" s="17" t="s">
        <v>105</v>
      </c>
      <c r="I70" s="16" t="s">
        <v>9</v>
      </c>
      <c r="J70" s="16" t="s">
        <v>220</v>
      </c>
      <c r="K70" s="17" t="s">
        <v>227</v>
      </c>
      <c r="L70" s="70">
        <v>1</v>
      </c>
      <c r="M70" s="16">
        <v>8170</v>
      </c>
      <c r="N70" s="17">
        <v>125000</v>
      </c>
      <c r="O70" s="16">
        <v>0</v>
      </c>
      <c r="P70" s="16">
        <v>0</v>
      </c>
      <c r="Q70" s="17">
        <v>125000</v>
      </c>
      <c r="R70" s="16" t="s">
        <v>552</v>
      </c>
      <c r="S70" s="16" t="s">
        <v>62</v>
      </c>
      <c r="T70" s="17">
        <v>125000</v>
      </c>
      <c r="U70" s="16">
        <v>0</v>
      </c>
      <c r="V70" s="16">
        <v>0</v>
      </c>
      <c r="W70" s="16">
        <v>329818</v>
      </c>
    </row>
    <row r="71" spans="1:24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228</v>
      </c>
      <c r="G71" s="16" t="s">
        <v>108</v>
      </c>
      <c r="H71" s="17" t="s">
        <v>105</v>
      </c>
      <c r="I71" s="16" t="s">
        <v>9</v>
      </c>
      <c r="J71" s="16" t="s">
        <v>224</v>
      </c>
      <c r="K71" s="17" t="s">
        <v>225</v>
      </c>
      <c r="L71" s="70">
        <v>1</v>
      </c>
      <c r="M71" s="16" t="s">
        <v>229</v>
      </c>
      <c r="N71" s="17">
        <v>200000</v>
      </c>
      <c r="O71" s="17">
        <v>0</v>
      </c>
      <c r="P71" s="16">
        <v>0</v>
      </c>
      <c r="Q71" s="17">
        <v>200000</v>
      </c>
      <c r="R71" s="16" t="s">
        <v>552</v>
      </c>
      <c r="S71" s="16" t="s">
        <v>62</v>
      </c>
      <c r="T71" s="17">
        <v>200000</v>
      </c>
      <c r="U71" s="17">
        <v>0</v>
      </c>
      <c r="V71" s="16">
        <v>0</v>
      </c>
      <c r="W71" s="16">
        <v>323703</v>
      </c>
    </row>
    <row r="72" spans="1:24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230</v>
      </c>
      <c r="G72" s="16" t="s">
        <v>108</v>
      </c>
      <c r="H72" s="17" t="s">
        <v>105</v>
      </c>
      <c r="I72" s="16" t="s">
        <v>9</v>
      </c>
      <c r="J72" s="16" t="s">
        <v>224</v>
      </c>
      <c r="K72" s="17" t="s">
        <v>225</v>
      </c>
      <c r="L72" s="70">
        <v>1</v>
      </c>
      <c r="M72" s="16">
        <v>8170</v>
      </c>
      <c r="N72" s="17">
        <v>200000</v>
      </c>
      <c r="O72" s="16">
        <v>0</v>
      </c>
      <c r="P72" s="16">
        <v>0</v>
      </c>
      <c r="Q72" s="17">
        <v>200000</v>
      </c>
      <c r="R72" s="16" t="s">
        <v>552</v>
      </c>
      <c r="S72" s="16" t="s">
        <v>62</v>
      </c>
      <c r="T72" s="17">
        <v>200000</v>
      </c>
      <c r="U72" s="16">
        <v>0</v>
      </c>
      <c r="V72" s="16">
        <v>0</v>
      </c>
      <c r="W72" s="16">
        <v>323704</v>
      </c>
    </row>
    <row r="73" spans="1:24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231</v>
      </c>
      <c r="G73" s="16" t="s">
        <v>108</v>
      </c>
      <c r="H73" s="17" t="s">
        <v>105</v>
      </c>
      <c r="I73" s="16" t="s">
        <v>9</v>
      </c>
      <c r="J73" s="16" t="s">
        <v>224</v>
      </c>
      <c r="K73" s="17" t="s">
        <v>225</v>
      </c>
      <c r="L73" s="70">
        <v>1</v>
      </c>
      <c r="M73" s="16">
        <v>8170</v>
      </c>
      <c r="N73" s="17">
        <v>200000</v>
      </c>
      <c r="O73" s="16">
        <v>0</v>
      </c>
      <c r="P73" s="16">
        <v>0</v>
      </c>
      <c r="Q73" s="17">
        <v>200000</v>
      </c>
      <c r="R73" s="16" t="s">
        <v>552</v>
      </c>
      <c r="S73" s="16" t="s">
        <v>62</v>
      </c>
      <c r="T73" s="17">
        <v>200000</v>
      </c>
      <c r="U73" s="17">
        <v>0</v>
      </c>
      <c r="V73" s="16">
        <v>0</v>
      </c>
      <c r="W73" s="16">
        <v>323707</v>
      </c>
    </row>
    <row r="74" spans="1:24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232</v>
      </c>
      <c r="G74" s="16" t="s">
        <v>108</v>
      </c>
      <c r="H74" s="17" t="s">
        <v>105</v>
      </c>
      <c r="I74" s="16" t="s">
        <v>9</v>
      </c>
      <c r="J74" s="16" t="s">
        <v>224</v>
      </c>
      <c r="K74" s="17" t="s">
        <v>225</v>
      </c>
      <c r="L74" s="70">
        <v>1</v>
      </c>
      <c r="M74" s="16" t="s">
        <v>134</v>
      </c>
      <c r="N74" s="17">
        <v>200000</v>
      </c>
      <c r="O74" s="17">
        <v>0</v>
      </c>
      <c r="P74" s="16">
        <v>0</v>
      </c>
      <c r="Q74" s="17">
        <v>200000</v>
      </c>
      <c r="R74" s="16" t="s">
        <v>552</v>
      </c>
      <c r="S74" s="16" t="s">
        <v>62</v>
      </c>
      <c r="T74" s="17">
        <v>200000</v>
      </c>
      <c r="U74" s="16">
        <v>0</v>
      </c>
      <c r="V74" s="16">
        <v>0</v>
      </c>
      <c r="W74" s="16">
        <v>323712</v>
      </c>
    </row>
    <row r="75" spans="1:24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233</v>
      </c>
      <c r="G75" s="16" t="s">
        <v>108</v>
      </c>
      <c r="H75" s="17" t="s">
        <v>105</v>
      </c>
      <c r="I75" s="16" t="s">
        <v>9</v>
      </c>
      <c r="J75" s="16" t="s">
        <v>224</v>
      </c>
      <c r="K75" s="17" t="s">
        <v>225</v>
      </c>
      <c r="L75" s="70">
        <v>1</v>
      </c>
      <c r="M75" s="16">
        <v>8468</v>
      </c>
      <c r="N75" s="17">
        <v>200000</v>
      </c>
      <c r="O75" s="16">
        <v>0</v>
      </c>
      <c r="P75" s="16">
        <v>0</v>
      </c>
      <c r="Q75" s="17">
        <v>200000</v>
      </c>
      <c r="R75" s="16" t="s">
        <v>552</v>
      </c>
      <c r="S75" s="16" t="s">
        <v>62</v>
      </c>
      <c r="T75" s="16">
        <v>200000</v>
      </c>
      <c r="U75" s="16">
        <v>0</v>
      </c>
      <c r="V75" s="16">
        <v>0</v>
      </c>
      <c r="W75" s="16">
        <v>323706</v>
      </c>
    </row>
    <row r="76" spans="1:24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106</v>
      </c>
      <c r="H76" s="17" t="s">
        <v>107</v>
      </c>
      <c r="I76" s="16" t="s">
        <v>12</v>
      </c>
      <c r="J76" s="16" t="s">
        <v>251</v>
      </c>
      <c r="K76" s="17" t="s">
        <v>251</v>
      </c>
      <c r="L76" s="70">
        <v>1</v>
      </c>
      <c r="M76" s="16" t="s">
        <v>252</v>
      </c>
      <c r="N76" s="17">
        <v>260000</v>
      </c>
      <c r="O76" s="16">
        <v>0</v>
      </c>
      <c r="P76" s="16">
        <v>0</v>
      </c>
      <c r="Q76" s="17">
        <v>260000</v>
      </c>
      <c r="R76" s="16" t="s">
        <v>553</v>
      </c>
      <c r="S76" s="16" t="s">
        <v>62</v>
      </c>
      <c r="T76" s="17">
        <v>260000</v>
      </c>
      <c r="U76" s="17">
        <v>0</v>
      </c>
      <c r="V76" s="16">
        <v>0</v>
      </c>
      <c r="W76" s="16">
        <v>376597</v>
      </c>
      <c r="X76" s="6" t="s">
        <v>554</v>
      </c>
    </row>
    <row r="77" spans="1:24" s="6" customFormat="1" ht="43.5" customHeight="1">
      <c r="A77" s="3">
        <v>75</v>
      </c>
      <c r="B77" s="14"/>
      <c r="C77" s="14"/>
      <c r="D77" s="14"/>
      <c r="E77" s="16"/>
      <c r="F77" s="16"/>
      <c r="G77" s="16"/>
      <c r="H77" s="17"/>
      <c r="I77" s="16"/>
      <c r="J77" s="16"/>
      <c r="K77" s="17"/>
      <c r="L77" s="70"/>
      <c r="M77" s="16"/>
      <c r="N77" s="17"/>
      <c r="O77" s="16"/>
      <c r="P77" s="16"/>
      <c r="Q77" s="17"/>
      <c r="R77" s="16"/>
      <c r="S77" s="16"/>
      <c r="T77" s="17"/>
      <c r="U77" s="17"/>
      <c r="V77" s="16"/>
      <c r="W77" s="16"/>
      <c r="X77" s="6">
        <v>242173</v>
      </c>
    </row>
    <row r="78" spans="1:24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36</v>
      </c>
      <c r="J78" s="16" t="s">
        <v>244</v>
      </c>
      <c r="K78" s="17" t="s">
        <v>244</v>
      </c>
      <c r="L78" s="70">
        <v>1</v>
      </c>
      <c r="M78" s="16" t="s">
        <v>245</v>
      </c>
      <c r="N78" s="17">
        <v>150000</v>
      </c>
      <c r="O78" s="16">
        <v>0</v>
      </c>
      <c r="P78" s="16">
        <v>0</v>
      </c>
      <c r="Q78" s="17">
        <v>150000</v>
      </c>
      <c r="R78" s="16" t="s">
        <v>553</v>
      </c>
      <c r="S78" s="16" t="s">
        <v>62</v>
      </c>
      <c r="T78" s="17">
        <v>150000</v>
      </c>
      <c r="U78" s="16">
        <v>0</v>
      </c>
      <c r="V78" s="16">
        <v>0</v>
      </c>
      <c r="W78" s="16">
        <v>376596</v>
      </c>
      <c r="X78" s="6" t="s">
        <v>554</v>
      </c>
    </row>
    <row r="79" spans="1:24" s="6" customFormat="1" ht="43.5" customHeight="1">
      <c r="A79" s="3">
        <v>77</v>
      </c>
      <c r="B79" s="14"/>
      <c r="C79" s="14"/>
      <c r="D79" s="14"/>
      <c r="E79" s="16"/>
      <c r="F79" s="16"/>
      <c r="G79" s="16"/>
      <c r="H79" s="17"/>
      <c r="I79" s="16"/>
      <c r="J79" s="16"/>
      <c r="K79" s="17"/>
      <c r="L79" s="70"/>
      <c r="M79" s="16"/>
      <c r="N79" s="17"/>
      <c r="O79" s="17"/>
      <c r="P79" s="16"/>
      <c r="Q79" s="17"/>
      <c r="R79" s="16"/>
      <c r="S79" s="16"/>
      <c r="T79" s="17"/>
      <c r="U79" s="17"/>
      <c r="V79" s="16"/>
      <c r="W79" s="16"/>
      <c r="X79" s="6">
        <v>242173</v>
      </c>
    </row>
    <row r="80" spans="1:24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106</v>
      </c>
      <c r="H80" s="17" t="s">
        <v>107</v>
      </c>
      <c r="I80" s="16" t="s">
        <v>12</v>
      </c>
      <c r="J80" s="16" t="s">
        <v>249</v>
      </c>
      <c r="K80" s="17"/>
      <c r="L80" s="70">
        <v>1</v>
      </c>
      <c r="M80" s="16" t="s">
        <v>250</v>
      </c>
      <c r="N80" s="17">
        <v>123000</v>
      </c>
      <c r="O80" s="16">
        <v>47000</v>
      </c>
      <c r="P80" s="16">
        <v>0</v>
      </c>
      <c r="Q80" s="17">
        <v>170000</v>
      </c>
      <c r="R80" s="16" t="s">
        <v>553</v>
      </c>
      <c r="S80" s="16" t="s">
        <v>62</v>
      </c>
      <c r="T80" s="17">
        <v>123000</v>
      </c>
      <c r="U80" s="16">
        <v>0</v>
      </c>
      <c r="V80" s="16">
        <v>0</v>
      </c>
      <c r="W80" s="16">
        <v>376602</v>
      </c>
      <c r="X80" s="6" t="s">
        <v>554</v>
      </c>
    </row>
    <row r="81" spans="1:24" s="6" customFormat="1" ht="43.5" customHeight="1">
      <c r="A81" s="3">
        <v>79</v>
      </c>
      <c r="B81" s="14"/>
      <c r="C81" s="14"/>
      <c r="D81" s="14"/>
      <c r="E81" s="16"/>
      <c r="F81" s="16"/>
      <c r="G81" s="16"/>
      <c r="H81" s="17"/>
      <c r="I81" s="16"/>
      <c r="J81" s="16"/>
      <c r="K81" s="17"/>
      <c r="L81" s="70"/>
      <c r="M81" s="16"/>
      <c r="N81" s="17"/>
      <c r="O81" s="16"/>
      <c r="P81" s="16"/>
      <c r="Q81" s="17"/>
      <c r="R81" s="16"/>
      <c r="S81" s="16"/>
      <c r="T81" s="17"/>
      <c r="U81" s="16"/>
      <c r="V81" s="16"/>
      <c r="W81" s="16"/>
      <c r="X81" s="6">
        <v>242173</v>
      </c>
    </row>
    <row r="82" spans="1:24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108</v>
      </c>
      <c r="H82" s="17" t="s">
        <v>105</v>
      </c>
      <c r="I82" s="16" t="s">
        <v>9</v>
      </c>
      <c r="J82" s="16" t="s">
        <v>260</v>
      </c>
      <c r="K82" s="17" t="s">
        <v>225</v>
      </c>
      <c r="L82" s="70">
        <v>1</v>
      </c>
      <c r="M82" s="16" t="s">
        <v>261</v>
      </c>
      <c r="N82" s="17">
        <v>87500</v>
      </c>
      <c r="O82" s="16">
        <v>0</v>
      </c>
      <c r="P82" s="16">
        <v>0</v>
      </c>
      <c r="Q82" s="17">
        <v>87500</v>
      </c>
      <c r="R82" s="16" t="s">
        <v>552</v>
      </c>
      <c r="S82" s="16" t="s">
        <v>62</v>
      </c>
      <c r="T82" s="17">
        <v>86760</v>
      </c>
      <c r="U82" s="17">
        <v>740</v>
      </c>
      <c r="V82" s="16">
        <v>0.85</v>
      </c>
      <c r="W82" s="16">
        <v>323702</v>
      </c>
    </row>
    <row r="83" spans="1:24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108</v>
      </c>
      <c r="H83" s="17" t="s">
        <v>105</v>
      </c>
      <c r="I83" s="16" t="s">
        <v>9</v>
      </c>
      <c r="J83" s="16" t="s">
        <v>262</v>
      </c>
      <c r="K83" s="17" t="s">
        <v>225</v>
      </c>
      <c r="L83" s="70">
        <v>1098</v>
      </c>
      <c r="M83" s="16">
        <v>2406</v>
      </c>
      <c r="N83" s="17">
        <v>878400</v>
      </c>
      <c r="O83" s="16">
        <v>0</v>
      </c>
      <c r="P83" s="16">
        <v>0</v>
      </c>
      <c r="Q83" s="17">
        <v>878400</v>
      </c>
      <c r="R83" s="16" t="s">
        <v>552</v>
      </c>
      <c r="S83" s="16" t="s">
        <v>62</v>
      </c>
      <c r="T83" s="17">
        <v>595000</v>
      </c>
      <c r="U83" s="16">
        <v>283400</v>
      </c>
      <c r="V83" s="16">
        <v>32.26</v>
      </c>
      <c r="W83" s="16">
        <v>323698</v>
      </c>
    </row>
    <row r="84" spans="1:24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108</v>
      </c>
      <c r="H84" s="16" t="s">
        <v>107</v>
      </c>
      <c r="I84" s="16" t="s">
        <v>12</v>
      </c>
      <c r="J84" s="16" t="s">
        <v>40</v>
      </c>
      <c r="K84" s="17" t="s">
        <v>40</v>
      </c>
      <c r="L84" s="70">
        <v>1</v>
      </c>
      <c r="M84" s="16" t="s">
        <v>248</v>
      </c>
      <c r="N84" s="17">
        <v>55000</v>
      </c>
      <c r="O84" s="16">
        <v>0</v>
      </c>
      <c r="P84" s="16">
        <v>0</v>
      </c>
      <c r="Q84" s="17">
        <v>55000</v>
      </c>
      <c r="R84" s="16" t="s">
        <v>552</v>
      </c>
      <c r="S84" s="16" t="s">
        <v>62</v>
      </c>
      <c r="T84" s="17">
        <v>49000</v>
      </c>
      <c r="U84" s="16">
        <v>6000</v>
      </c>
      <c r="V84" s="16">
        <v>10.91</v>
      </c>
      <c r="W84" s="16">
        <v>323696</v>
      </c>
    </row>
    <row r="85" spans="1:24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108</v>
      </c>
      <c r="H85" s="17" t="s">
        <v>107</v>
      </c>
      <c r="I85" s="16" t="s">
        <v>36</v>
      </c>
      <c r="J85" s="16" t="s">
        <v>39</v>
      </c>
      <c r="K85" s="17" t="s">
        <v>39</v>
      </c>
      <c r="L85" s="70">
        <v>2</v>
      </c>
      <c r="M85" s="16" t="s">
        <v>240</v>
      </c>
      <c r="N85" s="17">
        <v>140000</v>
      </c>
      <c r="O85" s="16">
        <v>0</v>
      </c>
      <c r="P85" s="16">
        <v>0</v>
      </c>
      <c r="Q85" s="17">
        <v>140000</v>
      </c>
      <c r="R85" s="16" t="s">
        <v>552</v>
      </c>
      <c r="S85" s="16" t="s">
        <v>62</v>
      </c>
      <c r="T85" s="17">
        <v>135000</v>
      </c>
      <c r="U85" s="17">
        <v>5000</v>
      </c>
      <c r="V85" s="16">
        <v>3.57</v>
      </c>
      <c r="W85" s="16">
        <v>323695</v>
      </c>
    </row>
    <row r="86" spans="1:24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106</v>
      </c>
      <c r="H86" s="17" t="s">
        <v>107</v>
      </c>
      <c r="I86" s="16" t="s">
        <v>20</v>
      </c>
      <c r="J86" s="16" t="s">
        <v>258</v>
      </c>
      <c r="K86" s="17"/>
      <c r="L86" s="70">
        <v>23</v>
      </c>
      <c r="M86" s="16" t="s">
        <v>259</v>
      </c>
      <c r="N86" s="17">
        <v>80500</v>
      </c>
      <c r="O86" s="16">
        <v>0</v>
      </c>
      <c r="P86" s="16">
        <v>0</v>
      </c>
      <c r="Q86" s="17">
        <v>80500</v>
      </c>
      <c r="R86" s="16" t="s">
        <v>553</v>
      </c>
      <c r="S86" s="16" t="s">
        <v>62</v>
      </c>
      <c r="T86" s="17">
        <v>74543</v>
      </c>
      <c r="U86" s="16">
        <v>5957</v>
      </c>
      <c r="V86" s="16">
        <v>7.4</v>
      </c>
      <c r="W86" s="16">
        <v>376600</v>
      </c>
      <c r="X86" s="6" t="s">
        <v>554</v>
      </c>
    </row>
    <row r="87" spans="1:24" s="6" customFormat="1" ht="43.5" customHeight="1">
      <c r="A87" s="3">
        <v>85</v>
      </c>
      <c r="B87" s="14"/>
      <c r="C87" s="14"/>
      <c r="D87" s="14"/>
      <c r="E87" s="16"/>
      <c r="F87" s="16"/>
      <c r="G87" s="16"/>
      <c r="H87" s="17"/>
      <c r="I87" s="16"/>
      <c r="J87" s="16"/>
      <c r="K87" s="17"/>
      <c r="L87" s="70"/>
      <c r="M87" s="16"/>
      <c r="N87" s="17"/>
      <c r="O87" s="16"/>
      <c r="P87" s="16"/>
      <c r="Q87" s="17"/>
      <c r="R87" s="16"/>
      <c r="S87" s="16"/>
      <c r="T87" s="17"/>
      <c r="U87" s="16"/>
      <c r="V87" s="16"/>
      <c r="W87" s="16"/>
      <c r="X87" s="6">
        <v>242173</v>
      </c>
    </row>
    <row r="88" spans="1:24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106</v>
      </c>
      <c r="H88" s="17" t="s">
        <v>107</v>
      </c>
      <c r="I88" s="16" t="s">
        <v>20</v>
      </c>
      <c r="J88" s="16" t="s">
        <v>241</v>
      </c>
      <c r="K88" s="17"/>
      <c r="L88" s="70">
        <v>23</v>
      </c>
      <c r="M88" s="16" t="s">
        <v>242</v>
      </c>
      <c r="N88" s="17">
        <v>126500</v>
      </c>
      <c r="O88" s="16">
        <v>0</v>
      </c>
      <c r="P88" s="16">
        <v>0</v>
      </c>
      <c r="Q88" s="17">
        <v>126500</v>
      </c>
      <c r="R88" s="16" t="s">
        <v>553</v>
      </c>
      <c r="S88" s="16" t="s">
        <v>62</v>
      </c>
      <c r="T88" s="17">
        <v>118151</v>
      </c>
      <c r="U88" s="17">
        <v>8349</v>
      </c>
      <c r="V88" s="16">
        <v>6.6</v>
      </c>
      <c r="W88" s="16">
        <v>376599</v>
      </c>
      <c r="X88" s="6" t="s">
        <v>554</v>
      </c>
    </row>
    <row r="89" spans="1:24" s="6" customFormat="1" ht="43.5" customHeight="1">
      <c r="A89" s="3">
        <v>87</v>
      </c>
      <c r="B89" s="14"/>
      <c r="C89" s="14"/>
      <c r="D89" s="14"/>
      <c r="E89" s="16"/>
      <c r="F89" s="16"/>
      <c r="G89" s="16"/>
      <c r="H89" s="17"/>
      <c r="I89" s="16"/>
      <c r="J89" s="16"/>
      <c r="K89" s="17"/>
      <c r="L89" s="70"/>
      <c r="M89" s="16"/>
      <c r="N89" s="17"/>
      <c r="O89" s="17"/>
      <c r="P89" s="16"/>
      <c r="Q89" s="17"/>
      <c r="R89" s="16"/>
      <c r="S89" s="16"/>
      <c r="T89" s="17"/>
      <c r="U89" s="16"/>
      <c r="V89" s="16"/>
      <c r="W89" s="16"/>
      <c r="X89" s="6">
        <v>242173</v>
      </c>
    </row>
    <row r="90" spans="1:24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35</v>
      </c>
      <c r="F90" s="16" t="s">
        <v>35</v>
      </c>
      <c r="G90" s="16" t="s">
        <v>106</v>
      </c>
      <c r="H90" s="17" t="s">
        <v>107</v>
      </c>
      <c r="I90" s="16" t="s">
        <v>36</v>
      </c>
      <c r="J90" s="16" t="s">
        <v>246</v>
      </c>
      <c r="K90" s="17" t="s">
        <v>225</v>
      </c>
      <c r="L90" s="70">
        <v>1</v>
      </c>
      <c r="M90" s="16" t="s">
        <v>247</v>
      </c>
      <c r="N90" s="17">
        <v>450000</v>
      </c>
      <c r="O90" s="16">
        <v>0</v>
      </c>
      <c r="P90" s="16">
        <v>0</v>
      </c>
      <c r="Q90" s="17">
        <v>450000</v>
      </c>
      <c r="R90" s="16" t="s">
        <v>552</v>
      </c>
      <c r="S90" s="16" t="s">
        <v>62</v>
      </c>
      <c r="T90" s="17">
        <v>441000</v>
      </c>
      <c r="U90" s="16">
        <v>9000</v>
      </c>
      <c r="V90" s="16">
        <v>2</v>
      </c>
      <c r="W90" s="16">
        <v>329815</v>
      </c>
    </row>
    <row r="91" spans="1:24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35</v>
      </c>
      <c r="F91" s="16" t="s">
        <v>35</v>
      </c>
      <c r="G91" s="16" t="s">
        <v>106</v>
      </c>
      <c r="H91" s="17" t="s">
        <v>107</v>
      </c>
      <c r="I91" s="16" t="s">
        <v>22</v>
      </c>
      <c r="J91" s="16" t="s">
        <v>238</v>
      </c>
      <c r="K91" s="17" t="s">
        <v>225</v>
      </c>
      <c r="L91" s="70">
        <v>10</v>
      </c>
      <c r="M91" s="16" t="s">
        <v>239</v>
      </c>
      <c r="N91" s="17">
        <v>300000</v>
      </c>
      <c r="O91" s="16">
        <v>0</v>
      </c>
      <c r="P91" s="16">
        <v>0</v>
      </c>
      <c r="Q91" s="17">
        <v>300000</v>
      </c>
      <c r="R91" s="16" t="s">
        <v>552</v>
      </c>
      <c r="S91" s="16" t="s">
        <v>62</v>
      </c>
      <c r="T91" s="17">
        <v>264000</v>
      </c>
      <c r="U91" s="16">
        <v>36000</v>
      </c>
      <c r="V91" s="16">
        <v>12</v>
      </c>
      <c r="W91" s="16">
        <v>329816</v>
      </c>
    </row>
    <row r="92" spans="1:24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35</v>
      </c>
      <c r="F92" s="16" t="s">
        <v>35</v>
      </c>
      <c r="G92" s="16" t="s">
        <v>108</v>
      </c>
      <c r="H92" s="17" t="s">
        <v>105</v>
      </c>
      <c r="I92" s="16" t="s">
        <v>38</v>
      </c>
      <c r="J92" s="16" t="s">
        <v>234</v>
      </c>
      <c r="K92" s="17" t="s">
        <v>234</v>
      </c>
      <c r="L92" s="70">
        <v>13</v>
      </c>
      <c r="M92" s="16" t="s">
        <v>235</v>
      </c>
      <c r="N92" s="17">
        <v>371800</v>
      </c>
      <c r="O92" s="17">
        <v>0</v>
      </c>
      <c r="P92" s="16">
        <v>0</v>
      </c>
      <c r="Q92" s="17">
        <v>371800</v>
      </c>
      <c r="R92" s="16" t="s">
        <v>552</v>
      </c>
      <c r="S92" s="16" t="s">
        <v>62</v>
      </c>
      <c r="T92" s="16">
        <v>305500</v>
      </c>
      <c r="U92" s="16">
        <v>66300</v>
      </c>
      <c r="V92" s="16">
        <v>17.829999999999998</v>
      </c>
      <c r="W92" s="16">
        <v>323694</v>
      </c>
    </row>
    <row r="93" spans="1:24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35</v>
      </c>
      <c r="F93" s="16" t="s">
        <v>35</v>
      </c>
      <c r="G93" s="16" t="s">
        <v>108</v>
      </c>
      <c r="H93" s="17" t="s">
        <v>107</v>
      </c>
      <c r="I93" s="16" t="s">
        <v>36</v>
      </c>
      <c r="J93" s="16" t="s">
        <v>265</v>
      </c>
      <c r="K93" s="17" t="s">
        <v>265</v>
      </c>
      <c r="L93" s="70">
        <v>1</v>
      </c>
      <c r="M93" s="16" t="s">
        <v>266</v>
      </c>
      <c r="N93" s="17">
        <v>25000</v>
      </c>
      <c r="O93" s="16">
        <v>0</v>
      </c>
      <c r="P93" s="16">
        <v>0</v>
      </c>
      <c r="Q93" s="17">
        <v>25000</v>
      </c>
      <c r="R93" s="16" t="s">
        <v>552</v>
      </c>
      <c r="S93" s="16" t="s">
        <v>62</v>
      </c>
      <c r="T93" s="17">
        <v>25000</v>
      </c>
      <c r="U93" s="16">
        <v>0</v>
      </c>
      <c r="V93" s="16">
        <v>0</v>
      </c>
      <c r="W93" s="16">
        <v>323693</v>
      </c>
    </row>
    <row r="94" spans="1:24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35</v>
      </c>
      <c r="F94" s="16" t="s">
        <v>35</v>
      </c>
      <c r="G94" s="16" t="s">
        <v>106</v>
      </c>
      <c r="H94" s="17" t="s">
        <v>107</v>
      </c>
      <c r="I94" s="16" t="s">
        <v>12</v>
      </c>
      <c r="J94" s="16" t="s">
        <v>64</v>
      </c>
      <c r="K94" s="17" t="s">
        <v>64</v>
      </c>
      <c r="L94" s="70">
        <v>1</v>
      </c>
      <c r="M94" s="16" t="s">
        <v>253</v>
      </c>
      <c r="N94" s="17">
        <v>330000</v>
      </c>
      <c r="O94" s="16">
        <v>0</v>
      </c>
      <c r="P94" s="16">
        <v>0</v>
      </c>
      <c r="Q94" s="17">
        <v>330000</v>
      </c>
      <c r="R94" s="16" t="s">
        <v>553</v>
      </c>
      <c r="S94" s="16" t="s">
        <v>62</v>
      </c>
      <c r="T94" s="17">
        <v>330000</v>
      </c>
      <c r="U94" s="16">
        <v>0</v>
      </c>
      <c r="V94" s="16">
        <v>0</v>
      </c>
      <c r="W94" s="16">
        <v>376595</v>
      </c>
      <c r="X94" s="6" t="s">
        <v>554</v>
      </c>
    </row>
    <row r="95" spans="1:24" s="6" customFormat="1" ht="43.5" customHeight="1">
      <c r="A95" s="3">
        <v>93</v>
      </c>
      <c r="B95" s="14"/>
      <c r="C95" s="14"/>
      <c r="D95" s="14"/>
      <c r="E95" s="16"/>
      <c r="F95" s="16"/>
      <c r="G95" s="16"/>
      <c r="H95" s="17"/>
      <c r="I95" s="16"/>
      <c r="J95" s="16"/>
      <c r="K95" s="17"/>
      <c r="L95" s="70"/>
      <c r="M95" s="16"/>
      <c r="N95" s="17"/>
      <c r="O95" s="16"/>
      <c r="P95" s="16"/>
      <c r="Q95" s="17"/>
      <c r="R95" s="16"/>
      <c r="S95" s="16"/>
      <c r="T95" s="17"/>
      <c r="U95" s="16"/>
      <c r="V95" s="16"/>
      <c r="W95" s="16"/>
      <c r="X95" s="6">
        <v>242173</v>
      </c>
    </row>
    <row r="96" spans="1:24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35</v>
      </c>
      <c r="F96" s="16" t="s">
        <v>35</v>
      </c>
      <c r="G96" s="16" t="s">
        <v>108</v>
      </c>
      <c r="H96" s="17" t="s">
        <v>107</v>
      </c>
      <c r="I96" s="16" t="s">
        <v>36</v>
      </c>
      <c r="J96" s="16" t="s">
        <v>37</v>
      </c>
      <c r="K96" s="17" t="s">
        <v>37</v>
      </c>
      <c r="L96" s="70">
        <v>1</v>
      </c>
      <c r="M96" s="16" t="s">
        <v>243</v>
      </c>
      <c r="N96" s="17">
        <v>75000</v>
      </c>
      <c r="O96" s="16">
        <v>0</v>
      </c>
      <c r="P96" s="16">
        <v>0</v>
      </c>
      <c r="Q96" s="17">
        <v>75000</v>
      </c>
      <c r="R96" s="16" t="s">
        <v>552</v>
      </c>
      <c r="S96" s="16" t="s">
        <v>62</v>
      </c>
      <c r="T96" s="17">
        <v>55000</v>
      </c>
      <c r="U96" s="16">
        <v>20000</v>
      </c>
      <c r="V96" s="16">
        <v>26.67</v>
      </c>
      <c r="W96" s="16">
        <v>323692</v>
      </c>
    </row>
    <row r="97" spans="1:24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35</v>
      </c>
      <c r="F97" s="16" t="s">
        <v>35</v>
      </c>
      <c r="G97" s="16" t="s">
        <v>108</v>
      </c>
      <c r="H97" s="17" t="s">
        <v>107</v>
      </c>
      <c r="I97" s="16" t="s">
        <v>22</v>
      </c>
      <c r="J97" s="16" t="s">
        <v>236</v>
      </c>
      <c r="K97" s="17" t="s">
        <v>236</v>
      </c>
      <c r="L97" s="70">
        <v>13</v>
      </c>
      <c r="M97" s="16" t="s">
        <v>237</v>
      </c>
      <c r="N97" s="17">
        <v>683523.43</v>
      </c>
      <c r="O97" s="16">
        <v>31476.57</v>
      </c>
      <c r="P97" s="16">
        <v>0</v>
      </c>
      <c r="Q97" s="17">
        <v>715000</v>
      </c>
      <c r="R97" s="16" t="s">
        <v>552</v>
      </c>
      <c r="S97" s="16" t="s">
        <v>62</v>
      </c>
      <c r="T97" s="17">
        <v>520000</v>
      </c>
      <c r="U97" s="16">
        <v>163523.43</v>
      </c>
      <c r="V97" s="16">
        <v>23.92</v>
      </c>
      <c r="W97" s="16">
        <v>323697</v>
      </c>
    </row>
    <row r="98" spans="1:24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35</v>
      </c>
      <c r="F98" s="16" t="s">
        <v>35</v>
      </c>
      <c r="G98" s="16" t="s">
        <v>108</v>
      </c>
      <c r="H98" s="17" t="s">
        <v>107</v>
      </c>
      <c r="I98" s="16" t="s">
        <v>20</v>
      </c>
      <c r="J98" s="16" t="s">
        <v>254</v>
      </c>
      <c r="K98" s="17" t="s">
        <v>225</v>
      </c>
      <c r="L98" s="70">
        <v>1</v>
      </c>
      <c r="M98" s="16" t="s">
        <v>255</v>
      </c>
      <c r="N98" s="17">
        <v>100000</v>
      </c>
      <c r="O98" s="16">
        <v>0</v>
      </c>
      <c r="P98" s="16">
        <v>0</v>
      </c>
      <c r="Q98" s="17">
        <v>100000</v>
      </c>
      <c r="R98" s="16" t="s">
        <v>552</v>
      </c>
      <c r="S98" s="16" t="s">
        <v>62</v>
      </c>
      <c r="T98" s="17">
        <v>100000</v>
      </c>
      <c r="U98" s="16">
        <v>0</v>
      </c>
      <c r="V98" s="16">
        <v>0</v>
      </c>
      <c r="W98" s="16">
        <v>323691</v>
      </c>
    </row>
    <row r="99" spans="1:24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35</v>
      </c>
      <c r="F99" s="16" t="s">
        <v>35</v>
      </c>
      <c r="G99" s="16" t="s">
        <v>108</v>
      </c>
      <c r="H99" s="17" t="s">
        <v>105</v>
      </c>
      <c r="I99" s="16" t="s">
        <v>9</v>
      </c>
      <c r="J99" s="16" t="s">
        <v>263</v>
      </c>
      <c r="K99" s="17" t="s">
        <v>225</v>
      </c>
      <c r="L99" s="70">
        <v>1</v>
      </c>
      <c r="M99" s="16" t="s">
        <v>264</v>
      </c>
      <c r="N99" s="17">
        <v>373800</v>
      </c>
      <c r="O99" s="17">
        <v>0</v>
      </c>
      <c r="P99" s="16">
        <v>0</v>
      </c>
      <c r="Q99" s="17">
        <v>373800</v>
      </c>
      <c r="R99" s="16" t="s">
        <v>552</v>
      </c>
      <c r="S99" s="16" t="s">
        <v>145</v>
      </c>
      <c r="T99" s="17">
        <v>341400</v>
      </c>
      <c r="U99" s="16"/>
      <c r="V99" s="16"/>
      <c r="W99" s="16">
        <v>323701</v>
      </c>
    </row>
    <row r="100" spans="1:24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35</v>
      </c>
      <c r="F100" s="16" t="s">
        <v>35</v>
      </c>
      <c r="G100" s="16" t="s">
        <v>106</v>
      </c>
      <c r="H100" s="17" t="s">
        <v>107</v>
      </c>
      <c r="I100" s="16" t="s">
        <v>20</v>
      </c>
      <c r="J100" s="16" t="s">
        <v>256</v>
      </c>
      <c r="K100" s="17"/>
      <c r="L100" s="70">
        <v>1</v>
      </c>
      <c r="M100" s="16" t="s">
        <v>257</v>
      </c>
      <c r="N100" s="17">
        <v>130000</v>
      </c>
      <c r="O100" s="16">
        <v>0</v>
      </c>
      <c r="P100" s="16">
        <v>0</v>
      </c>
      <c r="Q100" s="17">
        <v>130000</v>
      </c>
      <c r="R100" s="16" t="s">
        <v>553</v>
      </c>
      <c r="S100" s="16" t="s">
        <v>62</v>
      </c>
      <c r="T100" s="17">
        <v>130000</v>
      </c>
      <c r="U100" s="16">
        <v>0</v>
      </c>
      <c r="V100" s="16">
        <v>0</v>
      </c>
      <c r="W100" s="16">
        <v>376601</v>
      </c>
      <c r="X100" s="6" t="s">
        <v>554</v>
      </c>
    </row>
    <row r="101" spans="1:24" s="6" customFormat="1" ht="43.5" customHeight="1">
      <c r="A101" s="3">
        <v>99</v>
      </c>
      <c r="B101" s="14"/>
      <c r="C101" s="14"/>
      <c r="D101" s="14"/>
      <c r="E101" s="16"/>
      <c r="F101" s="16"/>
      <c r="G101" s="16"/>
      <c r="H101" s="17"/>
      <c r="I101" s="16"/>
      <c r="J101" s="16"/>
      <c r="K101" s="17"/>
      <c r="L101" s="70"/>
      <c r="M101" s="16"/>
      <c r="N101" s="17"/>
      <c r="O101" s="16"/>
      <c r="P101" s="16"/>
      <c r="Q101" s="17"/>
      <c r="R101" s="16"/>
      <c r="S101" s="16"/>
      <c r="T101" s="17"/>
      <c r="U101" s="16"/>
      <c r="V101" s="16"/>
      <c r="W101" s="16"/>
      <c r="X101" s="6">
        <v>242173</v>
      </c>
    </row>
    <row r="102" spans="1:24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267</v>
      </c>
      <c r="G102" s="16" t="s">
        <v>108</v>
      </c>
      <c r="H102" s="17" t="s">
        <v>107</v>
      </c>
      <c r="I102" s="16" t="s">
        <v>20</v>
      </c>
      <c r="J102" s="16" t="s">
        <v>268</v>
      </c>
      <c r="K102" s="17" t="s">
        <v>268</v>
      </c>
      <c r="L102" s="70">
        <v>1</v>
      </c>
      <c r="M102" s="16" t="s">
        <v>269</v>
      </c>
      <c r="N102" s="17">
        <v>15000</v>
      </c>
      <c r="O102" s="16">
        <v>0</v>
      </c>
      <c r="P102" s="16">
        <v>0</v>
      </c>
      <c r="Q102" s="17">
        <v>15000</v>
      </c>
      <c r="R102" s="16" t="s">
        <v>552</v>
      </c>
      <c r="S102" s="16" t="s">
        <v>145</v>
      </c>
      <c r="T102" s="17">
        <v>15000</v>
      </c>
      <c r="U102" s="16"/>
      <c r="V102" s="16"/>
      <c r="W102" s="16">
        <v>330924</v>
      </c>
    </row>
    <row r="103" spans="1:24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267</v>
      </c>
      <c r="G103" s="16" t="s">
        <v>104</v>
      </c>
      <c r="H103" s="17" t="s">
        <v>105</v>
      </c>
      <c r="I103" s="16" t="s">
        <v>9</v>
      </c>
      <c r="J103" s="16" t="s">
        <v>270</v>
      </c>
      <c r="K103" s="17" t="s">
        <v>271</v>
      </c>
      <c r="L103" s="70">
        <v>1</v>
      </c>
      <c r="M103" s="16" t="s">
        <v>272</v>
      </c>
      <c r="N103" s="17">
        <v>260319.45</v>
      </c>
      <c r="O103" s="16">
        <v>112080.55</v>
      </c>
      <c r="P103" s="16">
        <v>0</v>
      </c>
      <c r="Q103" s="17">
        <v>372400</v>
      </c>
      <c r="R103" s="16" t="s">
        <v>552</v>
      </c>
      <c r="S103" s="16" t="s">
        <v>21</v>
      </c>
      <c r="T103" s="16">
        <v>0</v>
      </c>
      <c r="U103" s="16"/>
      <c r="V103" s="16"/>
      <c r="W103" s="16">
        <v>330939</v>
      </c>
    </row>
    <row r="104" spans="1:24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267</v>
      </c>
      <c r="G104" s="16" t="s">
        <v>104</v>
      </c>
      <c r="H104" s="17" t="s">
        <v>107</v>
      </c>
      <c r="I104" s="16" t="s">
        <v>20</v>
      </c>
      <c r="J104" s="16" t="s">
        <v>273</v>
      </c>
      <c r="K104" s="17" t="s">
        <v>273</v>
      </c>
      <c r="L104" s="70">
        <v>1</v>
      </c>
      <c r="M104" s="16" t="s">
        <v>274</v>
      </c>
      <c r="N104" s="17">
        <v>8000</v>
      </c>
      <c r="O104" s="16">
        <v>0</v>
      </c>
      <c r="P104" s="16">
        <v>0</v>
      </c>
      <c r="Q104" s="17">
        <v>8000</v>
      </c>
      <c r="R104" s="16" t="s">
        <v>552</v>
      </c>
      <c r="S104" s="16" t="s">
        <v>145</v>
      </c>
      <c r="T104" s="16">
        <v>8000</v>
      </c>
      <c r="U104" s="16"/>
      <c r="V104" s="16"/>
      <c r="W104" s="16">
        <v>330918</v>
      </c>
    </row>
    <row r="105" spans="1:24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275</v>
      </c>
      <c r="G105" s="16" t="s">
        <v>104</v>
      </c>
      <c r="H105" s="17" t="s">
        <v>107</v>
      </c>
      <c r="I105" s="16" t="s">
        <v>20</v>
      </c>
      <c r="J105" s="16" t="s">
        <v>279</v>
      </c>
      <c r="K105" s="17" t="s">
        <v>279</v>
      </c>
      <c r="L105" s="70">
        <v>1</v>
      </c>
      <c r="M105" s="16" t="s">
        <v>280</v>
      </c>
      <c r="N105" s="17">
        <v>40000</v>
      </c>
      <c r="O105" s="16">
        <v>0</v>
      </c>
      <c r="P105" s="16">
        <v>0</v>
      </c>
      <c r="Q105" s="17">
        <v>40000</v>
      </c>
      <c r="R105" s="16" t="s">
        <v>552</v>
      </c>
      <c r="S105" s="16" t="s">
        <v>62</v>
      </c>
      <c r="T105" s="17">
        <v>40000</v>
      </c>
      <c r="U105" s="16">
        <v>0</v>
      </c>
      <c r="V105" s="16">
        <v>0</v>
      </c>
      <c r="W105" s="16">
        <v>330929</v>
      </c>
    </row>
    <row r="106" spans="1:24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275</v>
      </c>
      <c r="G106" s="16" t="s">
        <v>104</v>
      </c>
      <c r="H106" s="17" t="s">
        <v>107</v>
      </c>
      <c r="I106" s="16" t="s">
        <v>20</v>
      </c>
      <c r="J106" s="16" t="s">
        <v>276</v>
      </c>
      <c r="K106" s="17" t="s">
        <v>276</v>
      </c>
      <c r="L106" s="70">
        <v>1</v>
      </c>
      <c r="M106" s="16" t="s">
        <v>277</v>
      </c>
      <c r="N106" s="17">
        <v>30000</v>
      </c>
      <c r="O106" s="16">
        <v>0</v>
      </c>
      <c r="P106" s="16">
        <v>0</v>
      </c>
      <c r="Q106" s="17">
        <v>30000</v>
      </c>
      <c r="R106" s="16" t="s">
        <v>552</v>
      </c>
      <c r="S106" s="16" t="s">
        <v>62</v>
      </c>
      <c r="T106" s="17">
        <v>30000</v>
      </c>
      <c r="U106" s="16">
        <v>0</v>
      </c>
      <c r="V106" s="16">
        <v>0</v>
      </c>
      <c r="W106" s="16">
        <v>330931</v>
      </c>
    </row>
    <row r="107" spans="1:24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275</v>
      </c>
      <c r="G107" s="16" t="s">
        <v>108</v>
      </c>
      <c r="H107" s="17" t="s">
        <v>107</v>
      </c>
      <c r="I107" s="16" t="s">
        <v>20</v>
      </c>
      <c r="J107" s="16" t="s">
        <v>273</v>
      </c>
      <c r="K107" s="17" t="s">
        <v>273</v>
      </c>
      <c r="L107" s="70">
        <v>1</v>
      </c>
      <c r="M107" s="16" t="s">
        <v>278</v>
      </c>
      <c r="N107" s="17">
        <v>8000</v>
      </c>
      <c r="O107" s="16">
        <v>0</v>
      </c>
      <c r="P107" s="16">
        <v>0</v>
      </c>
      <c r="Q107" s="17">
        <v>8000</v>
      </c>
      <c r="R107" s="16" t="s">
        <v>552</v>
      </c>
      <c r="S107" s="16" t="s">
        <v>145</v>
      </c>
      <c r="T107" s="17">
        <v>8000</v>
      </c>
      <c r="U107" s="16"/>
      <c r="V107" s="16"/>
      <c r="W107" s="16">
        <v>330916</v>
      </c>
    </row>
    <row r="108" spans="1:24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42</v>
      </c>
      <c r="G108" s="16" t="s">
        <v>108</v>
      </c>
      <c r="H108" s="17" t="s">
        <v>107</v>
      </c>
      <c r="I108" s="16" t="s">
        <v>20</v>
      </c>
      <c r="J108" s="16" t="s">
        <v>279</v>
      </c>
      <c r="K108" s="17" t="s">
        <v>279</v>
      </c>
      <c r="L108" s="70">
        <v>1</v>
      </c>
      <c r="M108" s="16" t="s">
        <v>281</v>
      </c>
      <c r="N108" s="17">
        <v>40000</v>
      </c>
      <c r="O108" s="16">
        <v>0</v>
      </c>
      <c r="P108" s="16">
        <v>0</v>
      </c>
      <c r="Q108" s="17">
        <v>40000</v>
      </c>
      <c r="R108" s="16" t="s">
        <v>552</v>
      </c>
      <c r="S108" s="16" t="s">
        <v>62</v>
      </c>
      <c r="T108" s="17">
        <v>40000</v>
      </c>
      <c r="U108" s="16">
        <v>0</v>
      </c>
      <c r="V108" s="16">
        <v>0</v>
      </c>
      <c r="W108" s="16">
        <v>330927</v>
      </c>
    </row>
    <row r="109" spans="1:24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42</v>
      </c>
      <c r="G109" s="16" t="s">
        <v>104</v>
      </c>
      <c r="H109" s="17" t="s">
        <v>107</v>
      </c>
      <c r="I109" s="16" t="s">
        <v>20</v>
      </c>
      <c r="J109" s="16" t="s">
        <v>268</v>
      </c>
      <c r="K109" s="17" t="s">
        <v>268</v>
      </c>
      <c r="L109" s="70">
        <v>1</v>
      </c>
      <c r="M109" s="16" t="s">
        <v>282</v>
      </c>
      <c r="N109" s="17">
        <v>15000</v>
      </c>
      <c r="O109" s="16">
        <v>0</v>
      </c>
      <c r="P109" s="16">
        <v>0</v>
      </c>
      <c r="Q109" s="17">
        <v>15000</v>
      </c>
      <c r="R109" s="16" t="s">
        <v>552</v>
      </c>
      <c r="S109" s="16" t="s">
        <v>145</v>
      </c>
      <c r="T109" s="17">
        <v>15000</v>
      </c>
      <c r="U109" s="16"/>
      <c r="V109" s="16"/>
      <c r="W109" s="16">
        <v>330923</v>
      </c>
    </row>
    <row r="110" spans="1:24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43</v>
      </c>
      <c r="G110" s="16" t="s">
        <v>104</v>
      </c>
      <c r="H110" s="17" t="s">
        <v>107</v>
      </c>
      <c r="I110" s="16" t="s">
        <v>44</v>
      </c>
      <c r="J110" s="16" t="s">
        <v>283</v>
      </c>
      <c r="K110" s="17" t="s">
        <v>283</v>
      </c>
      <c r="L110" s="70">
        <v>1</v>
      </c>
      <c r="M110" s="16" t="s">
        <v>284</v>
      </c>
      <c r="N110" s="17">
        <v>33000</v>
      </c>
      <c r="O110" s="16">
        <v>0</v>
      </c>
      <c r="P110" s="16">
        <v>0</v>
      </c>
      <c r="Q110" s="17">
        <v>33000</v>
      </c>
      <c r="R110" s="16" t="s">
        <v>552</v>
      </c>
      <c r="S110" s="16" t="s">
        <v>62</v>
      </c>
      <c r="T110" s="17">
        <v>33000</v>
      </c>
      <c r="U110" s="16">
        <v>0</v>
      </c>
      <c r="V110" s="16">
        <v>0</v>
      </c>
      <c r="W110" s="16">
        <v>330907</v>
      </c>
    </row>
    <row r="111" spans="1:24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43</v>
      </c>
      <c r="G111" s="16" t="s">
        <v>104</v>
      </c>
      <c r="H111" s="17" t="s">
        <v>107</v>
      </c>
      <c r="I111" s="16" t="s">
        <v>20</v>
      </c>
      <c r="J111" s="16" t="s">
        <v>279</v>
      </c>
      <c r="K111" s="17" t="s">
        <v>279</v>
      </c>
      <c r="L111" s="70">
        <v>1</v>
      </c>
      <c r="M111" s="16" t="s">
        <v>281</v>
      </c>
      <c r="N111" s="17">
        <v>40000</v>
      </c>
      <c r="O111" s="16">
        <v>0</v>
      </c>
      <c r="P111" s="16">
        <v>0</v>
      </c>
      <c r="Q111" s="17">
        <v>40000</v>
      </c>
      <c r="R111" s="16" t="s">
        <v>552</v>
      </c>
      <c r="S111" s="16" t="s">
        <v>62</v>
      </c>
      <c r="T111" s="17">
        <v>40000</v>
      </c>
      <c r="U111" s="16">
        <v>0</v>
      </c>
      <c r="V111" s="16">
        <v>0</v>
      </c>
      <c r="W111" s="16">
        <v>330928</v>
      </c>
    </row>
    <row r="112" spans="1:24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43</v>
      </c>
      <c r="G112" s="16" t="s">
        <v>108</v>
      </c>
      <c r="H112" s="17" t="s">
        <v>107</v>
      </c>
      <c r="I112" s="16" t="s">
        <v>20</v>
      </c>
      <c r="J112" s="16" t="s">
        <v>285</v>
      </c>
      <c r="K112" s="17" t="s">
        <v>285</v>
      </c>
      <c r="L112" s="70">
        <v>1</v>
      </c>
      <c r="M112" s="16" t="s">
        <v>286</v>
      </c>
      <c r="N112" s="17">
        <v>7700</v>
      </c>
      <c r="O112" s="17">
        <v>0</v>
      </c>
      <c r="P112" s="16">
        <v>0</v>
      </c>
      <c r="Q112" s="17">
        <v>7700</v>
      </c>
      <c r="R112" s="16" t="s">
        <v>552</v>
      </c>
      <c r="S112" s="16" t="s">
        <v>62</v>
      </c>
      <c r="T112" s="17">
        <v>7700</v>
      </c>
      <c r="U112" s="16">
        <v>0</v>
      </c>
      <c r="V112" s="16">
        <v>0</v>
      </c>
      <c r="W112" s="16">
        <v>330913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287</v>
      </c>
      <c r="G113" s="16" t="s">
        <v>108</v>
      </c>
      <c r="H113" s="17" t="s">
        <v>107</v>
      </c>
      <c r="I113" s="16" t="s">
        <v>20</v>
      </c>
      <c r="J113" s="16" t="s">
        <v>45</v>
      </c>
      <c r="K113" s="17" t="s">
        <v>45</v>
      </c>
      <c r="L113" s="70">
        <v>1</v>
      </c>
      <c r="M113" s="16" t="s">
        <v>288</v>
      </c>
      <c r="N113" s="17">
        <v>30000</v>
      </c>
      <c r="O113" s="16">
        <v>0</v>
      </c>
      <c r="P113" s="16">
        <v>0</v>
      </c>
      <c r="Q113" s="17">
        <v>30000</v>
      </c>
      <c r="R113" s="16" t="s">
        <v>552</v>
      </c>
      <c r="S113" s="16" t="s">
        <v>145</v>
      </c>
      <c r="T113" s="17">
        <v>30000</v>
      </c>
      <c r="U113" s="16"/>
      <c r="V113" s="16"/>
      <c r="W113" s="16">
        <v>330933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289</v>
      </c>
      <c r="G114" s="16" t="s">
        <v>108</v>
      </c>
      <c r="H114" s="17" t="s">
        <v>107</v>
      </c>
      <c r="I114" s="16" t="s">
        <v>20</v>
      </c>
      <c r="J114" s="16" t="s">
        <v>290</v>
      </c>
      <c r="K114" s="17" t="s">
        <v>290</v>
      </c>
      <c r="L114" s="70">
        <v>1</v>
      </c>
      <c r="M114" s="16" t="s">
        <v>291</v>
      </c>
      <c r="N114" s="17">
        <v>16800</v>
      </c>
      <c r="O114" s="16">
        <v>0</v>
      </c>
      <c r="P114" s="16">
        <v>0</v>
      </c>
      <c r="Q114" s="17">
        <v>16800</v>
      </c>
      <c r="R114" s="16" t="s">
        <v>552</v>
      </c>
      <c r="S114" s="16" t="s">
        <v>145</v>
      </c>
      <c r="T114" s="17">
        <v>0</v>
      </c>
      <c r="U114" s="16"/>
      <c r="V114" s="16"/>
      <c r="W114" s="16">
        <v>330922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289</v>
      </c>
      <c r="G115" s="16" t="s">
        <v>104</v>
      </c>
      <c r="H115" s="17" t="s">
        <v>107</v>
      </c>
      <c r="I115" s="16" t="s">
        <v>20</v>
      </c>
      <c r="J115" s="16" t="s">
        <v>273</v>
      </c>
      <c r="K115" s="17" t="s">
        <v>273</v>
      </c>
      <c r="L115" s="70">
        <v>1</v>
      </c>
      <c r="M115" s="16" t="s">
        <v>293</v>
      </c>
      <c r="N115" s="17">
        <v>8000</v>
      </c>
      <c r="O115" s="16">
        <v>0</v>
      </c>
      <c r="P115" s="16">
        <v>0</v>
      </c>
      <c r="Q115" s="17">
        <v>8000</v>
      </c>
      <c r="R115" s="16" t="s">
        <v>552</v>
      </c>
      <c r="S115" s="16" t="s">
        <v>145</v>
      </c>
      <c r="T115" s="17">
        <v>0</v>
      </c>
      <c r="U115" s="16"/>
      <c r="V115" s="16"/>
      <c r="W115" s="16">
        <v>330915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289</v>
      </c>
      <c r="G116" s="16" t="s">
        <v>104</v>
      </c>
      <c r="H116" s="17" t="s">
        <v>107</v>
      </c>
      <c r="I116" s="16" t="s">
        <v>20</v>
      </c>
      <c r="J116" s="16" t="s">
        <v>276</v>
      </c>
      <c r="K116" s="17" t="s">
        <v>276</v>
      </c>
      <c r="L116" s="70">
        <v>1</v>
      </c>
      <c r="M116" s="16" t="s">
        <v>292</v>
      </c>
      <c r="N116" s="17">
        <v>30000</v>
      </c>
      <c r="O116" s="16">
        <v>0</v>
      </c>
      <c r="P116" s="16">
        <v>0</v>
      </c>
      <c r="Q116" s="17">
        <v>30000</v>
      </c>
      <c r="R116" s="16" t="s">
        <v>552</v>
      </c>
      <c r="S116" s="16" t="s">
        <v>62</v>
      </c>
      <c r="T116" s="17">
        <v>30000</v>
      </c>
      <c r="U116" s="16">
        <v>0</v>
      </c>
      <c r="V116" s="16">
        <v>0</v>
      </c>
      <c r="W116" s="16">
        <v>330930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46</v>
      </c>
      <c r="G117" s="16" t="s">
        <v>104</v>
      </c>
      <c r="H117" s="17" t="s">
        <v>107</v>
      </c>
      <c r="I117" s="16" t="s">
        <v>44</v>
      </c>
      <c r="J117" s="16" t="s">
        <v>283</v>
      </c>
      <c r="K117" s="17" t="s">
        <v>283</v>
      </c>
      <c r="L117" s="70">
        <v>1</v>
      </c>
      <c r="M117" s="16" t="s">
        <v>294</v>
      </c>
      <c r="N117" s="17">
        <v>33000</v>
      </c>
      <c r="O117" s="16">
        <v>0</v>
      </c>
      <c r="P117" s="16">
        <v>0</v>
      </c>
      <c r="Q117" s="17">
        <v>33000</v>
      </c>
      <c r="R117" s="16" t="s">
        <v>552</v>
      </c>
      <c r="S117" s="16" t="s">
        <v>62</v>
      </c>
      <c r="T117" s="17">
        <v>33000</v>
      </c>
      <c r="U117" s="16">
        <v>0</v>
      </c>
      <c r="V117" s="16">
        <v>0</v>
      </c>
      <c r="W117" s="16">
        <v>330911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295</v>
      </c>
      <c r="G118" s="16" t="s">
        <v>108</v>
      </c>
      <c r="H118" s="17" t="s">
        <v>107</v>
      </c>
      <c r="I118" s="16" t="s">
        <v>20</v>
      </c>
      <c r="J118" s="16" t="s">
        <v>273</v>
      </c>
      <c r="K118" s="17" t="s">
        <v>273</v>
      </c>
      <c r="L118" s="70">
        <v>1</v>
      </c>
      <c r="M118" s="16" t="s">
        <v>298</v>
      </c>
      <c r="N118" s="17">
        <v>8000</v>
      </c>
      <c r="O118" s="16">
        <v>0</v>
      </c>
      <c r="P118" s="16">
        <v>0</v>
      </c>
      <c r="Q118" s="17">
        <v>8000</v>
      </c>
      <c r="R118" s="16" t="s">
        <v>552</v>
      </c>
      <c r="S118" s="16" t="s">
        <v>145</v>
      </c>
      <c r="T118" s="17">
        <v>8000</v>
      </c>
      <c r="U118" s="17"/>
      <c r="V118" s="16"/>
      <c r="W118" s="16">
        <v>330919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295</v>
      </c>
      <c r="G119" s="16" t="s">
        <v>108</v>
      </c>
      <c r="H119" s="17" t="s">
        <v>107</v>
      </c>
      <c r="I119" s="16" t="s">
        <v>20</v>
      </c>
      <c r="J119" s="16" t="s">
        <v>285</v>
      </c>
      <c r="K119" s="17" t="s">
        <v>285</v>
      </c>
      <c r="L119" s="70">
        <v>1</v>
      </c>
      <c r="M119" s="16" t="s">
        <v>297</v>
      </c>
      <c r="N119" s="17">
        <v>7700</v>
      </c>
      <c r="O119" s="16">
        <v>0</v>
      </c>
      <c r="P119" s="16">
        <v>0</v>
      </c>
      <c r="Q119" s="17">
        <v>7700</v>
      </c>
      <c r="R119" s="16" t="s">
        <v>552</v>
      </c>
      <c r="S119" s="16" t="s">
        <v>62</v>
      </c>
      <c r="T119" s="17">
        <v>7700</v>
      </c>
      <c r="U119" s="16">
        <v>0</v>
      </c>
      <c r="V119" s="16">
        <v>0</v>
      </c>
      <c r="W119" s="16">
        <v>330914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295</v>
      </c>
      <c r="G120" s="16" t="s">
        <v>104</v>
      </c>
      <c r="H120" s="17" t="s">
        <v>107</v>
      </c>
      <c r="I120" s="16" t="s">
        <v>44</v>
      </c>
      <c r="J120" s="16" t="s">
        <v>283</v>
      </c>
      <c r="K120" s="17" t="s">
        <v>283</v>
      </c>
      <c r="L120" s="70">
        <v>1</v>
      </c>
      <c r="M120" s="16" t="s">
        <v>296</v>
      </c>
      <c r="N120" s="17">
        <v>33000</v>
      </c>
      <c r="O120" s="16">
        <v>0</v>
      </c>
      <c r="P120" s="16">
        <v>0</v>
      </c>
      <c r="Q120" s="17">
        <v>33000</v>
      </c>
      <c r="R120" s="16" t="s">
        <v>552</v>
      </c>
      <c r="S120" s="16" t="s">
        <v>62</v>
      </c>
      <c r="T120" s="17">
        <v>33000</v>
      </c>
      <c r="U120" s="16">
        <v>0</v>
      </c>
      <c r="V120" s="16">
        <v>0</v>
      </c>
      <c r="W120" s="16">
        <v>330909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299</v>
      </c>
      <c r="G121" s="16" t="s">
        <v>106</v>
      </c>
      <c r="H121" s="17" t="s">
        <v>107</v>
      </c>
      <c r="I121" s="16" t="s">
        <v>20</v>
      </c>
      <c r="J121" s="16" t="s">
        <v>301</v>
      </c>
      <c r="K121" s="17" t="s">
        <v>301</v>
      </c>
      <c r="L121" s="70">
        <v>1</v>
      </c>
      <c r="M121" s="16" t="s">
        <v>47</v>
      </c>
      <c r="N121" s="17">
        <v>460000</v>
      </c>
      <c r="O121" s="16">
        <v>0</v>
      </c>
      <c r="P121" s="16">
        <v>0</v>
      </c>
      <c r="Q121" s="17">
        <v>460000</v>
      </c>
      <c r="R121" s="16" t="s">
        <v>552</v>
      </c>
      <c r="S121" s="16" t="s">
        <v>62</v>
      </c>
      <c r="T121" s="17">
        <v>460000</v>
      </c>
      <c r="U121" s="17">
        <v>0</v>
      </c>
      <c r="V121" s="16">
        <v>0</v>
      </c>
      <c r="W121" s="16">
        <v>331151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299</v>
      </c>
      <c r="G122" s="16" t="s">
        <v>108</v>
      </c>
      <c r="H122" s="17" t="s">
        <v>107</v>
      </c>
      <c r="I122" s="16" t="s">
        <v>20</v>
      </c>
      <c r="J122" s="16" t="s">
        <v>45</v>
      </c>
      <c r="K122" s="17" t="s">
        <v>45</v>
      </c>
      <c r="L122" s="70">
        <v>1</v>
      </c>
      <c r="M122" s="16" t="s">
        <v>300</v>
      </c>
      <c r="N122" s="17">
        <v>30000</v>
      </c>
      <c r="O122" s="16">
        <v>0</v>
      </c>
      <c r="P122" s="16">
        <v>0</v>
      </c>
      <c r="Q122" s="17">
        <v>30000</v>
      </c>
      <c r="R122" s="16" t="s">
        <v>552</v>
      </c>
      <c r="S122" s="16" t="s">
        <v>145</v>
      </c>
      <c r="T122" s="17">
        <v>30000</v>
      </c>
      <c r="U122" s="16"/>
      <c r="V122" s="16"/>
      <c r="W122" s="16">
        <v>330934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48</v>
      </c>
      <c r="G123" s="16" t="s">
        <v>108</v>
      </c>
      <c r="H123" s="17" t="s">
        <v>107</v>
      </c>
      <c r="I123" s="16" t="s">
        <v>20</v>
      </c>
      <c r="J123" s="16" t="s">
        <v>273</v>
      </c>
      <c r="K123" s="17" t="s">
        <v>273</v>
      </c>
      <c r="L123" s="70">
        <v>1</v>
      </c>
      <c r="M123" s="16" t="s">
        <v>302</v>
      </c>
      <c r="N123" s="17">
        <v>8000</v>
      </c>
      <c r="O123" s="16">
        <v>0</v>
      </c>
      <c r="P123" s="16">
        <v>0</v>
      </c>
      <c r="Q123" s="17">
        <v>8000</v>
      </c>
      <c r="R123" s="16" t="s">
        <v>552</v>
      </c>
      <c r="S123" s="16" t="s">
        <v>145</v>
      </c>
      <c r="T123" s="17">
        <v>8000</v>
      </c>
      <c r="U123" s="16"/>
      <c r="V123" s="16"/>
      <c r="W123" s="16">
        <v>330920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303</v>
      </c>
      <c r="G124" s="16" t="s">
        <v>108</v>
      </c>
      <c r="H124" s="17" t="s">
        <v>107</v>
      </c>
      <c r="I124" s="16" t="s">
        <v>20</v>
      </c>
      <c r="J124" s="16" t="s">
        <v>49</v>
      </c>
      <c r="K124" s="17" t="s">
        <v>49</v>
      </c>
      <c r="L124" s="70">
        <v>1</v>
      </c>
      <c r="M124" s="16" t="s">
        <v>304</v>
      </c>
      <c r="N124" s="17">
        <v>11000</v>
      </c>
      <c r="O124" s="16">
        <v>0</v>
      </c>
      <c r="P124" s="16">
        <v>0</v>
      </c>
      <c r="Q124" s="17">
        <v>11000</v>
      </c>
      <c r="R124" s="16" t="s">
        <v>552</v>
      </c>
      <c r="S124" s="16" t="s">
        <v>145</v>
      </c>
      <c r="T124" s="17">
        <v>11000</v>
      </c>
      <c r="U124" s="16"/>
      <c r="V124" s="16"/>
      <c r="W124" s="16">
        <v>330925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305</v>
      </c>
      <c r="G125" s="16" t="s">
        <v>108</v>
      </c>
      <c r="H125" s="17" t="s">
        <v>107</v>
      </c>
      <c r="I125" s="16" t="s">
        <v>20</v>
      </c>
      <c r="J125" s="16" t="s">
        <v>273</v>
      </c>
      <c r="K125" s="17" t="s">
        <v>273</v>
      </c>
      <c r="L125" s="70">
        <v>1</v>
      </c>
      <c r="M125" s="16" t="s">
        <v>307</v>
      </c>
      <c r="N125" s="17">
        <v>8000</v>
      </c>
      <c r="O125" s="16">
        <v>0</v>
      </c>
      <c r="P125" s="16">
        <v>0</v>
      </c>
      <c r="Q125" s="17">
        <v>8000</v>
      </c>
      <c r="R125" s="16" t="s">
        <v>552</v>
      </c>
      <c r="S125" s="16" t="s">
        <v>145</v>
      </c>
      <c r="T125" s="17">
        <v>8000</v>
      </c>
      <c r="U125" s="16"/>
      <c r="V125" s="16"/>
      <c r="W125" s="16">
        <v>330921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305</v>
      </c>
      <c r="G126" s="16" t="s">
        <v>104</v>
      </c>
      <c r="H126" s="17" t="s">
        <v>107</v>
      </c>
      <c r="I126" s="16" t="s">
        <v>20</v>
      </c>
      <c r="J126" s="16" t="s">
        <v>276</v>
      </c>
      <c r="K126" s="17" t="s">
        <v>276</v>
      </c>
      <c r="L126" s="70">
        <v>1</v>
      </c>
      <c r="M126" s="16" t="s">
        <v>306</v>
      </c>
      <c r="N126" s="17">
        <v>30000</v>
      </c>
      <c r="O126" s="16">
        <v>0</v>
      </c>
      <c r="P126" s="16">
        <v>0</v>
      </c>
      <c r="Q126" s="17">
        <v>30000</v>
      </c>
      <c r="R126" s="16" t="s">
        <v>552</v>
      </c>
      <c r="S126" s="16" t="s">
        <v>62</v>
      </c>
      <c r="T126" s="17">
        <v>30000</v>
      </c>
      <c r="U126" s="16">
        <v>0</v>
      </c>
      <c r="V126" s="16">
        <v>0</v>
      </c>
      <c r="W126" s="16">
        <v>330932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308</v>
      </c>
      <c r="G127" s="16" t="s">
        <v>108</v>
      </c>
      <c r="H127" s="17" t="s">
        <v>107</v>
      </c>
      <c r="I127" s="16" t="s">
        <v>20</v>
      </c>
      <c r="J127" s="16" t="s">
        <v>49</v>
      </c>
      <c r="K127" s="17" t="s">
        <v>49</v>
      </c>
      <c r="L127" s="70">
        <v>1</v>
      </c>
      <c r="M127" s="16" t="s">
        <v>309</v>
      </c>
      <c r="N127" s="17">
        <v>11000</v>
      </c>
      <c r="O127" s="16">
        <v>0</v>
      </c>
      <c r="P127" s="16">
        <v>0</v>
      </c>
      <c r="Q127" s="17">
        <v>11000</v>
      </c>
      <c r="R127" s="16" t="s">
        <v>552</v>
      </c>
      <c r="S127" s="16" t="s">
        <v>145</v>
      </c>
      <c r="T127" s="17">
        <v>11000</v>
      </c>
      <c r="U127" s="16"/>
      <c r="V127" s="16"/>
      <c r="W127" s="16">
        <v>330926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20</v>
      </c>
      <c r="J128" s="16" t="s">
        <v>385</v>
      </c>
      <c r="K128" s="17" t="s">
        <v>385</v>
      </c>
      <c r="L128" s="70">
        <v>3</v>
      </c>
      <c r="M128" s="16" t="s">
        <v>386</v>
      </c>
      <c r="N128" s="17">
        <v>27000</v>
      </c>
      <c r="O128" s="16">
        <v>0</v>
      </c>
      <c r="P128" s="16">
        <v>0</v>
      </c>
      <c r="Q128" s="17">
        <v>27000</v>
      </c>
      <c r="R128" s="16" t="s">
        <v>552</v>
      </c>
      <c r="S128" s="16" t="s">
        <v>145</v>
      </c>
      <c r="T128" s="17">
        <v>27000</v>
      </c>
      <c r="U128" s="16"/>
      <c r="V128" s="16"/>
      <c r="W128" s="16">
        <v>330937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20</v>
      </c>
      <c r="J129" s="16" t="s">
        <v>383</v>
      </c>
      <c r="K129" s="17" t="s">
        <v>383</v>
      </c>
      <c r="L129" s="70">
        <v>1</v>
      </c>
      <c r="M129" s="16" t="s">
        <v>384</v>
      </c>
      <c r="N129" s="17">
        <v>400000</v>
      </c>
      <c r="O129" s="16">
        <v>0</v>
      </c>
      <c r="P129" s="16">
        <v>0</v>
      </c>
      <c r="Q129" s="17">
        <v>400000</v>
      </c>
      <c r="R129" s="16" t="s">
        <v>552</v>
      </c>
      <c r="S129" s="16" t="s">
        <v>62</v>
      </c>
      <c r="T129" s="17">
        <v>395900</v>
      </c>
      <c r="U129" s="16">
        <v>4100</v>
      </c>
      <c r="V129" s="16">
        <v>1.03</v>
      </c>
      <c r="W129" s="16">
        <v>330379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20</v>
      </c>
      <c r="J130" s="16" t="s">
        <v>381</v>
      </c>
      <c r="K130" s="17" t="s">
        <v>381</v>
      </c>
      <c r="L130" s="70">
        <v>2</v>
      </c>
      <c r="M130" s="16" t="s">
        <v>382</v>
      </c>
      <c r="N130" s="17">
        <v>100000</v>
      </c>
      <c r="O130" s="16">
        <v>0</v>
      </c>
      <c r="P130" s="16">
        <v>0</v>
      </c>
      <c r="Q130" s="17">
        <v>100000</v>
      </c>
      <c r="R130" s="16" t="s">
        <v>552</v>
      </c>
      <c r="S130" s="16" t="s">
        <v>62</v>
      </c>
      <c r="T130" s="17">
        <v>100000</v>
      </c>
      <c r="U130" s="16">
        <v>0</v>
      </c>
      <c r="V130" s="16">
        <v>0</v>
      </c>
      <c r="W130" s="16">
        <v>330405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20</v>
      </c>
      <c r="J131" s="16" t="s">
        <v>379</v>
      </c>
      <c r="K131" s="17" t="s">
        <v>379</v>
      </c>
      <c r="L131" s="70">
        <v>3</v>
      </c>
      <c r="M131" s="16" t="s">
        <v>380</v>
      </c>
      <c r="N131" s="17">
        <v>450000</v>
      </c>
      <c r="O131" s="16">
        <v>0</v>
      </c>
      <c r="P131" s="16">
        <v>0</v>
      </c>
      <c r="Q131" s="17">
        <v>450000</v>
      </c>
      <c r="R131" s="16" t="s">
        <v>552</v>
      </c>
      <c r="S131" s="16" t="s">
        <v>62</v>
      </c>
      <c r="T131" s="17">
        <v>450000</v>
      </c>
      <c r="U131" s="16">
        <v>0</v>
      </c>
      <c r="V131" s="16">
        <v>0</v>
      </c>
      <c r="W131" s="16">
        <v>330376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20</v>
      </c>
      <c r="J132" s="16" t="s">
        <v>377</v>
      </c>
      <c r="K132" s="17" t="s">
        <v>377</v>
      </c>
      <c r="L132" s="70">
        <v>1</v>
      </c>
      <c r="M132" s="16" t="s">
        <v>378</v>
      </c>
      <c r="N132" s="17">
        <v>120000</v>
      </c>
      <c r="O132" s="16">
        <v>0</v>
      </c>
      <c r="P132" s="16">
        <v>0</v>
      </c>
      <c r="Q132" s="17">
        <v>120000</v>
      </c>
      <c r="R132" s="16" t="s">
        <v>552</v>
      </c>
      <c r="S132" s="16" t="s">
        <v>62</v>
      </c>
      <c r="T132" s="17">
        <v>109000</v>
      </c>
      <c r="U132" s="16">
        <v>11000</v>
      </c>
      <c r="V132" s="16">
        <v>9.17</v>
      </c>
      <c r="W132" s="16">
        <v>330318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20</v>
      </c>
      <c r="J133" s="16" t="s">
        <v>375</v>
      </c>
      <c r="K133" s="17" t="s">
        <v>375</v>
      </c>
      <c r="L133" s="70">
        <v>1</v>
      </c>
      <c r="M133" s="16" t="s">
        <v>376</v>
      </c>
      <c r="N133" s="17">
        <v>15000</v>
      </c>
      <c r="O133" s="16">
        <v>0</v>
      </c>
      <c r="P133" s="16">
        <v>0</v>
      </c>
      <c r="Q133" s="17">
        <v>15000</v>
      </c>
      <c r="R133" s="16" t="s">
        <v>552</v>
      </c>
      <c r="S133" s="16" t="s">
        <v>62</v>
      </c>
      <c r="T133" s="17">
        <v>15000</v>
      </c>
      <c r="U133" s="16">
        <v>0</v>
      </c>
      <c r="V133" s="16">
        <v>0</v>
      </c>
      <c r="W133" s="16">
        <v>330386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373</v>
      </c>
      <c r="K134" s="17" t="s">
        <v>373</v>
      </c>
      <c r="L134" s="70">
        <v>1</v>
      </c>
      <c r="M134" s="16" t="s">
        <v>374</v>
      </c>
      <c r="N134" s="17">
        <v>50000</v>
      </c>
      <c r="O134" s="17">
        <v>0</v>
      </c>
      <c r="P134" s="16">
        <v>0</v>
      </c>
      <c r="Q134" s="17">
        <v>50000</v>
      </c>
      <c r="R134" s="16" t="s">
        <v>552</v>
      </c>
      <c r="S134" s="16" t="s">
        <v>62</v>
      </c>
      <c r="T134" s="17">
        <v>42800</v>
      </c>
      <c r="U134" s="16">
        <v>7200</v>
      </c>
      <c r="V134" s="16">
        <v>14.4</v>
      </c>
      <c r="W134" s="16">
        <v>330421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30</v>
      </c>
      <c r="J135" s="16" t="s">
        <v>331</v>
      </c>
      <c r="K135" s="17" t="s">
        <v>331</v>
      </c>
      <c r="L135" s="70">
        <v>15</v>
      </c>
      <c r="M135" s="16" t="s">
        <v>332</v>
      </c>
      <c r="N135" s="17">
        <v>39000</v>
      </c>
      <c r="O135" s="16">
        <v>0</v>
      </c>
      <c r="P135" s="16">
        <v>0</v>
      </c>
      <c r="Q135" s="17">
        <v>39000</v>
      </c>
      <c r="R135" s="16" t="s">
        <v>552</v>
      </c>
      <c r="S135" s="16" t="s">
        <v>62</v>
      </c>
      <c r="T135" s="17">
        <v>38700</v>
      </c>
      <c r="U135" s="16">
        <v>300</v>
      </c>
      <c r="V135" s="16">
        <v>0.77</v>
      </c>
      <c r="W135" s="16">
        <v>330556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30</v>
      </c>
      <c r="J136" s="16" t="s">
        <v>329</v>
      </c>
      <c r="K136" s="17" t="s">
        <v>329</v>
      </c>
      <c r="L136" s="70">
        <v>1</v>
      </c>
      <c r="M136" s="16" t="s">
        <v>330</v>
      </c>
      <c r="N136" s="17">
        <v>22000</v>
      </c>
      <c r="O136" s="16">
        <v>0</v>
      </c>
      <c r="P136" s="16">
        <v>0</v>
      </c>
      <c r="Q136" s="17">
        <v>22000</v>
      </c>
      <c r="R136" s="16" t="s">
        <v>552</v>
      </c>
      <c r="S136" s="16" t="s">
        <v>62</v>
      </c>
      <c r="T136" s="17">
        <v>22000</v>
      </c>
      <c r="U136" s="16">
        <v>0</v>
      </c>
      <c r="V136" s="16">
        <v>0</v>
      </c>
      <c r="W136" s="16">
        <v>330545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30</v>
      </c>
      <c r="J137" s="16" t="s">
        <v>327</v>
      </c>
      <c r="K137" s="17" t="s">
        <v>327</v>
      </c>
      <c r="L137" s="70">
        <v>5</v>
      </c>
      <c r="M137" s="16" t="s">
        <v>328</v>
      </c>
      <c r="N137" s="17">
        <v>21500</v>
      </c>
      <c r="O137" s="16">
        <v>0</v>
      </c>
      <c r="P137" s="16">
        <v>0</v>
      </c>
      <c r="Q137" s="17">
        <v>21500</v>
      </c>
      <c r="R137" s="16" t="s">
        <v>552</v>
      </c>
      <c r="S137" s="16" t="s">
        <v>62</v>
      </c>
      <c r="T137" s="17">
        <v>21250</v>
      </c>
      <c r="U137" s="16">
        <v>250</v>
      </c>
      <c r="V137" s="16">
        <v>1.1599999999999999</v>
      </c>
      <c r="W137" s="16">
        <v>330558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369</v>
      </c>
      <c r="K138" s="17" t="s">
        <v>369</v>
      </c>
      <c r="L138" s="70">
        <v>1</v>
      </c>
      <c r="M138" s="16" t="s">
        <v>370</v>
      </c>
      <c r="N138" s="17">
        <v>3000</v>
      </c>
      <c r="O138" s="16">
        <v>0</v>
      </c>
      <c r="P138" s="16">
        <v>0</v>
      </c>
      <c r="Q138" s="17">
        <v>3000</v>
      </c>
      <c r="R138" s="16" t="s">
        <v>552</v>
      </c>
      <c r="S138" s="16" t="s">
        <v>145</v>
      </c>
      <c r="T138" s="17">
        <v>3000</v>
      </c>
      <c r="U138" s="16"/>
      <c r="V138" s="16"/>
      <c r="W138" s="16">
        <v>330938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20</v>
      </c>
      <c r="J139" s="16" t="s">
        <v>367</v>
      </c>
      <c r="K139" s="17" t="s">
        <v>367</v>
      </c>
      <c r="L139" s="70">
        <v>1</v>
      </c>
      <c r="M139" s="16" t="s">
        <v>368</v>
      </c>
      <c r="N139" s="17">
        <v>300000</v>
      </c>
      <c r="O139" s="16">
        <v>0</v>
      </c>
      <c r="P139" s="16">
        <v>0</v>
      </c>
      <c r="Q139" s="17">
        <v>300000</v>
      </c>
      <c r="R139" s="16" t="s">
        <v>552</v>
      </c>
      <c r="S139" s="16" t="s">
        <v>62</v>
      </c>
      <c r="T139" s="17">
        <v>300000</v>
      </c>
      <c r="U139" s="17">
        <v>0</v>
      </c>
      <c r="V139" s="16">
        <v>0</v>
      </c>
      <c r="W139" s="16">
        <v>330940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20</v>
      </c>
      <c r="J140" s="16" t="s">
        <v>365</v>
      </c>
      <c r="K140" s="17" t="s">
        <v>365</v>
      </c>
      <c r="L140" s="70">
        <v>1</v>
      </c>
      <c r="M140" s="16" t="s">
        <v>366</v>
      </c>
      <c r="N140" s="17">
        <v>40000</v>
      </c>
      <c r="O140" s="16">
        <v>0</v>
      </c>
      <c r="P140" s="16">
        <v>0</v>
      </c>
      <c r="Q140" s="17">
        <v>40000</v>
      </c>
      <c r="R140" s="16" t="s">
        <v>552</v>
      </c>
      <c r="S140" s="16" t="s">
        <v>62</v>
      </c>
      <c r="T140" s="17">
        <v>39500</v>
      </c>
      <c r="U140" s="17">
        <v>500</v>
      </c>
      <c r="V140" s="16">
        <v>1.25</v>
      </c>
      <c r="W140" s="16">
        <v>330424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363</v>
      </c>
      <c r="K141" s="17" t="s">
        <v>363</v>
      </c>
      <c r="L141" s="70">
        <v>1</v>
      </c>
      <c r="M141" s="16" t="s">
        <v>364</v>
      </c>
      <c r="N141" s="17">
        <v>35000</v>
      </c>
      <c r="O141" s="16">
        <v>0</v>
      </c>
      <c r="P141" s="16">
        <v>0</v>
      </c>
      <c r="Q141" s="17">
        <v>35000</v>
      </c>
      <c r="R141" s="16" t="s">
        <v>552</v>
      </c>
      <c r="S141" s="16" t="s">
        <v>62</v>
      </c>
      <c r="T141" s="17">
        <v>35000</v>
      </c>
      <c r="U141" s="16">
        <v>0</v>
      </c>
      <c r="V141" s="16">
        <v>0</v>
      </c>
      <c r="W141" s="16">
        <v>330315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30</v>
      </c>
      <c r="J142" s="16" t="s">
        <v>325</v>
      </c>
      <c r="K142" s="17" t="s">
        <v>325</v>
      </c>
      <c r="L142" s="70">
        <v>5</v>
      </c>
      <c r="M142" s="16" t="s">
        <v>326</v>
      </c>
      <c r="N142" s="17">
        <v>20000</v>
      </c>
      <c r="O142" s="16">
        <v>0</v>
      </c>
      <c r="P142" s="16">
        <v>0</v>
      </c>
      <c r="Q142" s="17">
        <v>20000</v>
      </c>
      <c r="R142" s="16" t="s">
        <v>552</v>
      </c>
      <c r="S142" s="16" t="s">
        <v>62</v>
      </c>
      <c r="T142" s="17">
        <v>20000</v>
      </c>
      <c r="U142" s="16">
        <v>0</v>
      </c>
      <c r="V142" s="16">
        <v>0</v>
      </c>
      <c r="W142" s="16">
        <v>330569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361</v>
      </c>
      <c r="K143" s="17" t="s">
        <v>361</v>
      </c>
      <c r="L143" s="70">
        <v>4</v>
      </c>
      <c r="M143" s="16" t="s">
        <v>362</v>
      </c>
      <c r="N143" s="17">
        <v>26000</v>
      </c>
      <c r="O143" s="16">
        <v>0</v>
      </c>
      <c r="P143" s="16">
        <v>0</v>
      </c>
      <c r="Q143" s="17">
        <v>26000</v>
      </c>
      <c r="R143" s="16" t="s">
        <v>552</v>
      </c>
      <c r="S143" s="16" t="s">
        <v>62</v>
      </c>
      <c r="T143" s="17">
        <v>26000</v>
      </c>
      <c r="U143" s="16">
        <v>0</v>
      </c>
      <c r="V143" s="16">
        <v>0</v>
      </c>
      <c r="W143" s="16">
        <v>330397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359</v>
      </c>
      <c r="K144" s="17" t="s">
        <v>359</v>
      </c>
      <c r="L144" s="70">
        <v>1</v>
      </c>
      <c r="M144" s="16" t="s">
        <v>360</v>
      </c>
      <c r="N144" s="17">
        <v>15000</v>
      </c>
      <c r="O144" s="16">
        <v>0</v>
      </c>
      <c r="P144" s="16">
        <v>0</v>
      </c>
      <c r="Q144" s="17">
        <v>15000</v>
      </c>
      <c r="R144" s="16" t="s">
        <v>552</v>
      </c>
      <c r="S144" s="16" t="s">
        <v>62</v>
      </c>
      <c r="T144" s="17">
        <v>15000</v>
      </c>
      <c r="U144" s="16">
        <v>0</v>
      </c>
      <c r="V144" s="16">
        <v>0</v>
      </c>
      <c r="W144" s="16">
        <v>330389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30</v>
      </c>
      <c r="J145" s="16" t="s">
        <v>52</v>
      </c>
      <c r="K145" s="17" t="s">
        <v>52</v>
      </c>
      <c r="L145" s="70">
        <v>20</v>
      </c>
      <c r="M145" s="16" t="s">
        <v>324</v>
      </c>
      <c r="N145" s="17">
        <v>440000</v>
      </c>
      <c r="O145" s="16">
        <v>0</v>
      </c>
      <c r="P145" s="16">
        <v>0</v>
      </c>
      <c r="Q145" s="17">
        <v>440000</v>
      </c>
      <c r="R145" s="16" t="s">
        <v>552</v>
      </c>
      <c r="S145" s="16" t="s">
        <v>62</v>
      </c>
      <c r="T145" s="17">
        <v>440000</v>
      </c>
      <c r="U145" s="16">
        <v>0</v>
      </c>
      <c r="V145" s="16">
        <v>0</v>
      </c>
      <c r="W145" s="16">
        <v>330531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20</v>
      </c>
      <c r="J146" s="16" t="s">
        <v>357</v>
      </c>
      <c r="K146" s="17" t="s">
        <v>357</v>
      </c>
      <c r="L146" s="70">
        <v>1</v>
      </c>
      <c r="M146" s="16" t="s">
        <v>358</v>
      </c>
      <c r="N146" s="17">
        <v>75000</v>
      </c>
      <c r="O146" s="16">
        <v>0</v>
      </c>
      <c r="P146" s="16">
        <v>0</v>
      </c>
      <c r="Q146" s="17">
        <v>75000</v>
      </c>
      <c r="R146" s="16" t="s">
        <v>552</v>
      </c>
      <c r="S146" s="16" t="s">
        <v>62</v>
      </c>
      <c r="T146" s="17">
        <v>72760</v>
      </c>
      <c r="U146" s="17">
        <v>2240</v>
      </c>
      <c r="V146" s="16">
        <v>2.99</v>
      </c>
      <c r="W146" s="16">
        <v>330426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20</v>
      </c>
      <c r="J147" s="16" t="s">
        <v>355</v>
      </c>
      <c r="K147" s="17" t="s">
        <v>355</v>
      </c>
      <c r="L147" s="70">
        <v>1</v>
      </c>
      <c r="M147" s="16" t="s">
        <v>356</v>
      </c>
      <c r="N147" s="17">
        <v>219582.82</v>
      </c>
      <c r="O147" s="16">
        <v>0</v>
      </c>
      <c r="P147" s="16">
        <v>0</v>
      </c>
      <c r="Q147" s="17">
        <v>219582.82</v>
      </c>
      <c r="R147" s="16" t="s">
        <v>552</v>
      </c>
      <c r="S147" s="16" t="s">
        <v>62</v>
      </c>
      <c r="T147" s="17">
        <v>215000</v>
      </c>
      <c r="U147" s="17">
        <v>4582.82</v>
      </c>
      <c r="V147" s="16">
        <v>2.09</v>
      </c>
      <c r="W147" s="16">
        <v>330439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353</v>
      </c>
      <c r="K148" s="17" t="s">
        <v>353</v>
      </c>
      <c r="L148" s="70">
        <v>3</v>
      </c>
      <c r="M148" s="16" t="s">
        <v>354</v>
      </c>
      <c r="N148" s="17">
        <v>27000</v>
      </c>
      <c r="O148" s="16">
        <v>0</v>
      </c>
      <c r="P148" s="16">
        <v>0</v>
      </c>
      <c r="Q148" s="17">
        <v>27000</v>
      </c>
      <c r="R148" s="16" t="s">
        <v>552</v>
      </c>
      <c r="S148" s="16" t="s">
        <v>145</v>
      </c>
      <c r="T148" s="17">
        <v>27000</v>
      </c>
      <c r="U148" s="16"/>
      <c r="V148" s="16"/>
      <c r="W148" s="16">
        <v>330935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20</v>
      </c>
      <c r="J149" s="16" t="s">
        <v>351</v>
      </c>
      <c r="K149" s="17" t="s">
        <v>351</v>
      </c>
      <c r="L149" s="70">
        <v>1</v>
      </c>
      <c r="M149" s="16" t="s">
        <v>352</v>
      </c>
      <c r="N149" s="17">
        <v>180000</v>
      </c>
      <c r="O149" s="16">
        <v>0</v>
      </c>
      <c r="P149" s="16">
        <v>0</v>
      </c>
      <c r="Q149" s="17">
        <v>180000</v>
      </c>
      <c r="R149" s="16" t="s">
        <v>552</v>
      </c>
      <c r="S149" s="16" t="s">
        <v>62</v>
      </c>
      <c r="T149" s="17">
        <v>99000</v>
      </c>
      <c r="U149" s="16">
        <v>81000</v>
      </c>
      <c r="V149" s="16">
        <v>45</v>
      </c>
      <c r="W149" s="16">
        <v>330373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349</v>
      </c>
      <c r="K150" s="17" t="s">
        <v>349</v>
      </c>
      <c r="L150" s="70">
        <v>3</v>
      </c>
      <c r="M150" s="16" t="s">
        <v>350</v>
      </c>
      <c r="N150" s="17">
        <v>80100</v>
      </c>
      <c r="O150" s="16">
        <v>0</v>
      </c>
      <c r="P150" s="16">
        <v>0</v>
      </c>
      <c r="Q150" s="17">
        <v>80100</v>
      </c>
      <c r="R150" s="16" t="s">
        <v>552</v>
      </c>
      <c r="S150" s="16" t="s">
        <v>145</v>
      </c>
      <c r="T150" s="17">
        <v>80100</v>
      </c>
      <c r="U150" s="16"/>
      <c r="V150" s="16"/>
      <c r="W150" s="16">
        <v>330445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30</v>
      </c>
      <c r="J151" s="16" t="s">
        <v>322</v>
      </c>
      <c r="K151" s="17" t="s">
        <v>322</v>
      </c>
      <c r="L151" s="70">
        <v>1</v>
      </c>
      <c r="M151" s="16" t="s">
        <v>323</v>
      </c>
      <c r="N151" s="17">
        <v>30000</v>
      </c>
      <c r="O151" s="16">
        <v>0</v>
      </c>
      <c r="P151" s="16">
        <v>0</v>
      </c>
      <c r="Q151" s="17">
        <v>30000</v>
      </c>
      <c r="R151" s="16" t="s">
        <v>552</v>
      </c>
      <c r="S151" s="16" t="s">
        <v>62</v>
      </c>
      <c r="T151" s="17">
        <v>30000</v>
      </c>
      <c r="U151" s="17">
        <v>0</v>
      </c>
      <c r="V151" s="16">
        <v>0</v>
      </c>
      <c r="W151" s="16">
        <v>330534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30</v>
      </c>
      <c r="J152" s="16" t="s">
        <v>320</v>
      </c>
      <c r="K152" s="17" t="s">
        <v>320</v>
      </c>
      <c r="L152" s="70">
        <v>2</v>
      </c>
      <c r="M152" s="16" t="s">
        <v>321</v>
      </c>
      <c r="N152" s="17">
        <v>36000</v>
      </c>
      <c r="O152" s="16">
        <v>0</v>
      </c>
      <c r="P152" s="16">
        <v>0</v>
      </c>
      <c r="Q152" s="17">
        <v>36000</v>
      </c>
      <c r="R152" s="16" t="s">
        <v>552</v>
      </c>
      <c r="S152" s="16" t="s">
        <v>62</v>
      </c>
      <c r="T152" s="17">
        <v>36000</v>
      </c>
      <c r="U152" s="16">
        <v>0</v>
      </c>
      <c r="V152" s="16">
        <v>0</v>
      </c>
      <c r="W152" s="16">
        <v>330565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20</v>
      </c>
      <c r="J153" s="16" t="s">
        <v>347</v>
      </c>
      <c r="K153" s="17" t="s">
        <v>347</v>
      </c>
      <c r="L153" s="70">
        <v>1</v>
      </c>
      <c r="M153" s="16" t="s">
        <v>348</v>
      </c>
      <c r="N153" s="17">
        <v>20000</v>
      </c>
      <c r="O153" s="16">
        <v>0</v>
      </c>
      <c r="P153" s="16">
        <v>0</v>
      </c>
      <c r="Q153" s="17">
        <v>20000</v>
      </c>
      <c r="R153" s="16" t="s">
        <v>552</v>
      </c>
      <c r="S153" s="16" t="s">
        <v>145</v>
      </c>
      <c r="T153" s="17">
        <v>20000</v>
      </c>
      <c r="U153" s="17"/>
      <c r="V153" s="16"/>
      <c r="W153" s="16">
        <v>330395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20</v>
      </c>
      <c r="J154" s="16" t="s">
        <v>345</v>
      </c>
      <c r="K154" s="17" t="s">
        <v>345</v>
      </c>
      <c r="L154" s="70">
        <v>3</v>
      </c>
      <c r="M154" s="16" t="s">
        <v>346</v>
      </c>
      <c r="N154" s="17">
        <v>24000</v>
      </c>
      <c r="O154" s="16">
        <v>0</v>
      </c>
      <c r="P154" s="16">
        <v>0</v>
      </c>
      <c r="Q154" s="17">
        <v>24000</v>
      </c>
      <c r="R154" s="16" t="s">
        <v>552</v>
      </c>
      <c r="S154" s="16" t="s">
        <v>145</v>
      </c>
      <c r="T154" s="17">
        <v>24000</v>
      </c>
      <c r="U154" s="17"/>
      <c r="V154" s="16"/>
      <c r="W154" s="16">
        <v>330394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344</v>
      </c>
      <c r="K155" s="17" t="s">
        <v>344</v>
      </c>
      <c r="L155" s="70">
        <v>1</v>
      </c>
      <c r="M155" s="16" t="s">
        <v>343</v>
      </c>
      <c r="N155" s="17">
        <v>500000</v>
      </c>
      <c r="O155" s="16">
        <v>0</v>
      </c>
      <c r="P155" s="16">
        <v>0</v>
      </c>
      <c r="Q155" s="17">
        <v>500000</v>
      </c>
      <c r="R155" s="16" t="s">
        <v>552</v>
      </c>
      <c r="S155" s="16" t="s">
        <v>62</v>
      </c>
      <c r="T155" s="17">
        <v>450000</v>
      </c>
      <c r="U155" s="16">
        <v>50000</v>
      </c>
      <c r="V155" s="16">
        <v>10</v>
      </c>
      <c r="W155" s="16">
        <v>330430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20</v>
      </c>
      <c r="J156" s="16" t="s">
        <v>342</v>
      </c>
      <c r="K156" s="17" t="s">
        <v>342</v>
      </c>
      <c r="L156" s="70">
        <v>1</v>
      </c>
      <c r="M156" s="16" t="s">
        <v>343</v>
      </c>
      <c r="N156" s="17">
        <v>35000</v>
      </c>
      <c r="O156" s="16">
        <v>0</v>
      </c>
      <c r="P156" s="16">
        <v>0</v>
      </c>
      <c r="Q156" s="17">
        <v>35000</v>
      </c>
      <c r="R156" s="16" t="s">
        <v>552</v>
      </c>
      <c r="S156" s="16" t="s">
        <v>62</v>
      </c>
      <c r="T156" s="17">
        <v>33000</v>
      </c>
      <c r="U156" s="16">
        <v>2000</v>
      </c>
      <c r="V156" s="16">
        <v>5.71</v>
      </c>
      <c r="W156" s="16">
        <v>330433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30</v>
      </c>
      <c r="J157" s="16" t="s">
        <v>318</v>
      </c>
      <c r="K157" s="16" t="s">
        <v>318</v>
      </c>
      <c r="L157" s="70">
        <v>10</v>
      </c>
      <c r="M157" s="16" t="s">
        <v>319</v>
      </c>
      <c r="N157" s="17">
        <v>54000</v>
      </c>
      <c r="O157" s="16">
        <v>0</v>
      </c>
      <c r="P157" s="16">
        <v>0</v>
      </c>
      <c r="Q157" s="17">
        <v>54000</v>
      </c>
      <c r="R157" s="16" t="s">
        <v>552</v>
      </c>
      <c r="S157" s="16" t="s">
        <v>62</v>
      </c>
      <c r="T157" s="17">
        <v>54000</v>
      </c>
      <c r="U157" s="16">
        <v>0</v>
      </c>
      <c r="V157" s="16">
        <v>0</v>
      </c>
      <c r="W157" s="16">
        <v>330550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30</v>
      </c>
      <c r="J158" s="16" t="s">
        <v>316</v>
      </c>
      <c r="K158" s="17" t="s">
        <v>316</v>
      </c>
      <c r="L158" s="70">
        <v>4</v>
      </c>
      <c r="M158" s="16" t="s">
        <v>317</v>
      </c>
      <c r="N158" s="17">
        <v>24000</v>
      </c>
      <c r="O158" s="16">
        <v>0</v>
      </c>
      <c r="P158" s="16">
        <v>0</v>
      </c>
      <c r="Q158" s="17">
        <v>24000</v>
      </c>
      <c r="R158" s="16" t="s">
        <v>552</v>
      </c>
      <c r="S158" s="16" t="s">
        <v>62</v>
      </c>
      <c r="T158" s="17">
        <v>24000</v>
      </c>
      <c r="U158" s="16">
        <v>0</v>
      </c>
      <c r="V158" s="16">
        <v>0</v>
      </c>
      <c r="W158" s="16">
        <v>330553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30</v>
      </c>
      <c r="J159" s="16" t="s">
        <v>314</v>
      </c>
      <c r="K159" s="17" t="s">
        <v>314</v>
      </c>
      <c r="L159" s="70">
        <v>20</v>
      </c>
      <c r="M159" s="16" t="s">
        <v>315</v>
      </c>
      <c r="N159" s="17">
        <v>50000</v>
      </c>
      <c r="O159" s="16">
        <v>0</v>
      </c>
      <c r="P159" s="16">
        <v>0</v>
      </c>
      <c r="Q159" s="17">
        <v>50000</v>
      </c>
      <c r="R159" s="16" t="s">
        <v>552</v>
      </c>
      <c r="S159" s="16" t="s">
        <v>62</v>
      </c>
      <c r="T159" s="17">
        <v>50000</v>
      </c>
      <c r="U159" s="17">
        <v>0</v>
      </c>
      <c r="V159" s="16">
        <v>0</v>
      </c>
      <c r="W159" s="16">
        <v>330571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340</v>
      </c>
      <c r="K160" s="17" t="s">
        <v>340</v>
      </c>
      <c r="L160" s="70">
        <v>1</v>
      </c>
      <c r="M160" s="16" t="s">
        <v>341</v>
      </c>
      <c r="N160" s="17">
        <v>28000</v>
      </c>
      <c r="O160" s="16">
        <v>0</v>
      </c>
      <c r="P160" s="16">
        <v>0</v>
      </c>
      <c r="Q160" s="17">
        <v>28000</v>
      </c>
      <c r="R160" s="16" t="s">
        <v>552</v>
      </c>
      <c r="S160" s="16" t="s">
        <v>62</v>
      </c>
      <c r="T160" s="17">
        <v>28000</v>
      </c>
      <c r="U160" s="16">
        <v>0</v>
      </c>
      <c r="V160" s="16">
        <v>0</v>
      </c>
      <c r="W160" s="16">
        <v>330393</v>
      </c>
    </row>
    <row r="161" spans="1:24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30</v>
      </c>
      <c r="J161" s="16" t="s">
        <v>53</v>
      </c>
      <c r="K161" s="17" t="s">
        <v>53</v>
      </c>
      <c r="L161" s="70">
        <v>5</v>
      </c>
      <c r="M161" s="16" t="s">
        <v>313</v>
      </c>
      <c r="N161" s="17">
        <v>80000</v>
      </c>
      <c r="O161" s="16">
        <v>0</v>
      </c>
      <c r="P161" s="16">
        <v>0</v>
      </c>
      <c r="Q161" s="17">
        <v>80000</v>
      </c>
      <c r="R161" s="16" t="s">
        <v>552</v>
      </c>
      <c r="S161" s="16" t="s">
        <v>62</v>
      </c>
      <c r="T161" s="17">
        <v>79500</v>
      </c>
      <c r="U161" s="17">
        <v>500</v>
      </c>
      <c r="V161" s="16">
        <v>0.63</v>
      </c>
      <c r="W161" s="16">
        <v>330541</v>
      </c>
    </row>
    <row r="162" spans="1:24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338</v>
      </c>
      <c r="K162" s="17" t="s">
        <v>338</v>
      </c>
      <c r="L162" s="70">
        <v>6</v>
      </c>
      <c r="M162" s="16" t="s">
        <v>339</v>
      </c>
      <c r="N162" s="17">
        <v>30000</v>
      </c>
      <c r="O162" s="16">
        <v>0</v>
      </c>
      <c r="P162" s="16">
        <v>0</v>
      </c>
      <c r="Q162" s="17">
        <v>30000</v>
      </c>
      <c r="R162" s="16" t="s">
        <v>552</v>
      </c>
      <c r="S162" s="16" t="s">
        <v>145</v>
      </c>
      <c r="T162" s="17">
        <v>30000</v>
      </c>
      <c r="U162" s="16"/>
      <c r="V162" s="16"/>
      <c r="W162" s="16">
        <v>330396</v>
      </c>
    </row>
    <row r="163" spans="1:24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336</v>
      </c>
      <c r="K163" s="17" t="s">
        <v>336</v>
      </c>
      <c r="L163" s="70">
        <v>2</v>
      </c>
      <c r="M163" s="16" t="s">
        <v>337</v>
      </c>
      <c r="N163" s="17">
        <v>12000</v>
      </c>
      <c r="O163" s="16">
        <v>0</v>
      </c>
      <c r="P163" s="16">
        <v>0</v>
      </c>
      <c r="Q163" s="17">
        <v>12000</v>
      </c>
      <c r="R163" s="16" t="s">
        <v>552</v>
      </c>
      <c r="S163" s="16" t="s">
        <v>145</v>
      </c>
      <c r="T163" s="17">
        <v>12000</v>
      </c>
      <c r="U163" s="17"/>
      <c r="V163" s="16"/>
      <c r="W163" s="16">
        <v>330936</v>
      </c>
    </row>
    <row r="164" spans="1:24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41</v>
      </c>
      <c r="F164" s="16" t="s">
        <v>41</v>
      </c>
      <c r="G164" s="16" t="s">
        <v>108</v>
      </c>
      <c r="H164" s="17" t="s">
        <v>107</v>
      </c>
      <c r="I164" s="16" t="s">
        <v>20</v>
      </c>
      <c r="J164" s="16" t="s">
        <v>335</v>
      </c>
      <c r="K164" s="17" t="s">
        <v>335</v>
      </c>
      <c r="L164" s="70">
        <v>1</v>
      </c>
      <c r="M164" s="16" t="s">
        <v>50</v>
      </c>
      <c r="N164" s="17">
        <v>330000</v>
      </c>
      <c r="O164" s="16">
        <v>0</v>
      </c>
      <c r="P164" s="16">
        <v>0</v>
      </c>
      <c r="Q164" s="17">
        <v>330000</v>
      </c>
      <c r="R164" s="16" t="s">
        <v>552</v>
      </c>
      <c r="S164" s="16" t="s">
        <v>62</v>
      </c>
      <c r="T164" s="17">
        <v>330000</v>
      </c>
      <c r="U164" s="16">
        <v>0</v>
      </c>
      <c r="V164" s="16">
        <v>0</v>
      </c>
      <c r="W164" s="16">
        <v>330305</v>
      </c>
    </row>
    <row r="165" spans="1:24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41</v>
      </c>
      <c r="F165" s="16" t="s">
        <v>41</v>
      </c>
      <c r="G165" s="16" t="s">
        <v>108</v>
      </c>
      <c r="H165" s="16" t="s">
        <v>107</v>
      </c>
      <c r="I165" s="16" t="s">
        <v>30</v>
      </c>
      <c r="J165" s="16" t="s">
        <v>51</v>
      </c>
      <c r="K165" s="16" t="s">
        <v>51</v>
      </c>
      <c r="L165" s="70">
        <v>1</v>
      </c>
      <c r="M165" s="16" t="s">
        <v>312</v>
      </c>
      <c r="N165" s="17">
        <v>130000</v>
      </c>
      <c r="O165" s="16">
        <v>0</v>
      </c>
      <c r="P165" s="16">
        <v>0</v>
      </c>
      <c r="Q165" s="17">
        <v>130000</v>
      </c>
      <c r="R165" s="16" t="s">
        <v>552</v>
      </c>
      <c r="S165" s="16" t="s">
        <v>62</v>
      </c>
      <c r="T165" s="17">
        <v>129800</v>
      </c>
      <c r="U165" s="16">
        <v>200</v>
      </c>
      <c r="V165" s="16">
        <v>0.15</v>
      </c>
      <c r="W165" s="16">
        <v>330525</v>
      </c>
    </row>
    <row r="166" spans="1:24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41</v>
      </c>
      <c r="F166" s="16" t="s">
        <v>41</v>
      </c>
      <c r="G166" s="16" t="s">
        <v>108</v>
      </c>
      <c r="H166" s="17" t="s">
        <v>107</v>
      </c>
      <c r="I166" s="16" t="s">
        <v>30</v>
      </c>
      <c r="J166" s="16" t="s">
        <v>310</v>
      </c>
      <c r="K166" s="17" t="s">
        <v>310</v>
      </c>
      <c r="L166" s="70">
        <v>3</v>
      </c>
      <c r="M166" s="16" t="s">
        <v>311</v>
      </c>
      <c r="N166" s="17">
        <v>66000</v>
      </c>
      <c r="O166" s="16">
        <v>0</v>
      </c>
      <c r="P166" s="16">
        <v>0</v>
      </c>
      <c r="Q166" s="17">
        <v>66000</v>
      </c>
      <c r="R166" s="16" t="s">
        <v>552</v>
      </c>
      <c r="S166" s="16" t="s">
        <v>62</v>
      </c>
      <c r="T166" s="17">
        <v>47700</v>
      </c>
      <c r="U166" s="17">
        <v>18300</v>
      </c>
      <c r="V166" s="16">
        <v>27.73</v>
      </c>
      <c r="W166" s="16">
        <v>330562</v>
      </c>
    </row>
    <row r="167" spans="1:24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41</v>
      </c>
      <c r="F167" s="16" t="s">
        <v>41</v>
      </c>
      <c r="G167" s="16" t="s">
        <v>108</v>
      </c>
      <c r="H167" s="16" t="s">
        <v>107</v>
      </c>
      <c r="I167" s="16" t="s">
        <v>20</v>
      </c>
      <c r="J167" s="16" t="s">
        <v>333</v>
      </c>
      <c r="K167" s="16" t="s">
        <v>333</v>
      </c>
      <c r="L167" s="70">
        <v>1</v>
      </c>
      <c r="M167" s="16" t="s">
        <v>334</v>
      </c>
      <c r="N167" s="17">
        <v>120000</v>
      </c>
      <c r="O167" s="16">
        <v>0</v>
      </c>
      <c r="P167" s="16">
        <v>0</v>
      </c>
      <c r="Q167" s="17">
        <v>120000</v>
      </c>
      <c r="R167" s="16" t="s">
        <v>552</v>
      </c>
      <c r="S167" s="16" t="s">
        <v>62</v>
      </c>
      <c r="T167" s="17">
        <v>120000</v>
      </c>
      <c r="U167" s="16">
        <v>0</v>
      </c>
      <c r="V167" s="16">
        <v>0</v>
      </c>
      <c r="W167" s="16">
        <v>330312</v>
      </c>
    </row>
    <row r="168" spans="1:24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41</v>
      </c>
      <c r="F168" s="16" t="s">
        <v>41</v>
      </c>
      <c r="G168" s="16" t="s">
        <v>108</v>
      </c>
      <c r="H168" s="17" t="s">
        <v>107</v>
      </c>
      <c r="I168" s="16" t="s">
        <v>30</v>
      </c>
      <c r="J168" s="16" t="s">
        <v>387</v>
      </c>
      <c r="K168" s="17" t="s">
        <v>387</v>
      </c>
      <c r="L168" s="70">
        <v>1</v>
      </c>
      <c r="M168" s="16" t="s">
        <v>388</v>
      </c>
      <c r="N168" s="17">
        <v>54000</v>
      </c>
      <c r="O168" s="16">
        <v>0</v>
      </c>
      <c r="P168" s="16">
        <v>0</v>
      </c>
      <c r="Q168" s="17">
        <v>54000</v>
      </c>
      <c r="R168" s="16" t="s">
        <v>552</v>
      </c>
      <c r="S168" s="16" t="s">
        <v>62</v>
      </c>
      <c r="T168" s="16">
        <v>54000</v>
      </c>
      <c r="U168" s="16">
        <v>0</v>
      </c>
      <c r="V168" s="16">
        <v>0</v>
      </c>
      <c r="W168" s="16">
        <v>330539</v>
      </c>
    </row>
    <row r="169" spans="1:24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41</v>
      </c>
      <c r="F169" s="16" t="s">
        <v>41</v>
      </c>
      <c r="G169" s="16" t="s">
        <v>108</v>
      </c>
      <c r="H169" s="17" t="s">
        <v>107</v>
      </c>
      <c r="I169" s="16" t="s">
        <v>20</v>
      </c>
      <c r="J169" s="16" t="s">
        <v>371</v>
      </c>
      <c r="K169" s="17" t="s">
        <v>371</v>
      </c>
      <c r="L169" s="70">
        <v>1</v>
      </c>
      <c r="M169" s="16" t="s">
        <v>372</v>
      </c>
      <c r="N169" s="17">
        <v>60000</v>
      </c>
      <c r="O169" s="16">
        <v>0</v>
      </c>
      <c r="P169" s="16">
        <v>0</v>
      </c>
      <c r="Q169" s="17">
        <v>60000</v>
      </c>
      <c r="R169" s="16" t="s">
        <v>552</v>
      </c>
      <c r="S169" s="16" t="s">
        <v>62</v>
      </c>
      <c r="T169" s="17">
        <v>59000</v>
      </c>
      <c r="U169" s="16">
        <v>1000</v>
      </c>
      <c r="V169" s="16">
        <v>1.67</v>
      </c>
      <c r="W169" s="16">
        <v>330400</v>
      </c>
    </row>
    <row r="170" spans="1:24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41</v>
      </c>
      <c r="F170" s="16" t="s">
        <v>41</v>
      </c>
      <c r="G170" s="16" t="s">
        <v>108</v>
      </c>
      <c r="H170" s="17" t="s">
        <v>107</v>
      </c>
      <c r="I170" s="16" t="s">
        <v>20</v>
      </c>
      <c r="J170" s="16" t="s">
        <v>531</v>
      </c>
      <c r="K170" s="17"/>
      <c r="L170" s="70">
        <v>2</v>
      </c>
      <c r="M170" s="16" t="s">
        <v>532</v>
      </c>
      <c r="N170" s="17">
        <v>300000</v>
      </c>
      <c r="O170" s="16">
        <v>0</v>
      </c>
      <c r="P170" s="16">
        <v>0</v>
      </c>
      <c r="Q170" s="17">
        <v>300000</v>
      </c>
      <c r="R170" s="16" t="s">
        <v>553</v>
      </c>
      <c r="S170" s="16" t="s">
        <v>62</v>
      </c>
      <c r="T170" s="17">
        <v>298000</v>
      </c>
      <c r="U170" s="16">
        <v>2000</v>
      </c>
      <c r="V170" s="16">
        <v>0.67</v>
      </c>
      <c r="W170" s="16">
        <v>377010</v>
      </c>
      <c r="X170" s="6" t="s">
        <v>554</v>
      </c>
    </row>
    <row r="171" spans="1:24" s="6" customFormat="1" ht="43.5" customHeight="1">
      <c r="A171" s="3">
        <v>169</v>
      </c>
      <c r="B171" s="14"/>
      <c r="C171" s="14"/>
      <c r="D171" s="14"/>
      <c r="E171" s="16"/>
      <c r="F171" s="16"/>
      <c r="G171" s="16"/>
      <c r="H171" s="17"/>
      <c r="I171" s="16"/>
      <c r="J171" s="16"/>
      <c r="K171" s="17"/>
      <c r="L171" s="70"/>
      <c r="M171" s="16"/>
      <c r="N171" s="17"/>
      <c r="O171" s="17"/>
      <c r="P171" s="16"/>
      <c r="Q171" s="17"/>
      <c r="R171" s="16"/>
      <c r="S171" s="16"/>
      <c r="T171" s="17"/>
      <c r="U171" s="16"/>
      <c r="V171" s="16"/>
      <c r="W171" s="16"/>
      <c r="X171" s="6">
        <v>242173</v>
      </c>
    </row>
    <row r="172" spans="1:24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41</v>
      </c>
      <c r="F172" s="16" t="s">
        <v>41</v>
      </c>
      <c r="G172" s="16" t="s">
        <v>108</v>
      </c>
      <c r="H172" s="17" t="s">
        <v>107</v>
      </c>
      <c r="I172" s="16" t="s">
        <v>20</v>
      </c>
      <c r="J172" s="16" t="s">
        <v>529</v>
      </c>
      <c r="K172" s="17"/>
      <c r="L172" s="70">
        <v>1</v>
      </c>
      <c r="M172" s="16" t="s">
        <v>530</v>
      </c>
      <c r="N172" s="17">
        <v>70000</v>
      </c>
      <c r="O172" s="16">
        <v>0</v>
      </c>
      <c r="P172" s="16">
        <v>0</v>
      </c>
      <c r="Q172" s="17">
        <v>70000</v>
      </c>
      <c r="R172" s="16" t="s">
        <v>553</v>
      </c>
      <c r="S172" s="16" t="s">
        <v>62</v>
      </c>
      <c r="T172" s="16">
        <v>70000</v>
      </c>
      <c r="U172" s="16">
        <v>0</v>
      </c>
      <c r="V172" s="16">
        <v>0</v>
      </c>
      <c r="W172" s="16">
        <v>377013</v>
      </c>
      <c r="X172" s="6" t="s">
        <v>554</v>
      </c>
    </row>
    <row r="173" spans="1:24" s="6" customFormat="1" ht="43.5" customHeight="1">
      <c r="A173" s="3">
        <v>171</v>
      </c>
      <c r="B173" s="14"/>
      <c r="C173" s="14"/>
      <c r="D173" s="14"/>
      <c r="E173" s="16"/>
      <c r="F173" s="16"/>
      <c r="G173" s="16"/>
      <c r="H173" s="17"/>
      <c r="I173" s="16"/>
      <c r="J173" s="16"/>
      <c r="K173" s="17"/>
      <c r="L173" s="70"/>
      <c r="M173" s="16"/>
      <c r="N173" s="17"/>
      <c r="O173" s="16"/>
      <c r="P173" s="16"/>
      <c r="Q173" s="17"/>
      <c r="R173" s="16"/>
      <c r="S173" s="16"/>
      <c r="T173" s="17"/>
      <c r="U173" s="16"/>
      <c r="V173" s="16"/>
      <c r="W173" s="16"/>
      <c r="X173" s="6">
        <v>242173</v>
      </c>
    </row>
    <row r="174" spans="1:24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41</v>
      </c>
      <c r="F174" s="16" t="s">
        <v>41</v>
      </c>
      <c r="G174" s="16" t="s">
        <v>108</v>
      </c>
      <c r="H174" s="17" t="s">
        <v>107</v>
      </c>
      <c r="I174" s="16" t="s">
        <v>20</v>
      </c>
      <c r="J174" s="16" t="s">
        <v>527</v>
      </c>
      <c r="K174" s="17"/>
      <c r="L174" s="70">
        <v>2</v>
      </c>
      <c r="M174" s="16" t="s">
        <v>528</v>
      </c>
      <c r="N174" s="17">
        <v>324000</v>
      </c>
      <c r="O174" s="16">
        <v>0</v>
      </c>
      <c r="P174" s="16">
        <v>0</v>
      </c>
      <c r="Q174" s="17">
        <v>324000</v>
      </c>
      <c r="R174" s="16" t="s">
        <v>553</v>
      </c>
      <c r="S174" s="16" t="s">
        <v>62</v>
      </c>
      <c r="T174" s="17">
        <v>324000</v>
      </c>
      <c r="U174" s="16">
        <v>0</v>
      </c>
      <c r="V174" s="16">
        <v>0</v>
      </c>
      <c r="W174" s="16">
        <v>377014</v>
      </c>
      <c r="X174" s="6" t="s">
        <v>554</v>
      </c>
    </row>
    <row r="175" spans="1:24" s="6" customFormat="1" ht="43.5" customHeight="1">
      <c r="A175" s="3">
        <v>173</v>
      </c>
      <c r="B175" s="14"/>
      <c r="C175" s="14"/>
      <c r="D175" s="14"/>
      <c r="E175" s="16"/>
      <c r="F175" s="16"/>
      <c r="G175" s="16"/>
      <c r="H175" s="17"/>
      <c r="I175" s="16"/>
      <c r="J175" s="16"/>
      <c r="K175" s="17"/>
      <c r="L175" s="70"/>
      <c r="M175" s="16"/>
      <c r="N175" s="17"/>
      <c r="O175" s="16"/>
      <c r="P175" s="16"/>
      <c r="Q175" s="17"/>
      <c r="R175" s="16"/>
      <c r="S175" s="16"/>
      <c r="T175" s="17"/>
      <c r="U175" s="16"/>
      <c r="V175" s="16"/>
      <c r="W175" s="16"/>
      <c r="X175" s="6">
        <v>242173</v>
      </c>
    </row>
    <row r="176" spans="1:24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41</v>
      </c>
      <c r="F176" s="16" t="s">
        <v>41</v>
      </c>
      <c r="G176" s="16" t="s">
        <v>108</v>
      </c>
      <c r="H176" s="17" t="s">
        <v>107</v>
      </c>
      <c r="I176" s="16" t="s">
        <v>20</v>
      </c>
      <c r="J176" s="16" t="s">
        <v>525</v>
      </c>
      <c r="K176" s="17"/>
      <c r="L176" s="70">
        <v>1</v>
      </c>
      <c r="M176" s="16" t="s">
        <v>526</v>
      </c>
      <c r="N176" s="17">
        <v>120000</v>
      </c>
      <c r="O176" s="16">
        <v>0</v>
      </c>
      <c r="P176" s="16">
        <v>0</v>
      </c>
      <c r="Q176" s="17">
        <v>120000</v>
      </c>
      <c r="R176" s="16" t="s">
        <v>553</v>
      </c>
      <c r="S176" s="16" t="s">
        <v>62</v>
      </c>
      <c r="T176" s="17">
        <v>120000</v>
      </c>
      <c r="U176" s="16">
        <v>0</v>
      </c>
      <c r="V176" s="16">
        <v>0</v>
      </c>
      <c r="W176" s="16">
        <v>377015</v>
      </c>
      <c r="X176" s="6" t="s">
        <v>554</v>
      </c>
    </row>
    <row r="177" spans="1:24" s="6" customFormat="1" ht="43.5" customHeight="1">
      <c r="A177" s="3">
        <v>175</v>
      </c>
      <c r="B177" s="14"/>
      <c r="C177" s="14"/>
      <c r="D177" s="14"/>
      <c r="E177" s="16"/>
      <c r="F177" s="16"/>
      <c r="G177" s="16"/>
      <c r="H177" s="17"/>
      <c r="I177" s="16"/>
      <c r="J177" s="16"/>
      <c r="K177" s="17"/>
      <c r="L177" s="70"/>
      <c r="M177" s="16"/>
      <c r="N177" s="17"/>
      <c r="O177" s="16"/>
      <c r="P177" s="16"/>
      <c r="Q177" s="17"/>
      <c r="R177" s="16"/>
      <c r="S177" s="16"/>
      <c r="T177" s="17"/>
      <c r="U177" s="16"/>
      <c r="V177" s="16"/>
      <c r="W177" s="16"/>
      <c r="X177" s="6">
        <v>242173</v>
      </c>
    </row>
    <row r="178" spans="1:24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41</v>
      </c>
      <c r="F178" s="16" t="s">
        <v>41</v>
      </c>
      <c r="G178" s="16" t="s">
        <v>108</v>
      </c>
      <c r="H178" s="17" t="s">
        <v>107</v>
      </c>
      <c r="I178" s="16" t="s">
        <v>20</v>
      </c>
      <c r="J178" s="16" t="s">
        <v>40</v>
      </c>
      <c r="K178" s="17"/>
      <c r="L178" s="70">
        <v>1</v>
      </c>
      <c r="M178" s="16" t="s">
        <v>524</v>
      </c>
      <c r="N178" s="17">
        <v>60000</v>
      </c>
      <c r="O178" s="16">
        <v>0</v>
      </c>
      <c r="P178" s="16">
        <v>0</v>
      </c>
      <c r="Q178" s="17">
        <v>60000</v>
      </c>
      <c r="R178" s="16" t="s">
        <v>553</v>
      </c>
      <c r="S178" s="16" t="s">
        <v>62</v>
      </c>
      <c r="T178" s="17">
        <v>60000</v>
      </c>
      <c r="U178" s="16">
        <v>0</v>
      </c>
      <c r="V178" s="16">
        <v>0</v>
      </c>
      <c r="W178" s="16">
        <v>377016</v>
      </c>
      <c r="X178" s="6" t="s">
        <v>554</v>
      </c>
    </row>
    <row r="179" spans="1:24" s="6" customFormat="1" ht="43.5" customHeight="1">
      <c r="A179" s="3">
        <v>177</v>
      </c>
      <c r="B179" s="14"/>
      <c r="C179" s="14"/>
      <c r="D179" s="14"/>
      <c r="E179" s="16"/>
      <c r="F179" s="16"/>
      <c r="G179" s="16"/>
      <c r="H179" s="17"/>
      <c r="I179" s="16"/>
      <c r="J179" s="16"/>
      <c r="K179" s="17"/>
      <c r="L179" s="70"/>
      <c r="M179" s="16"/>
      <c r="N179" s="17"/>
      <c r="O179" s="16"/>
      <c r="P179" s="16"/>
      <c r="Q179" s="17"/>
      <c r="R179" s="16"/>
      <c r="S179" s="16"/>
      <c r="T179" s="17"/>
      <c r="U179" s="16"/>
      <c r="V179" s="16"/>
      <c r="W179" s="16"/>
      <c r="X179" s="6">
        <v>242173</v>
      </c>
    </row>
    <row r="180" spans="1:24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41</v>
      </c>
      <c r="F180" s="16" t="s">
        <v>41</v>
      </c>
      <c r="G180" s="16" t="s">
        <v>108</v>
      </c>
      <c r="H180" s="17" t="s">
        <v>107</v>
      </c>
      <c r="I180" s="16" t="s">
        <v>20</v>
      </c>
      <c r="J180" s="16" t="s">
        <v>522</v>
      </c>
      <c r="K180" s="17"/>
      <c r="L180" s="70">
        <v>4</v>
      </c>
      <c r="M180" s="16" t="s">
        <v>523</v>
      </c>
      <c r="N180" s="17">
        <v>196000</v>
      </c>
      <c r="O180" s="16">
        <v>24000</v>
      </c>
      <c r="P180" s="16">
        <v>0</v>
      </c>
      <c r="Q180" s="17">
        <v>220000</v>
      </c>
      <c r="R180" s="16" t="s">
        <v>553</v>
      </c>
      <c r="S180" s="16" t="s">
        <v>62</v>
      </c>
      <c r="T180" s="17">
        <v>196000</v>
      </c>
      <c r="U180" s="16">
        <v>0</v>
      </c>
      <c r="V180" s="16">
        <v>0</v>
      </c>
      <c r="W180" s="16">
        <v>377012</v>
      </c>
      <c r="X180" s="6" t="s">
        <v>554</v>
      </c>
    </row>
    <row r="181" spans="1:24" s="6" customFormat="1" ht="43.5" customHeight="1">
      <c r="A181" s="3">
        <v>179</v>
      </c>
      <c r="B181" s="14"/>
      <c r="C181" s="14"/>
      <c r="D181" s="14"/>
      <c r="E181" s="16"/>
      <c r="F181" s="16"/>
      <c r="G181" s="16"/>
      <c r="H181" s="17"/>
      <c r="I181" s="16"/>
      <c r="J181" s="16"/>
      <c r="K181" s="17"/>
      <c r="L181" s="70"/>
      <c r="M181" s="16"/>
      <c r="N181" s="17"/>
      <c r="O181" s="16"/>
      <c r="P181" s="16"/>
      <c r="Q181" s="17"/>
      <c r="R181" s="16"/>
      <c r="S181" s="16"/>
      <c r="T181" s="17"/>
      <c r="U181" s="16"/>
      <c r="V181" s="16"/>
      <c r="W181" s="16"/>
      <c r="X181" s="6">
        <v>242173</v>
      </c>
    </row>
    <row r="182" spans="1:24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389</v>
      </c>
      <c r="G182" s="16" t="s">
        <v>108</v>
      </c>
      <c r="H182" s="17" t="s">
        <v>107</v>
      </c>
      <c r="I182" s="16" t="s">
        <v>20</v>
      </c>
      <c r="J182" s="16" t="s">
        <v>394</v>
      </c>
      <c r="K182" s="17" t="s">
        <v>394</v>
      </c>
      <c r="L182" s="70">
        <v>1</v>
      </c>
      <c r="M182" s="16" t="s">
        <v>393</v>
      </c>
      <c r="N182" s="17">
        <v>800</v>
      </c>
      <c r="O182" s="17">
        <v>0</v>
      </c>
      <c r="P182" s="16">
        <v>0</v>
      </c>
      <c r="Q182" s="17">
        <v>800</v>
      </c>
      <c r="R182" s="16" t="s">
        <v>552</v>
      </c>
      <c r="S182" s="16" t="s">
        <v>62</v>
      </c>
      <c r="T182" s="17">
        <v>800</v>
      </c>
      <c r="U182" s="16">
        <v>0</v>
      </c>
      <c r="V182" s="16">
        <v>0</v>
      </c>
      <c r="W182" s="16">
        <v>335386</v>
      </c>
    </row>
    <row r="183" spans="1:24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389</v>
      </c>
      <c r="G183" s="16" t="s">
        <v>108</v>
      </c>
      <c r="H183" s="17" t="s">
        <v>107</v>
      </c>
      <c r="I183" s="16" t="s">
        <v>20</v>
      </c>
      <c r="J183" s="16" t="s">
        <v>392</v>
      </c>
      <c r="K183" s="17" t="s">
        <v>392</v>
      </c>
      <c r="L183" s="70">
        <v>1</v>
      </c>
      <c r="M183" s="16" t="s">
        <v>393</v>
      </c>
      <c r="N183" s="17">
        <v>70000</v>
      </c>
      <c r="O183" s="17">
        <v>0</v>
      </c>
      <c r="P183" s="16">
        <v>0</v>
      </c>
      <c r="Q183" s="17">
        <v>70000</v>
      </c>
      <c r="R183" s="16" t="s">
        <v>552</v>
      </c>
      <c r="S183" s="16" t="s">
        <v>62</v>
      </c>
      <c r="T183" s="17">
        <v>70000</v>
      </c>
      <c r="U183" s="16">
        <v>0</v>
      </c>
      <c r="V183" s="16">
        <v>0</v>
      </c>
      <c r="W183" s="16">
        <v>335380</v>
      </c>
    </row>
    <row r="184" spans="1:24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389</v>
      </c>
      <c r="G184" s="16" t="s">
        <v>108</v>
      </c>
      <c r="H184" s="17" t="s">
        <v>105</v>
      </c>
      <c r="I184" s="16" t="s">
        <v>9</v>
      </c>
      <c r="J184" s="16" t="s">
        <v>390</v>
      </c>
      <c r="K184" s="17" t="s">
        <v>391</v>
      </c>
      <c r="L184" s="70">
        <v>1</v>
      </c>
      <c r="M184" s="16" t="s">
        <v>134</v>
      </c>
      <c r="N184" s="17">
        <v>200000</v>
      </c>
      <c r="O184" s="16">
        <v>0</v>
      </c>
      <c r="P184" s="16">
        <v>0</v>
      </c>
      <c r="Q184" s="17">
        <v>200000</v>
      </c>
      <c r="R184" s="16" t="s">
        <v>552</v>
      </c>
      <c r="S184" s="16" t="s">
        <v>62</v>
      </c>
      <c r="T184" s="17">
        <v>200000</v>
      </c>
      <c r="U184" s="16">
        <v>0</v>
      </c>
      <c r="V184" s="16">
        <v>0</v>
      </c>
      <c r="W184" s="16">
        <v>335261</v>
      </c>
    </row>
    <row r="185" spans="1:24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395</v>
      </c>
      <c r="G185" s="16" t="s">
        <v>108</v>
      </c>
      <c r="H185" s="17" t="s">
        <v>107</v>
      </c>
      <c r="I185" s="16" t="s">
        <v>20</v>
      </c>
      <c r="J185" s="16" t="s">
        <v>392</v>
      </c>
      <c r="K185" s="17" t="s">
        <v>392</v>
      </c>
      <c r="L185" s="70">
        <v>1</v>
      </c>
      <c r="M185" s="16" t="s">
        <v>393</v>
      </c>
      <c r="N185" s="17">
        <v>70000</v>
      </c>
      <c r="O185" s="16">
        <v>0</v>
      </c>
      <c r="P185" s="16">
        <v>0</v>
      </c>
      <c r="Q185" s="17">
        <v>70000</v>
      </c>
      <c r="R185" s="16" t="s">
        <v>552</v>
      </c>
      <c r="S185" s="16" t="s">
        <v>62</v>
      </c>
      <c r="T185" s="17">
        <v>70000</v>
      </c>
      <c r="U185" s="16">
        <v>0</v>
      </c>
      <c r="V185" s="16">
        <v>0</v>
      </c>
      <c r="W185" s="16">
        <v>335381</v>
      </c>
    </row>
    <row r="186" spans="1:24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395</v>
      </c>
      <c r="G186" s="16" t="s">
        <v>108</v>
      </c>
      <c r="H186" s="17" t="s">
        <v>107</v>
      </c>
      <c r="I186" s="16" t="s">
        <v>20</v>
      </c>
      <c r="J186" s="16" t="s">
        <v>394</v>
      </c>
      <c r="K186" s="17" t="s">
        <v>394</v>
      </c>
      <c r="L186" s="70">
        <v>1</v>
      </c>
      <c r="M186" s="16" t="s">
        <v>393</v>
      </c>
      <c r="N186" s="17">
        <v>800</v>
      </c>
      <c r="O186" s="17">
        <v>0</v>
      </c>
      <c r="P186" s="16">
        <v>0</v>
      </c>
      <c r="Q186" s="17">
        <v>800</v>
      </c>
      <c r="R186" s="16" t="s">
        <v>552</v>
      </c>
      <c r="S186" s="16" t="s">
        <v>62</v>
      </c>
      <c r="T186" s="17">
        <v>800</v>
      </c>
      <c r="U186" s="16">
        <v>0</v>
      </c>
      <c r="V186" s="16">
        <v>0</v>
      </c>
      <c r="W186" s="16">
        <v>335387</v>
      </c>
    </row>
    <row r="187" spans="1:24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395</v>
      </c>
      <c r="G187" s="16" t="s">
        <v>108</v>
      </c>
      <c r="H187" s="17" t="s">
        <v>105</v>
      </c>
      <c r="I187" s="16" t="s">
        <v>9</v>
      </c>
      <c r="J187" s="16" t="s">
        <v>396</v>
      </c>
      <c r="K187" s="17" t="s">
        <v>397</v>
      </c>
      <c r="L187" s="70">
        <v>1</v>
      </c>
      <c r="M187" s="16" t="s">
        <v>134</v>
      </c>
      <c r="N187" s="17">
        <v>100000</v>
      </c>
      <c r="O187" s="16">
        <v>0</v>
      </c>
      <c r="P187" s="16">
        <v>0</v>
      </c>
      <c r="Q187" s="17">
        <v>100000</v>
      </c>
      <c r="R187" s="16" t="s">
        <v>552</v>
      </c>
      <c r="S187" s="16" t="s">
        <v>62</v>
      </c>
      <c r="T187" s="17">
        <v>100000</v>
      </c>
      <c r="U187" s="16">
        <v>0</v>
      </c>
      <c r="V187" s="16">
        <v>0</v>
      </c>
      <c r="W187" s="16">
        <v>335266</v>
      </c>
    </row>
    <row r="188" spans="1:24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398</v>
      </c>
      <c r="G188" s="16" t="s">
        <v>108</v>
      </c>
      <c r="H188" s="17" t="s">
        <v>105</v>
      </c>
      <c r="I188" s="16" t="s">
        <v>9</v>
      </c>
      <c r="J188" s="16" t="s">
        <v>399</v>
      </c>
      <c r="K188" s="17" t="s">
        <v>400</v>
      </c>
      <c r="L188" s="70">
        <v>1</v>
      </c>
      <c r="M188" s="16" t="s">
        <v>134</v>
      </c>
      <c r="N188" s="17">
        <v>400000</v>
      </c>
      <c r="O188" s="16">
        <v>0</v>
      </c>
      <c r="P188" s="16">
        <v>0</v>
      </c>
      <c r="Q188" s="17">
        <v>400000</v>
      </c>
      <c r="R188" s="16" t="s">
        <v>552</v>
      </c>
      <c r="S188" s="16" t="s">
        <v>62</v>
      </c>
      <c r="T188" s="17">
        <v>400000</v>
      </c>
      <c r="U188" s="17">
        <v>0</v>
      </c>
      <c r="V188" s="16">
        <v>0</v>
      </c>
      <c r="W188" s="16">
        <v>334969</v>
      </c>
    </row>
    <row r="189" spans="1:24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398</v>
      </c>
      <c r="G189" s="16" t="s">
        <v>108</v>
      </c>
      <c r="H189" s="17" t="s">
        <v>107</v>
      </c>
      <c r="I189" s="16" t="s">
        <v>20</v>
      </c>
      <c r="J189" s="16" t="s">
        <v>392</v>
      </c>
      <c r="K189" s="17" t="s">
        <v>392</v>
      </c>
      <c r="L189" s="70">
        <v>1</v>
      </c>
      <c r="M189" s="16" t="s">
        <v>393</v>
      </c>
      <c r="N189" s="17">
        <v>70000</v>
      </c>
      <c r="O189" s="16">
        <v>0</v>
      </c>
      <c r="P189" s="16">
        <v>0</v>
      </c>
      <c r="Q189" s="17">
        <v>70000</v>
      </c>
      <c r="R189" s="16" t="s">
        <v>552</v>
      </c>
      <c r="S189" s="16" t="s">
        <v>62</v>
      </c>
      <c r="T189" s="17">
        <v>70000</v>
      </c>
      <c r="U189" s="16">
        <v>0</v>
      </c>
      <c r="V189" s="16">
        <v>0</v>
      </c>
      <c r="W189" s="16">
        <v>335384</v>
      </c>
    </row>
    <row r="190" spans="1:24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401</v>
      </c>
      <c r="G190" s="16" t="s">
        <v>108</v>
      </c>
      <c r="H190" s="17" t="s">
        <v>107</v>
      </c>
      <c r="I190" s="16" t="s">
        <v>20</v>
      </c>
      <c r="J190" s="16" t="s">
        <v>394</v>
      </c>
      <c r="K190" s="17" t="s">
        <v>394</v>
      </c>
      <c r="L190" s="70">
        <v>1</v>
      </c>
      <c r="M190" s="16" t="s">
        <v>393</v>
      </c>
      <c r="N190" s="17">
        <v>800</v>
      </c>
      <c r="O190" s="16">
        <v>0</v>
      </c>
      <c r="P190" s="16">
        <v>0</v>
      </c>
      <c r="Q190" s="17">
        <v>800</v>
      </c>
      <c r="R190" s="16" t="s">
        <v>552</v>
      </c>
      <c r="S190" s="16" t="s">
        <v>62</v>
      </c>
      <c r="T190" s="17">
        <v>800</v>
      </c>
      <c r="U190" s="16">
        <v>0</v>
      </c>
      <c r="V190" s="16">
        <v>0</v>
      </c>
      <c r="W190" s="16">
        <v>335389</v>
      </c>
    </row>
    <row r="191" spans="1:24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402</v>
      </c>
      <c r="G191" s="16" t="s">
        <v>104</v>
      </c>
      <c r="H191" s="17" t="s">
        <v>105</v>
      </c>
      <c r="I191" s="16" t="s">
        <v>9</v>
      </c>
      <c r="J191" s="16" t="s">
        <v>403</v>
      </c>
      <c r="K191" s="17" t="s">
        <v>404</v>
      </c>
      <c r="L191" s="70">
        <v>1</v>
      </c>
      <c r="M191" s="16" t="s">
        <v>134</v>
      </c>
      <c r="N191" s="17">
        <v>250000</v>
      </c>
      <c r="O191" s="16">
        <v>0</v>
      </c>
      <c r="P191" s="16">
        <v>0</v>
      </c>
      <c r="Q191" s="17">
        <v>250000</v>
      </c>
      <c r="R191" s="16" t="s">
        <v>552</v>
      </c>
      <c r="S191" s="16" t="s">
        <v>62</v>
      </c>
      <c r="T191" s="17">
        <v>250000</v>
      </c>
      <c r="U191" s="16">
        <v>0</v>
      </c>
      <c r="V191" s="16">
        <v>0</v>
      </c>
      <c r="W191" s="16">
        <v>335393</v>
      </c>
    </row>
    <row r="192" spans="1:24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405</v>
      </c>
      <c r="G192" s="16" t="s">
        <v>108</v>
      </c>
      <c r="H192" s="17" t="s">
        <v>107</v>
      </c>
      <c r="I192" s="16" t="s">
        <v>20</v>
      </c>
      <c r="J192" s="16" t="s">
        <v>407</v>
      </c>
      <c r="K192" s="17" t="s">
        <v>407</v>
      </c>
      <c r="L192" s="70">
        <v>1</v>
      </c>
      <c r="M192" s="16" t="s">
        <v>393</v>
      </c>
      <c r="N192" s="17">
        <v>5000</v>
      </c>
      <c r="O192" s="16">
        <v>0</v>
      </c>
      <c r="P192" s="16">
        <v>0</v>
      </c>
      <c r="Q192" s="17">
        <v>5000</v>
      </c>
      <c r="R192" s="16" t="s">
        <v>552</v>
      </c>
      <c r="S192" s="16" t="s">
        <v>62</v>
      </c>
      <c r="T192" s="17">
        <v>5000</v>
      </c>
      <c r="U192" s="16">
        <v>0</v>
      </c>
      <c r="V192" s="16">
        <v>0</v>
      </c>
      <c r="W192" s="16">
        <v>335372</v>
      </c>
    </row>
    <row r="193" spans="1:24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54</v>
      </c>
      <c r="F193" s="16" t="s">
        <v>405</v>
      </c>
      <c r="G193" s="16" t="s">
        <v>108</v>
      </c>
      <c r="H193" s="17" t="s">
        <v>107</v>
      </c>
      <c r="I193" s="16" t="s">
        <v>20</v>
      </c>
      <c r="J193" s="16" t="s">
        <v>408</v>
      </c>
      <c r="K193" s="17" t="s">
        <v>408</v>
      </c>
      <c r="L193" s="70">
        <v>1</v>
      </c>
      <c r="M193" s="16" t="s">
        <v>393</v>
      </c>
      <c r="N193" s="17">
        <v>4500</v>
      </c>
      <c r="O193" s="16">
        <v>0</v>
      </c>
      <c r="P193" s="16">
        <v>0</v>
      </c>
      <c r="Q193" s="17">
        <v>4500</v>
      </c>
      <c r="R193" s="16" t="s">
        <v>552</v>
      </c>
      <c r="S193" s="16" t="s">
        <v>62</v>
      </c>
      <c r="T193" s="17">
        <v>4500</v>
      </c>
      <c r="U193" s="16">
        <v>0</v>
      </c>
      <c r="V193" s="16">
        <v>0</v>
      </c>
      <c r="W193" s="16">
        <v>335374</v>
      </c>
    </row>
    <row r="194" spans="1:24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54</v>
      </c>
      <c r="F194" s="16" t="s">
        <v>405</v>
      </c>
      <c r="G194" s="16" t="s">
        <v>108</v>
      </c>
      <c r="H194" s="17" t="s">
        <v>107</v>
      </c>
      <c r="I194" s="16" t="s">
        <v>20</v>
      </c>
      <c r="J194" s="16" t="s">
        <v>392</v>
      </c>
      <c r="K194" s="17" t="s">
        <v>392</v>
      </c>
      <c r="L194" s="70">
        <v>1</v>
      </c>
      <c r="M194" s="16" t="s">
        <v>393</v>
      </c>
      <c r="N194" s="17">
        <v>70000</v>
      </c>
      <c r="O194" s="16">
        <v>0</v>
      </c>
      <c r="P194" s="16">
        <v>0</v>
      </c>
      <c r="Q194" s="17">
        <v>70000</v>
      </c>
      <c r="R194" s="16" t="s">
        <v>552</v>
      </c>
      <c r="S194" s="16" t="s">
        <v>62</v>
      </c>
      <c r="T194" s="17">
        <v>70000</v>
      </c>
      <c r="U194" s="16">
        <v>0</v>
      </c>
      <c r="V194" s="16">
        <v>0</v>
      </c>
      <c r="W194" s="16">
        <v>335368</v>
      </c>
    </row>
    <row r="195" spans="1:24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54</v>
      </c>
      <c r="F195" s="16" t="s">
        <v>405</v>
      </c>
      <c r="G195" s="16" t="s">
        <v>108</v>
      </c>
      <c r="H195" s="17" t="s">
        <v>107</v>
      </c>
      <c r="I195" s="16" t="s">
        <v>20</v>
      </c>
      <c r="J195" s="16" t="s">
        <v>55</v>
      </c>
      <c r="K195" s="17" t="s">
        <v>55</v>
      </c>
      <c r="L195" s="70">
        <v>1</v>
      </c>
      <c r="M195" s="16" t="s">
        <v>393</v>
      </c>
      <c r="N195" s="17">
        <v>3500</v>
      </c>
      <c r="O195" s="16">
        <v>0</v>
      </c>
      <c r="P195" s="16">
        <v>0</v>
      </c>
      <c r="Q195" s="17">
        <v>3500</v>
      </c>
      <c r="R195" s="16" t="s">
        <v>552</v>
      </c>
      <c r="S195" s="16" t="s">
        <v>62</v>
      </c>
      <c r="T195" s="17">
        <v>3500</v>
      </c>
      <c r="U195" s="16">
        <v>0</v>
      </c>
      <c r="V195" s="16">
        <v>0</v>
      </c>
      <c r="W195" s="16">
        <v>335376</v>
      </c>
    </row>
    <row r="196" spans="1:24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54</v>
      </c>
      <c r="F196" s="16" t="s">
        <v>405</v>
      </c>
      <c r="G196" s="16" t="s">
        <v>108</v>
      </c>
      <c r="H196" s="17" t="s">
        <v>107</v>
      </c>
      <c r="I196" s="16" t="s">
        <v>20</v>
      </c>
      <c r="J196" s="16" t="s">
        <v>406</v>
      </c>
      <c r="K196" s="17" t="s">
        <v>406</v>
      </c>
      <c r="L196" s="70">
        <v>1</v>
      </c>
      <c r="M196" s="16" t="s">
        <v>393</v>
      </c>
      <c r="N196" s="17">
        <v>4500</v>
      </c>
      <c r="O196" s="16">
        <v>0</v>
      </c>
      <c r="P196" s="16">
        <v>0</v>
      </c>
      <c r="Q196" s="17">
        <v>4500</v>
      </c>
      <c r="R196" s="16" t="s">
        <v>552</v>
      </c>
      <c r="S196" s="16" t="s">
        <v>62</v>
      </c>
      <c r="T196" s="17">
        <v>4500</v>
      </c>
      <c r="U196" s="16">
        <v>0</v>
      </c>
      <c r="V196" s="16">
        <v>0</v>
      </c>
      <c r="W196" s="16">
        <v>335378</v>
      </c>
    </row>
    <row r="197" spans="1:24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54</v>
      </c>
      <c r="F197" s="16" t="s">
        <v>54</v>
      </c>
      <c r="G197" s="16" t="s">
        <v>108</v>
      </c>
      <c r="H197" s="17" t="s">
        <v>107</v>
      </c>
      <c r="I197" s="16" t="s">
        <v>30</v>
      </c>
      <c r="J197" s="16" t="s">
        <v>410</v>
      </c>
      <c r="K197" s="17" t="s">
        <v>410</v>
      </c>
      <c r="L197" s="70">
        <v>1</v>
      </c>
      <c r="M197" s="16" t="s">
        <v>393</v>
      </c>
      <c r="N197" s="17">
        <v>125000</v>
      </c>
      <c r="O197" s="16">
        <v>5000</v>
      </c>
      <c r="P197" s="16">
        <v>0</v>
      </c>
      <c r="Q197" s="17">
        <v>130000</v>
      </c>
      <c r="R197" s="16" t="s">
        <v>552</v>
      </c>
      <c r="S197" s="16" t="s">
        <v>62</v>
      </c>
      <c r="T197" s="17">
        <v>125000</v>
      </c>
      <c r="U197" s="16">
        <v>0</v>
      </c>
      <c r="V197" s="16">
        <v>0</v>
      </c>
      <c r="W197" s="16">
        <v>335425</v>
      </c>
    </row>
    <row r="198" spans="1:24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54</v>
      </c>
      <c r="F198" s="16" t="s">
        <v>54</v>
      </c>
      <c r="G198" s="16" t="s">
        <v>108</v>
      </c>
      <c r="H198" s="17" t="s">
        <v>107</v>
      </c>
      <c r="I198" s="16" t="s">
        <v>20</v>
      </c>
      <c r="J198" s="16" t="s">
        <v>413</v>
      </c>
      <c r="K198" s="17" t="s">
        <v>413</v>
      </c>
      <c r="L198" s="70">
        <v>1</v>
      </c>
      <c r="M198" s="16" t="s">
        <v>393</v>
      </c>
      <c r="N198" s="17">
        <v>79500</v>
      </c>
      <c r="O198" s="16">
        <v>0</v>
      </c>
      <c r="P198" s="16">
        <v>0</v>
      </c>
      <c r="Q198" s="17">
        <v>79500</v>
      </c>
      <c r="R198" s="16" t="s">
        <v>552</v>
      </c>
      <c r="S198" s="16" t="s">
        <v>62</v>
      </c>
      <c r="T198" s="17">
        <v>79500</v>
      </c>
      <c r="U198" s="17">
        <v>0</v>
      </c>
      <c r="V198" s="16">
        <v>0</v>
      </c>
      <c r="W198" s="16">
        <v>335435</v>
      </c>
    </row>
    <row r="199" spans="1:24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54</v>
      </c>
      <c r="F199" s="16" t="s">
        <v>54</v>
      </c>
      <c r="G199" s="16" t="s">
        <v>108</v>
      </c>
      <c r="H199" s="17" t="s">
        <v>107</v>
      </c>
      <c r="I199" s="16" t="s">
        <v>20</v>
      </c>
      <c r="J199" s="16" t="s">
        <v>414</v>
      </c>
      <c r="K199" s="17" t="s">
        <v>414</v>
      </c>
      <c r="L199" s="70">
        <v>1</v>
      </c>
      <c r="M199" s="16" t="s">
        <v>393</v>
      </c>
      <c r="N199" s="17">
        <v>55000</v>
      </c>
      <c r="O199" s="16">
        <v>0</v>
      </c>
      <c r="P199" s="16">
        <v>0</v>
      </c>
      <c r="Q199" s="17">
        <v>55000</v>
      </c>
      <c r="R199" s="16" t="s">
        <v>552</v>
      </c>
      <c r="S199" s="16" t="s">
        <v>62</v>
      </c>
      <c r="T199" s="17">
        <v>55000</v>
      </c>
      <c r="U199" s="16">
        <v>0</v>
      </c>
      <c r="V199" s="16">
        <v>0</v>
      </c>
      <c r="W199" s="16">
        <v>335406</v>
      </c>
    </row>
    <row r="200" spans="1:24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54</v>
      </c>
      <c r="F200" s="16" t="s">
        <v>54</v>
      </c>
      <c r="G200" s="16" t="s">
        <v>108</v>
      </c>
      <c r="H200" s="17" t="s">
        <v>107</v>
      </c>
      <c r="I200" s="16" t="s">
        <v>20</v>
      </c>
      <c r="J200" s="16" t="s">
        <v>416</v>
      </c>
      <c r="K200" s="17" t="s">
        <v>416</v>
      </c>
      <c r="L200" s="70">
        <v>20</v>
      </c>
      <c r="M200" s="16" t="s">
        <v>393</v>
      </c>
      <c r="N200" s="17">
        <v>183500</v>
      </c>
      <c r="O200" s="16">
        <v>0</v>
      </c>
      <c r="P200" s="16">
        <v>0</v>
      </c>
      <c r="Q200" s="17">
        <v>183500</v>
      </c>
      <c r="R200" s="16" t="s">
        <v>552</v>
      </c>
      <c r="S200" s="16" t="s">
        <v>62</v>
      </c>
      <c r="T200" s="17">
        <v>183500</v>
      </c>
      <c r="U200" s="16">
        <v>0</v>
      </c>
      <c r="V200" s="16">
        <v>0</v>
      </c>
      <c r="W200" s="16">
        <v>335410</v>
      </c>
    </row>
    <row r="201" spans="1:24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54</v>
      </c>
      <c r="F201" s="16" t="s">
        <v>54</v>
      </c>
      <c r="G201" s="16" t="s">
        <v>108</v>
      </c>
      <c r="H201" s="17" t="s">
        <v>105</v>
      </c>
      <c r="I201" s="16" t="s">
        <v>9</v>
      </c>
      <c r="J201" s="16" t="s">
        <v>409</v>
      </c>
      <c r="K201" s="17" t="s">
        <v>409</v>
      </c>
      <c r="L201" s="70">
        <v>1</v>
      </c>
      <c r="M201" s="16" t="s">
        <v>393</v>
      </c>
      <c r="N201" s="17">
        <v>340000</v>
      </c>
      <c r="O201" s="16">
        <v>0</v>
      </c>
      <c r="P201" s="16">
        <v>0</v>
      </c>
      <c r="Q201" s="17">
        <v>340000</v>
      </c>
      <c r="R201" s="16" t="s">
        <v>552</v>
      </c>
      <c r="S201" s="16" t="s">
        <v>62</v>
      </c>
      <c r="T201" s="17">
        <v>340000</v>
      </c>
      <c r="U201" s="16">
        <v>0</v>
      </c>
      <c r="V201" s="16">
        <v>0</v>
      </c>
      <c r="W201" s="16">
        <v>335464</v>
      </c>
    </row>
    <row r="202" spans="1:24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54</v>
      </c>
      <c r="F202" s="16" t="s">
        <v>54</v>
      </c>
      <c r="G202" s="16" t="s">
        <v>108</v>
      </c>
      <c r="H202" s="17" t="s">
        <v>107</v>
      </c>
      <c r="I202" s="16" t="s">
        <v>12</v>
      </c>
      <c r="J202" s="16" t="s">
        <v>411</v>
      </c>
      <c r="K202" s="17" t="s">
        <v>411</v>
      </c>
      <c r="L202" s="70">
        <v>1</v>
      </c>
      <c r="M202" s="16" t="s">
        <v>393</v>
      </c>
      <c r="N202" s="17">
        <v>150000</v>
      </c>
      <c r="O202" s="16">
        <v>0</v>
      </c>
      <c r="P202" s="16">
        <v>0</v>
      </c>
      <c r="Q202" s="17">
        <v>150000</v>
      </c>
      <c r="R202" s="16" t="s">
        <v>552</v>
      </c>
      <c r="S202" s="16" t="s">
        <v>62</v>
      </c>
      <c r="T202" s="17">
        <v>150000</v>
      </c>
      <c r="U202" s="17">
        <v>0</v>
      </c>
      <c r="V202" s="16">
        <v>0</v>
      </c>
      <c r="W202" s="16">
        <v>335458</v>
      </c>
    </row>
    <row r="203" spans="1:24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54</v>
      </c>
      <c r="F203" s="16" t="s">
        <v>54</v>
      </c>
      <c r="G203" s="16" t="s">
        <v>108</v>
      </c>
      <c r="H203" s="17" t="s">
        <v>107</v>
      </c>
      <c r="I203" s="16" t="s">
        <v>20</v>
      </c>
      <c r="J203" s="16" t="s">
        <v>417</v>
      </c>
      <c r="K203" s="17" t="s">
        <v>417</v>
      </c>
      <c r="L203" s="70">
        <v>1</v>
      </c>
      <c r="M203" s="16" t="s">
        <v>393</v>
      </c>
      <c r="N203" s="17">
        <v>18000</v>
      </c>
      <c r="O203" s="16">
        <v>0</v>
      </c>
      <c r="P203" s="16">
        <v>0</v>
      </c>
      <c r="Q203" s="17">
        <v>18000</v>
      </c>
      <c r="R203" s="16" t="s">
        <v>552</v>
      </c>
      <c r="S203" s="16" t="s">
        <v>62</v>
      </c>
      <c r="T203" s="17">
        <v>18000</v>
      </c>
      <c r="U203" s="16">
        <v>0</v>
      </c>
      <c r="V203" s="16">
        <v>0</v>
      </c>
      <c r="W203" s="16">
        <v>335446</v>
      </c>
    </row>
    <row r="204" spans="1:24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54</v>
      </c>
      <c r="F204" s="16" t="s">
        <v>54</v>
      </c>
      <c r="G204" s="16" t="s">
        <v>108</v>
      </c>
      <c r="H204" s="17" t="s">
        <v>107</v>
      </c>
      <c r="I204" s="16" t="s">
        <v>20</v>
      </c>
      <c r="J204" s="16" t="s">
        <v>418</v>
      </c>
      <c r="K204" s="17" t="s">
        <v>418</v>
      </c>
      <c r="L204" s="70">
        <v>1</v>
      </c>
      <c r="M204" s="16" t="s">
        <v>393</v>
      </c>
      <c r="N204" s="17">
        <v>69500</v>
      </c>
      <c r="O204" s="16">
        <v>0</v>
      </c>
      <c r="P204" s="16">
        <v>0</v>
      </c>
      <c r="Q204" s="17">
        <v>69500</v>
      </c>
      <c r="R204" s="16" t="s">
        <v>552</v>
      </c>
      <c r="S204" s="16" t="s">
        <v>62</v>
      </c>
      <c r="T204" s="17">
        <v>69500</v>
      </c>
      <c r="U204" s="16">
        <v>0</v>
      </c>
      <c r="V204" s="16">
        <v>0</v>
      </c>
      <c r="W204" s="16">
        <v>335432</v>
      </c>
    </row>
    <row r="205" spans="1:24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54</v>
      </c>
      <c r="F205" s="16" t="s">
        <v>54</v>
      </c>
      <c r="G205" s="16" t="s">
        <v>108</v>
      </c>
      <c r="H205" s="17" t="s">
        <v>107</v>
      </c>
      <c r="I205" s="16" t="s">
        <v>56</v>
      </c>
      <c r="J205" s="16" t="s">
        <v>419</v>
      </c>
      <c r="K205" s="17" t="s">
        <v>419</v>
      </c>
      <c r="L205" s="70">
        <v>1</v>
      </c>
      <c r="M205" s="16" t="s">
        <v>393</v>
      </c>
      <c r="N205" s="17">
        <v>50000</v>
      </c>
      <c r="O205" s="16">
        <v>0</v>
      </c>
      <c r="P205" s="16">
        <v>0</v>
      </c>
      <c r="Q205" s="17">
        <v>50000</v>
      </c>
      <c r="R205" s="16" t="s">
        <v>552</v>
      </c>
      <c r="S205" s="16" t="s">
        <v>62</v>
      </c>
      <c r="T205" s="17">
        <v>50000</v>
      </c>
      <c r="U205" s="16">
        <v>0</v>
      </c>
      <c r="V205" s="16">
        <v>0</v>
      </c>
      <c r="W205" s="16">
        <v>335419</v>
      </c>
    </row>
    <row r="206" spans="1:24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54</v>
      </c>
      <c r="F206" s="16" t="s">
        <v>54</v>
      </c>
      <c r="G206" s="16" t="s">
        <v>108</v>
      </c>
      <c r="H206" s="17" t="s">
        <v>107</v>
      </c>
      <c r="I206" s="16" t="s">
        <v>20</v>
      </c>
      <c r="J206" s="16" t="s">
        <v>415</v>
      </c>
      <c r="K206" s="17" t="s">
        <v>415</v>
      </c>
      <c r="L206" s="70">
        <v>1</v>
      </c>
      <c r="M206" s="16" t="s">
        <v>393</v>
      </c>
      <c r="N206" s="17">
        <v>350000</v>
      </c>
      <c r="O206" s="16">
        <v>0</v>
      </c>
      <c r="P206" s="16">
        <v>0</v>
      </c>
      <c r="Q206" s="17">
        <v>350000</v>
      </c>
      <c r="R206" s="16" t="s">
        <v>552</v>
      </c>
      <c r="S206" s="16" t="s">
        <v>62</v>
      </c>
      <c r="T206" s="17">
        <v>280000</v>
      </c>
      <c r="U206" s="16">
        <v>70000</v>
      </c>
      <c r="V206" s="16">
        <v>20</v>
      </c>
      <c r="W206" s="16">
        <v>335462</v>
      </c>
    </row>
    <row r="207" spans="1:24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54</v>
      </c>
      <c r="F207" s="16" t="s">
        <v>54</v>
      </c>
      <c r="G207" s="16" t="s">
        <v>108</v>
      </c>
      <c r="H207" s="17" t="s">
        <v>107</v>
      </c>
      <c r="I207" s="16" t="s">
        <v>20</v>
      </c>
      <c r="J207" s="16" t="s">
        <v>412</v>
      </c>
      <c r="K207" s="17" t="s">
        <v>412</v>
      </c>
      <c r="L207" s="70">
        <v>300</v>
      </c>
      <c r="M207" s="16" t="s">
        <v>393</v>
      </c>
      <c r="N207" s="17">
        <v>262500</v>
      </c>
      <c r="O207" s="17">
        <v>0</v>
      </c>
      <c r="P207" s="16">
        <v>0</v>
      </c>
      <c r="Q207" s="17">
        <v>262500</v>
      </c>
      <c r="R207" s="16" t="s">
        <v>552</v>
      </c>
      <c r="S207" s="16" t="s">
        <v>62</v>
      </c>
      <c r="T207" s="17">
        <v>262500</v>
      </c>
      <c r="U207" s="16">
        <v>0</v>
      </c>
      <c r="V207" s="16">
        <v>0</v>
      </c>
      <c r="W207" s="16">
        <v>335413</v>
      </c>
    </row>
    <row r="208" spans="1:24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54</v>
      </c>
      <c r="F208" s="16" t="s">
        <v>54</v>
      </c>
      <c r="G208" s="16" t="s">
        <v>108</v>
      </c>
      <c r="H208" s="16" t="s">
        <v>107</v>
      </c>
      <c r="I208" s="16" t="s">
        <v>29</v>
      </c>
      <c r="J208" s="16" t="s">
        <v>534</v>
      </c>
      <c r="K208" s="17" t="s">
        <v>534</v>
      </c>
      <c r="L208" s="70">
        <v>1</v>
      </c>
      <c r="M208" s="16"/>
      <c r="N208" s="17">
        <v>85000</v>
      </c>
      <c r="O208" s="16">
        <v>0</v>
      </c>
      <c r="P208" s="16">
        <v>0</v>
      </c>
      <c r="Q208" s="17">
        <v>85000</v>
      </c>
      <c r="R208" s="16" t="s">
        <v>555</v>
      </c>
      <c r="S208" s="16" t="s">
        <v>62</v>
      </c>
      <c r="T208" s="17">
        <v>85000</v>
      </c>
      <c r="U208" s="16">
        <v>0</v>
      </c>
      <c r="V208" s="16">
        <v>0</v>
      </c>
      <c r="W208" s="16">
        <v>379337</v>
      </c>
      <c r="X208" s="6" t="s">
        <v>556</v>
      </c>
    </row>
    <row r="209" spans="1:24" s="6" customFormat="1" ht="43.5" customHeight="1">
      <c r="A209" s="3">
        <v>207</v>
      </c>
      <c r="B209" s="14"/>
      <c r="C209" s="14"/>
      <c r="D209" s="14"/>
      <c r="E209" s="16"/>
      <c r="F209" s="16"/>
      <c r="G209" s="16"/>
      <c r="H209" s="17"/>
      <c r="I209" s="16"/>
      <c r="J209" s="16"/>
      <c r="K209" s="17"/>
      <c r="L209" s="70"/>
      <c r="M209" s="16"/>
      <c r="N209" s="17"/>
      <c r="O209" s="16"/>
      <c r="P209" s="16"/>
      <c r="Q209" s="17"/>
      <c r="R209" s="16"/>
      <c r="S209" s="16"/>
      <c r="T209" s="17"/>
      <c r="U209" s="17"/>
      <c r="V209" s="16"/>
      <c r="W209" s="16"/>
      <c r="X209" s="6">
        <v>242235</v>
      </c>
    </row>
    <row r="210" spans="1:24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54</v>
      </c>
      <c r="F210" s="16" t="s">
        <v>54</v>
      </c>
      <c r="G210" s="16" t="s">
        <v>108</v>
      </c>
      <c r="H210" s="17" t="s">
        <v>105</v>
      </c>
      <c r="I210" s="16" t="s">
        <v>9</v>
      </c>
      <c r="J210" s="16" t="s">
        <v>533</v>
      </c>
      <c r="K210" s="17"/>
      <c r="L210" s="70">
        <v>1</v>
      </c>
      <c r="M210" s="16"/>
      <c r="N210" s="17">
        <v>270000</v>
      </c>
      <c r="O210" s="16">
        <v>0</v>
      </c>
      <c r="P210" s="16">
        <v>0</v>
      </c>
      <c r="Q210" s="17">
        <v>270000</v>
      </c>
      <c r="R210" s="16" t="s">
        <v>555</v>
      </c>
      <c r="S210" s="16" t="s">
        <v>62</v>
      </c>
      <c r="T210" s="17">
        <v>270000</v>
      </c>
      <c r="U210" s="17">
        <v>0</v>
      </c>
      <c r="V210" s="16">
        <v>0</v>
      </c>
      <c r="W210" s="16">
        <v>379336</v>
      </c>
      <c r="X210" s="6" t="s">
        <v>556</v>
      </c>
    </row>
    <row r="211" spans="1:24" s="6" customFormat="1" ht="43.5" customHeight="1">
      <c r="A211" s="3">
        <v>209</v>
      </c>
      <c r="B211" s="14"/>
      <c r="C211" s="14"/>
      <c r="D211" s="14"/>
      <c r="E211" s="16"/>
      <c r="F211" s="16"/>
      <c r="G211" s="16"/>
      <c r="H211" s="17"/>
      <c r="I211" s="16"/>
      <c r="J211" s="16"/>
      <c r="K211" s="17"/>
      <c r="L211" s="70"/>
      <c r="M211" s="16"/>
      <c r="N211" s="17"/>
      <c r="O211" s="17"/>
      <c r="P211" s="16"/>
      <c r="Q211" s="17"/>
      <c r="R211" s="16"/>
      <c r="S211" s="16"/>
      <c r="T211" s="17"/>
      <c r="U211" s="16"/>
      <c r="V211" s="16"/>
      <c r="W211" s="16"/>
      <c r="X211" s="6">
        <v>242235</v>
      </c>
    </row>
    <row r="212" spans="1:24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54</v>
      </c>
      <c r="F212" s="16" t="s">
        <v>54</v>
      </c>
      <c r="G212" s="16" t="s">
        <v>108</v>
      </c>
      <c r="H212" s="17" t="s">
        <v>107</v>
      </c>
      <c r="I212" s="16" t="s">
        <v>29</v>
      </c>
      <c r="J212" s="16" t="s">
        <v>535</v>
      </c>
      <c r="K212" s="17" t="s">
        <v>535</v>
      </c>
      <c r="L212" s="70">
        <v>5</v>
      </c>
      <c r="M212" s="16"/>
      <c r="N212" s="17">
        <v>21868.22</v>
      </c>
      <c r="O212" s="16">
        <v>3131.78</v>
      </c>
      <c r="P212" s="16">
        <v>0</v>
      </c>
      <c r="Q212" s="17">
        <v>25000</v>
      </c>
      <c r="R212" s="16" t="s">
        <v>555</v>
      </c>
      <c r="S212" s="16" t="s">
        <v>62</v>
      </c>
      <c r="T212" s="17">
        <v>21868.22</v>
      </c>
      <c r="U212" s="16">
        <v>0</v>
      </c>
      <c r="V212" s="16">
        <v>0</v>
      </c>
      <c r="W212" s="16">
        <v>379339</v>
      </c>
      <c r="X212" s="6" t="s">
        <v>556</v>
      </c>
    </row>
    <row r="213" spans="1:24" s="6" customFormat="1" ht="43.5" customHeight="1">
      <c r="A213" s="3">
        <v>211</v>
      </c>
      <c r="B213" s="14"/>
      <c r="C213" s="14"/>
      <c r="D213" s="14"/>
      <c r="E213" s="16"/>
      <c r="F213" s="16"/>
      <c r="G213" s="16"/>
      <c r="H213" s="17"/>
      <c r="I213" s="16"/>
      <c r="J213" s="16"/>
      <c r="K213" s="17"/>
      <c r="L213" s="70"/>
      <c r="M213" s="16"/>
      <c r="N213" s="17"/>
      <c r="O213" s="16"/>
      <c r="P213" s="16"/>
      <c r="Q213" s="17"/>
      <c r="R213" s="16"/>
      <c r="S213" s="16"/>
      <c r="T213" s="17"/>
      <c r="U213" s="17"/>
      <c r="V213" s="16"/>
      <c r="W213" s="16"/>
      <c r="X213" s="6">
        <v>242235</v>
      </c>
    </row>
    <row r="214" spans="1:24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539</v>
      </c>
      <c r="F214" s="16" t="s">
        <v>539</v>
      </c>
      <c r="G214" s="16" t="s">
        <v>540</v>
      </c>
      <c r="H214" s="17" t="s">
        <v>105</v>
      </c>
      <c r="I214" s="16" t="s">
        <v>44</v>
      </c>
      <c r="J214" s="16" t="s">
        <v>541</v>
      </c>
      <c r="K214" s="17" t="s">
        <v>542</v>
      </c>
      <c r="L214" s="70">
        <v>1</v>
      </c>
      <c r="M214" s="16" t="s">
        <v>9</v>
      </c>
      <c r="N214" s="17">
        <v>146601.54</v>
      </c>
      <c r="O214" s="16">
        <v>48398.46</v>
      </c>
      <c r="P214" s="16">
        <v>0</v>
      </c>
      <c r="Q214" s="17">
        <v>195000</v>
      </c>
      <c r="R214" s="16" t="s">
        <v>553</v>
      </c>
      <c r="S214" s="16" t="s">
        <v>62</v>
      </c>
      <c r="T214" s="17">
        <v>146601.54</v>
      </c>
      <c r="U214" s="16">
        <v>0</v>
      </c>
      <c r="V214" s="16">
        <v>0</v>
      </c>
      <c r="W214" s="16">
        <v>374932</v>
      </c>
    </row>
    <row r="215" spans="1:24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539</v>
      </c>
      <c r="F215" s="16" t="s">
        <v>539</v>
      </c>
      <c r="G215" s="16" t="s">
        <v>540</v>
      </c>
      <c r="H215" s="17" t="s">
        <v>107</v>
      </c>
      <c r="I215" s="16" t="s">
        <v>20</v>
      </c>
      <c r="J215" s="16" t="s">
        <v>543</v>
      </c>
      <c r="K215" s="17" t="s">
        <v>544</v>
      </c>
      <c r="L215" s="70">
        <v>1</v>
      </c>
      <c r="M215" s="16">
        <v>23001300</v>
      </c>
      <c r="N215" s="17">
        <v>85000</v>
      </c>
      <c r="O215" s="16">
        <v>0</v>
      </c>
      <c r="P215" s="16">
        <v>0</v>
      </c>
      <c r="Q215" s="17">
        <v>85000</v>
      </c>
      <c r="R215" s="16" t="s">
        <v>553</v>
      </c>
      <c r="S215" s="16" t="s">
        <v>62</v>
      </c>
      <c r="T215" s="17">
        <v>85000</v>
      </c>
      <c r="U215" s="17">
        <v>0</v>
      </c>
      <c r="V215" s="16">
        <v>0</v>
      </c>
      <c r="W215" s="16">
        <v>374914</v>
      </c>
    </row>
    <row r="216" spans="1:24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539</v>
      </c>
      <c r="F216" s="16" t="s">
        <v>539</v>
      </c>
      <c r="G216" s="16" t="s">
        <v>540</v>
      </c>
      <c r="H216" s="17" t="s">
        <v>107</v>
      </c>
      <c r="I216" s="16" t="s">
        <v>22</v>
      </c>
      <c r="J216" s="16" t="s">
        <v>545</v>
      </c>
      <c r="K216" s="17" t="s">
        <v>546</v>
      </c>
      <c r="L216" s="70">
        <v>50</v>
      </c>
      <c r="M216" s="16" t="s">
        <v>547</v>
      </c>
      <c r="N216" s="17">
        <v>234500</v>
      </c>
      <c r="O216" s="16">
        <v>0</v>
      </c>
      <c r="P216" s="16">
        <v>0</v>
      </c>
      <c r="Q216" s="17">
        <v>234500</v>
      </c>
      <c r="R216" s="16" t="s">
        <v>553</v>
      </c>
      <c r="S216" s="16" t="s">
        <v>62</v>
      </c>
      <c r="T216" s="17">
        <v>234500</v>
      </c>
      <c r="U216" s="16">
        <v>0</v>
      </c>
      <c r="V216" s="16">
        <v>0</v>
      </c>
      <c r="W216" s="16">
        <v>374916</v>
      </c>
    </row>
    <row r="217" spans="1:24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548</v>
      </c>
      <c r="F217" s="16" t="s">
        <v>548</v>
      </c>
      <c r="G217" s="16" t="s">
        <v>540</v>
      </c>
      <c r="H217" s="17" t="s">
        <v>107</v>
      </c>
      <c r="I217" s="16" t="s">
        <v>38</v>
      </c>
      <c r="J217" s="16" t="s">
        <v>549</v>
      </c>
      <c r="K217" s="17" t="s">
        <v>550</v>
      </c>
      <c r="L217" s="70">
        <v>1</v>
      </c>
      <c r="M217" s="16" t="s">
        <v>551</v>
      </c>
      <c r="N217" s="17">
        <v>375017.85</v>
      </c>
      <c r="O217" s="16">
        <v>73982.149999999994</v>
      </c>
      <c r="P217" s="16">
        <v>0</v>
      </c>
      <c r="Q217" s="17">
        <v>449000</v>
      </c>
      <c r="R217" s="16" t="s">
        <v>553</v>
      </c>
      <c r="S217" s="16" t="s">
        <v>62</v>
      </c>
      <c r="T217" s="17">
        <v>210900</v>
      </c>
      <c r="U217" s="16">
        <v>164117.85</v>
      </c>
      <c r="V217" s="16">
        <v>43.76</v>
      </c>
      <c r="W217" s="16">
        <v>375111</v>
      </c>
    </row>
    <row r="218" spans="1:24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57</v>
      </c>
      <c r="F218" s="16" t="s">
        <v>58</v>
      </c>
      <c r="G218" s="16" t="s">
        <v>104</v>
      </c>
      <c r="H218" s="17" t="s">
        <v>107</v>
      </c>
      <c r="I218" s="16" t="s">
        <v>30</v>
      </c>
      <c r="J218" s="16" t="s">
        <v>420</v>
      </c>
      <c r="K218" s="17" t="s">
        <v>420</v>
      </c>
      <c r="L218" s="70">
        <v>2</v>
      </c>
      <c r="M218" s="16" t="s">
        <v>421</v>
      </c>
      <c r="N218" s="17">
        <v>20000</v>
      </c>
      <c r="O218" s="16">
        <v>0</v>
      </c>
      <c r="P218" s="16">
        <v>0</v>
      </c>
      <c r="Q218" s="17">
        <v>20000</v>
      </c>
      <c r="R218" s="16" t="s">
        <v>552</v>
      </c>
      <c r="S218" s="16" t="s">
        <v>62</v>
      </c>
      <c r="T218" s="17">
        <v>20000</v>
      </c>
      <c r="U218" s="17">
        <v>0</v>
      </c>
      <c r="V218" s="16">
        <v>0</v>
      </c>
      <c r="W218" s="16">
        <v>327381</v>
      </c>
    </row>
    <row r="219" spans="1:24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57</v>
      </c>
      <c r="F219" s="16" t="s">
        <v>58</v>
      </c>
      <c r="G219" s="16" t="s">
        <v>104</v>
      </c>
      <c r="H219" s="17" t="s">
        <v>107</v>
      </c>
      <c r="I219" s="16" t="s">
        <v>36</v>
      </c>
      <c r="J219" s="16" t="s">
        <v>39</v>
      </c>
      <c r="K219" s="17" t="s">
        <v>39</v>
      </c>
      <c r="L219" s="70">
        <v>1</v>
      </c>
      <c r="M219" s="16" t="s">
        <v>423</v>
      </c>
      <c r="N219" s="17">
        <v>70000</v>
      </c>
      <c r="O219" s="16">
        <v>0</v>
      </c>
      <c r="P219" s="16">
        <v>0</v>
      </c>
      <c r="Q219" s="17">
        <v>70000</v>
      </c>
      <c r="R219" s="16" t="s">
        <v>552</v>
      </c>
      <c r="S219" s="16" t="s">
        <v>62</v>
      </c>
      <c r="T219" s="17">
        <v>70000</v>
      </c>
      <c r="U219" s="16">
        <v>0</v>
      </c>
      <c r="V219" s="16">
        <v>0</v>
      </c>
      <c r="W219" s="16">
        <v>327379</v>
      </c>
    </row>
    <row r="220" spans="1:24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57</v>
      </c>
      <c r="F220" s="16" t="s">
        <v>58</v>
      </c>
      <c r="G220" s="16" t="s">
        <v>104</v>
      </c>
      <c r="H220" s="17" t="s">
        <v>107</v>
      </c>
      <c r="I220" s="16" t="s">
        <v>30</v>
      </c>
      <c r="J220" s="16" t="s">
        <v>314</v>
      </c>
      <c r="K220" s="17" t="s">
        <v>314</v>
      </c>
      <c r="L220" s="70">
        <v>4</v>
      </c>
      <c r="M220" s="16" t="s">
        <v>422</v>
      </c>
      <c r="N220" s="17">
        <v>10000</v>
      </c>
      <c r="O220" s="16">
        <v>0</v>
      </c>
      <c r="P220" s="16">
        <v>0</v>
      </c>
      <c r="Q220" s="17">
        <v>10000</v>
      </c>
      <c r="R220" s="16" t="s">
        <v>552</v>
      </c>
      <c r="S220" s="16" t="s">
        <v>62</v>
      </c>
      <c r="T220" s="17">
        <v>10000</v>
      </c>
      <c r="U220" s="17">
        <v>0</v>
      </c>
      <c r="V220" s="16">
        <v>0</v>
      </c>
      <c r="W220" s="16">
        <v>327384</v>
      </c>
    </row>
    <row r="221" spans="1:24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57</v>
      </c>
      <c r="F221" s="16" t="s">
        <v>59</v>
      </c>
      <c r="G221" s="16" t="s">
        <v>104</v>
      </c>
      <c r="H221" s="17" t="s">
        <v>105</v>
      </c>
      <c r="I221" s="16" t="s">
        <v>9</v>
      </c>
      <c r="J221" s="16" t="s">
        <v>60</v>
      </c>
      <c r="K221" s="17" t="s">
        <v>424</v>
      </c>
      <c r="L221" s="70">
        <v>1</v>
      </c>
      <c r="M221" s="16" t="s">
        <v>425</v>
      </c>
      <c r="N221" s="17">
        <v>50000</v>
      </c>
      <c r="O221" s="16">
        <v>0</v>
      </c>
      <c r="P221" s="16">
        <v>0</v>
      </c>
      <c r="Q221" s="17">
        <v>50000</v>
      </c>
      <c r="R221" s="16" t="s">
        <v>552</v>
      </c>
      <c r="S221" s="16" t="s">
        <v>62</v>
      </c>
      <c r="T221" s="17">
        <v>50000</v>
      </c>
      <c r="U221" s="16">
        <v>0</v>
      </c>
      <c r="V221" s="16">
        <v>0</v>
      </c>
      <c r="W221" s="16">
        <v>327385</v>
      </c>
    </row>
    <row r="222" spans="1:24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57</v>
      </c>
      <c r="F222" s="16" t="s">
        <v>57</v>
      </c>
      <c r="G222" s="16" t="s">
        <v>104</v>
      </c>
      <c r="H222" s="17" t="s">
        <v>107</v>
      </c>
      <c r="I222" s="16" t="s">
        <v>36</v>
      </c>
      <c r="J222" s="16" t="s">
        <v>244</v>
      </c>
      <c r="K222" s="17" t="s">
        <v>244</v>
      </c>
      <c r="L222" s="70">
        <v>1</v>
      </c>
      <c r="M222" s="16" t="s">
        <v>63</v>
      </c>
      <c r="N222" s="17">
        <v>150000</v>
      </c>
      <c r="O222" s="16">
        <v>0</v>
      </c>
      <c r="P222" s="16">
        <v>0</v>
      </c>
      <c r="Q222" s="17">
        <v>150000</v>
      </c>
      <c r="R222" s="16" t="s">
        <v>552</v>
      </c>
      <c r="S222" s="16" t="s">
        <v>62</v>
      </c>
      <c r="T222" s="17">
        <v>150000</v>
      </c>
      <c r="U222" s="17">
        <v>0</v>
      </c>
      <c r="V222" s="16">
        <v>0</v>
      </c>
      <c r="W222" s="16">
        <v>326504</v>
      </c>
    </row>
    <row r="223" spans="1:24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57</v>
      </c>
      <c r="F223" s="16" t="s">
        <v>57</v>
      </c>
      <c r="G223" s="16" t="s">
        <v>108</v>
      </c>
      <c r="H223" s="17" t="s">
        <v>107</v>
      </c>
      <c r="I223" s="16" t="s">
        <v>61</v>
      </c>
      <c r="J223" s="16" t="s">
        <v>429</v>
      </c>
      <c r="K223" s="17" t="s">
        <v>429</v>
      </c>
      <c r="L223" s="70">
        <v>1</v>
      </c>
      <c r="M223" s="16" t="s">
        <v>430</v>
      </c>
      <c r="N223" s="17">
        <v>760000</v>
      </c>
      <c r="O223" s="17">
        <v>0</v>
      </c>
      <c r="P223" s="16">
        <v>0</v>
      </c>
      <c r="Q223" s="17">
        <v>760000</v>
      </c>
      <c r="R223" s="16" t="s">
        <v>552</v>
      </c>
      <c r="S223" s="16" t="s">
        <v>62</v>
      </c>
      <c r="T223" s="17">
        <v>418500</v>
      </c>
      <c r="U223" s="16">
        <v>341500</v>
      </c>
      <c r="V223" s="16">
        <v>44.93</v>
      </c>
      <c r="W223" s="16">
        <v>326472</v>
      </c>
    </row>
    <row r="224" spans="1:24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57</v>
      </c>
      <c r="F224" s="16" t="s">
        <v>57</v>
      </c>
      <c r="G224" s="16" t="s">
        <v>108</v>
      </c>
      <c r="H224" s="17" t="s">
        <v>107</v>
      </c>
      <c r="I224" s="16" t="s">
        <v>30</v>
      </c>
      <c r="J224" s="16" t="s">
        <v>433</v>
      </c>
      <c r="K224" s="17" t="s">
        <v>433</v>
      </c>
      <c r="L224" s="70">
        <v>3</v>
      </c>
      <c r="M224" s="16" t="s">
        <v>434</v>
      </c>
      <c r="N224" s="17">
        <v>27000</v>
      </c>
      <c r="O224" s="16">
        <v>0</v>
      </c>
      <c r="P224" s="16">
        <v>0</v>
      </c>
      <c r="Q224" s="17">
        <v>27000</v>
      </c>
      <c r="R224" s="16" t="s">
        <v>552</v>
      </c>
      <c r="S224" s="16" t="s">
        <v>62</v>
      </c>
      <c r="T224" s="17">
        <v>27000</v>
      </c>
      <c r="U224" s="16">
        <v>0</v>
      </c>
      <c r="V224" s="16">
        <v>0</v>
      </c>
      <c r="W224" s="16">
        <v>325630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57</v>
      </c>
      <c r="F225" s="16" t="s">
        <v>57</v>
      </c>
      <c r="G225" s="16" t="s">
        <v>108</v>
      </c>
      <c r="H225" s="17" t="s">
        <v>107</v>
      </c>
      <c r="I225" s="16" t="s">
        <v>38</v>
      </c>
      <c r="J225" s="16" t="s">
        <v>446</v>
      </c>
      <c r="K225" s="17" t="s">
        <v>447</v>
      </c>
      <c r="L225" s="70">
        <v>6</v>
      </c>
      <c r="M225" s="16" t="s">
        <v>448</v>
      </c>
      <c r="N225" s="17">
        <v>48000</v>
      </c>
      <c r="O225" s="16">
        <v>0</v>
      </c>
      <c r="P225" s="16">
        <v>0</v>
      </c>
      <c r="Q225" s="17">
        <v>48000</v>
      </c>
      <c r="R225" s="16" t="s">
        <v>552</v>
      </c>
      <c r="S225" s="16" t="s">
        <v>62</v>
      </c>
      <c r="T225" s="17">
        <v>46800</v>
      </c>
      <c r="U225" s="16">
        <v>1200</v>
      </c>
      <c r="V225" s="16">
        <v>2.5</v>
      </c>
      <c r="W225" s="16">
        <v>325653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57</v>
      </c>
      <c r="F226" s="16" t="s">
        <v>57</v>
      </c>
      <c r="G226" s="16" t="s">
        <v>108</v>
      </c>
      <c r="H226" s="17" t="s">
        <v>107</v>
      </c>
      <c r="I226" s="16" t="s">
        <v>38</v>
      </c>
      <c r="J226" s="16" t="s">
        <v>426</v>
      </c>
      <c r="K226" s="17" t="s">
        <v>427</v>
      </c>
      <c r="L226" s="70">
        <v>1</v>
      </c>
      <c r="M226" s="16" t="s">
        <v>428</v>
      </c>
      <c r="N226" s="17">
        <v>5500</v>
      </c>
      <c r="O226" s="16">
        <v>0</v>
      </c>
      <c r="P226" s="16">
        <v>0</v>
      </c>
      <c r="Q226" s="17">
        <v>5500</v>
      </c>
      <c r="R226" s="16" t="s">
        <v>552</v>
      </c>
      <c r="S226" s="16" t="s">
        <v>62</v>
      </c>
      <c r="T226" s="17">
        <v>5500</v>
      </c>
      <c r="U226" s="17">
        <v>0</v>
      </c>
      <c r="V226" s="16">
        <v>0</v>
      </c>
      <c r="W226" s="16">
        <v>325657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57</v>
      </c>
      <c r="F227" s="16" t="s">
        <v>57</v>
      </c>
      <c r="G227" s="16" t="s">
        <v>104</v>
      </c>
      <c r="H227" s="17" t="s">
        <v>105</v>
      </c>
      <c r="I227" s="16" t="s">
        <v>9</v>
      </c>
      <c r="J227" s="16" t="s">
        <v>452</v>
      </c>
      <c r="K227" s="17" t="s">
        <v>453</v>
      </c>
      <c r="L227" s="70">
        <v>1</v>
      </c>
      <c r="M227" s="16" t="s">
        <v>454</v>
      </c>
      <c r="N227" s="17">
        <v>300000</v>
      </c>
      <c r="O227" s="16">
        <v>198119</v>
      </c>
      <c r="P227" s="16">
        <v>0</v>
      </c>
      <c r="Q227" s="17">
        <v>498119</v>
      </c>
      <c r="R227" s="16" t="s">
        <v>552</v>
      </c>
      <c r="S227" s="16" t="s">
        <v>62</v>
      </c>
      <c r="T227" s="17">
        <v>300000</v>
      </c>
      <c r="U227" s="16">
        <v>0</v>
      </c>
      <c r="V227" s="16">
        <v>0</v>
      </c>
      <c r="W227" s="16">
        <v>326500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57</v>
      </c>
      <c r="F228" s="16" t="s">
        <v>57</v>
      </c>
      <c r="G228" s="16" t="s">
        <v>108</v>
      </c>
      <c r="H228" s="17" t="s">
        <v>107</v>
      </c>
      <c r="I228" s="16" t="s">
        <v>36</v>
      </c>
      <c r="J228" s="16" t="s">
        <v>439</v>
      </c>
      <c r="K228" s="17" t="s">
        <v>439</v>
      </c>
      <c r="L228" s="70">
        <v>1</v>
      </c>
      <c r="M228" s="16" t="s">
        <v>440</v>
      </c>
      <c r="N228" s="17">
        <v>150000</v>
      </c>
      <c r="O228" s="16">
        <v>0</v>
      </c>
      <c r="P228" s="16">
        <v>0</v>
      </c>
      <c r="Q228" s="17">
        <v>150000</v>
      </c>
      <c r="R228" s="16" t="s">
        <v>552</v>
      </c>
      <c r="S228" s="16" t="s">
        <v>62</v>
      </c>
      <c r="T228" s="17">
        <v>150000</v>
      </c>
      <c r="U228" s="16">
        <v>0</v>
      </c>
      <c r="V228" s="16">
        <v>0</v>
      </c>
      <c r="W228" s="16">
        <v>326479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68" t="s">
        <v>57</v>
      </c>
      <c r="F229" s="68" t="s">
        <v>57</v>
      </c>
      <c r="G229" s="68" t="s">
        <v>108</v>
      </c>
      <c r="H229" s="68" t="s">
        <v>107</v>
      </c>
      <c r="I229" s="68" t="s">
        <v>12</v>
      </c>
      <c r="J229" s="68" t="s">
        <v>40</v>
      </c>
      <c r="K229" s="68" t="s">
        <v>40</v>
      </c>
      <c r="L229" s="71">
        <v>1</v>
      </c>
      <c r="M229" s="68" t="s">
        <v>444</v>
      </c>
      <c r="N229" s="69">
        <v>43894.09</v>
      </c>
      <c r="O229" s="68">
        <v>6105.91</v>
      </c>
      <c r="P229" s="68">
        <v>0</v>
      </c>
      <c r="Q229" s="69">
        <v>50000</v>
      </c>
      <c r="R229" s="68" t="s">
        <v>552</v>
      </c>
      <c r="S229" s="68" t="s">
        <v>62</v>
      </c>
      <c r="T229" s="69">
        <v>43894.09</v>
      </c>
      <c r="U229" s="69">
        <v>0</v>
      </c>
      <c r="V229" s="68">
        <v>0</v>
      </c>
      <c r="W229" s="68">
        <v>327259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68" t="s">
        <v>57</v>
      </c>
      <c r="F230" s="68" t="s">
        <v>57</v>
      </c>
      <c r="G230" s="68" t="s">
        <v>108</v>
      </c>
      <c r="H230" s="68" t="s">
        <v>105</v>
      </c>
      <c r="I230" s="68" t="s">
        <v>9</v>
      </c>
      <c r="J230" s="68" t="s">
        <v>455</v>
      </c>
      <c r="K230" s="68" t="s">
        <v>456</v>
      </c>
      <c r="L230" s="71">
        <v>1</v>
      </c>
      <c r="M230" s="68" t="s">
        <v>455</v>
      </c>
      <c r="N230" s="69">
        <v>160000</v>
      </c>
      <c r="O230" s="68">
        <v>0</v>
      </c>
      <c r="P230" s="68">
        <v>0</v>
      </c>
      <c r="Q230" s="69">
        <v>160000</v>
      </c>
      <c r="R230" s="68" t="s">
        <v>552</v>
      </c>
      <c r="S230" s="68" t="s">
        <v>62</v>
      </c>
      <c r="T230" s="69">
        <v>160000</v>
      </c>
      <c r="U230" s="68">
        <v>0</v>
      </c>
      <c r="V230" s="68">
        <v>0</v>
      </c>
      <c r="W230" s="68">
        <v>325646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57</v>
      </c>
      <c r="F231" s="16" t="s">
        <v>57</v>
      </c>
      <c r="G231" s="16" t="s">
        <v>108</v>
      </c>
      <c r="H231" s="17" t="s">
        <v>107</v>
      </c>
      <c r="I231" s="16" t="s">
        <v>30</v>
      </c>
      <c r="J231" s="16" t="s">
        <v>435</v>
      </c>
      <c r="K231" s="17" t="s">
        <v>435</v>
      </c>
      <c r="L231" s="70">
        <v>3</v>
      </c>
      <c r="M231" s="16" t="s">
        <v>436</v>
      </c>
      <c r="N231" s="17">
        <v>66000</v>
      </c>
      <c r="O231" s="16">
        <v>0</v>
      </c>
      <c r="P231" s="16">
        <v>0</v>
      </c>
      <c r="Q231" s="17">
        <v>66000</v>
      </c>
      <c r="R231" s="16" t="s">
        <v>552</v>
      </c>
      <c r="S231" s="16" t="s">
        <v>62</v>
      </c>
      <c r="T231" s="17">
        <v>66000</v>
      </c>
      <c r="U231" s="16">
        <v>0</v>
      </c>
      <c r="V231" s="16">
        <v>0</v>
      </c>
      <c r="W231" s="16">
        <v>325611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57</v>
      </c>
      <c r="F232" s="16" t="s">
        <v>57</v>
      </c>
      <c r="G232" s="16" t="s">
        <v>106</v>
      </c>
      <c r="H232" s="17" t="s">
        <v>107</v>
      </c>
      <c r="I232" s="16" t="s">
        <v>22</v>
      </c>
      <c r="J232" s="16" t="s">
        <v>437</v>
      </c>
      <c r="K232" s="17" t="s">
        <v>437</v>
      </c>
      <c r="L232" s="70">
        <v>1</v>
      </c>
      <c r="M232" s="16" t="s">
        <v>438</v>
      </c>
      <c r="N232" s="17">
        <v>610000</v>
      </c>
      <c r="O232" s="16">
        <v>0</v>
      </c>
      <c r="P232" s="16">
        <v>0</v>
      </c>
      <c r="Q232" s="17">
        <v>610000</v>
      </c>
      <c r="R232" s="16" t="s">
        <v>552</v>
      </c>
      <c r="S232" s="16" t="s">
        <v>62</v>
      </c>
      <c r="T232" s="17">
        <v>597000</v>
      </c>
      <c r="U232" s="16">
        <v>13000</v>
      </c>
      <c r="V232" s="16">
        <v>2.13</v>
      </c>
      <c r="W232" s="16">
        <v>329809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57</v>
      </c>
      <c r="F233" s="16" t="s">
        <v>57</v>
      </c>
      <c r="G233" s="16" t="s">
        <v>104</v>
      </c>
      <c r="H233" s="17" t="s">
        <v>107</v>
      </c>
      <c r="I233" s="16" t="s">
        <v>12</v>
      </c>
      <c r="J233" s="16" t="s">
        <v>40</v>
      </c>
      <c r="K233" s="17" t="s">
        <v>40</v>
      </c>
      <c r="L233" s="70">
        <v>3</v>
      </c>
      <c r="M233" s="16" t="s">
        <v>445</v>
      </c>
      <c r="N233" s="17">
        <v>150000</v>
      </c>
      <c r="O233" s="17">
        <v>0</v>
      </c>
      <c r="P233" s="16">
        <v>0</v>
      </c>
      <c r="Q233" s="17">
        <v>150000</v>
      </c>
      <c r="R233" s="16" t="s">
        <v>552</v>
      </c>
      <c r="S233" s="16" t="s">
        <v>62</v>
      </c>
      <c r="T233" s="17">
        <v>149400</v>
      </c>
      <c r="U233" s="16">
        <v>600</v>
      </c>
      <c r="V233" s="16">
        <v>0.4</v>
      </c>
      <c r="W233" s="16">
        <v>326511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57</v>
      </c>
      <c r="F234" s="16" t="s">
        <v>57</v>
      </c>
      <c r="G234" s="16" t="s">
        <v>108</v>
      </c>
      <c r="H234" s="17" t="s">
        <v>107</v>
      </c>
      <c r="I234" s="16" t="s">
        <v>30</v>
      </c>
      <c r="J234" s="16" t="s">
        <v>431</v>
      </c>
      <c r="K234" s="17" t="s">
        <v>431</v>
      </c>
      <c r="L234" s="70">
        <v>2</v>
      </c>
      <c r="M234" s="16" t="s">
        <v>432</v>
      </c>
      <c r="N234" s="17">
        <v>30000</v>
      </c>
      <c r="O234" s="16">
        <v>0</v>
      </c>
      <c r="P234" s="16">
        <v>0</v>
      </c>
      <c r="Q234" s="17">
        <v>30000</v>
      </c>
      <c r="R234" s="16" t="s">
        <v>552</v>
      </c>
      <c r="S234" s="16" t="s">
        <v>62</v>
      </c>
      <c r="T234" s="17">
        <v>30000</v>
      </c>
      <c r="U234" s="16">
        <v>0</v>
      </c>
      <c r="V234" s="16">
        <v>0</v>
      </c>
      <c r="W234" s="16">
        <v>325626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57</v>
      </c>
      <c r="F235" s="16" t="s">
        <v>57</v>
      </c>
      <c r="G235" s="16" t="s">
        <v>108</v>
      </c>
      <c r="H235" s="17" t="s">
        <v>107</v>
      </c>
      <c r="I235" s="16" t="s">
        <v>12</v>
      </c>
      <c r="J235" s="16" t="s">
        <v>64</v>
      </c>
      <c r="K235" s="17" t="s">
        <v>64</v>
      </c>
      <c r="L235" s="70">
        <v>1</v>
      </c>
      <c r="M235" s="16" t="s">
        <v>441</v>
      </c>
      <c r="N235" s="17">
        <v>330000</v>
      </c>
      <c r="O235" s="16">
        <v>0</v>
      </c>
      <c r="P235" s="16">
        <v>0</v>
      </c>
      <c r="Q235" s="17">
        <v>330000</v>
      </c>
      <c r="R235" s="16" t="s">
        <v>552</v>
      </c>
      <c r="S235" s="16" t="s">
        <v>62</v>
      </c>
      <c r="T235" s="17">
        <v>330000</v>
      </c>
      <c r="U235" s="17">
        <v>0</v>
      </c>
      <c r="V235" s="16">
        <v>0</v>
      </c>
      <c r="W235" s="16">
        <v>326474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57</v>
      </c>
      <c r="F236" s="16" t="s">
        <v>57</v>
      </c>
      <c r="G236" s="16" t="s">
        <v>108</v>
      </c>
      <c r="H236" s="17" t="s">
        <v>107</v>
      </c>
      <c r="I236" s="16" t="s">
        <v>12</v>
      </c>
      <c r="J236" s="16" t="s">
        <v>442</v>
      </c>
      <c r="K236" s="17" t="s">
        <v>442</v>
      </c>
      <c r="L236" s="70">
        <v>1</v>
      </c>
      <c r="M236" s="16" t="s">
        <v>443</v>
      </c>
      <c r="N236" s="17">
        <v>120000</v>
      </c>
      <c r="O236" s="16">
        <v>0</v>
      </c>
      <c r="P236" s="16">
        <v>0</v>
      </c>
      <c r="Q236" s="17">
        <v>120000</v>
      </c>
      <c r="R236" s="16" t="s">
        <v>552</v>
      </c>
      <c r="S236" s="16" t="s">
        <v>62</v>
      </c>
      <c r="T236" s="17">
        <v>120000</v>
      </c>
      <c r="U236" s="17">
        <v>0</v>
      </c>
      <c r="V236" s="16">
        <v>0</v>
      </c>
      <c r="W236" s="16">
        <v>326478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57</v>
      </c>
      <c r="F237" s="16" t="s">
        <v>57</v>
      </c>
      <c r="G237" s="16" t="s">
        <v>108</v>
      </c>
      <c r="H237" s="17" t="s">
        <v>105</v>
      </c>
      <c r="I237" s="16" t="s">
        <v>9</v>
      </c>
      <c r="J237" s="16" t="s">
        <v>457</v>
      </c>
      <c r="K237" s="17" t="s">
        <v>458</v>
      </c>
      <c r="L237" s="70">
        <v>1</v>
      </c>
      <c r="M237" s="16" t="s">
        <v>459</v>
      </c>
      <c r="N237" s="17">
        <v>134800</v>
      </c>
      <c r="O237" s="17">
        <v>0</v>
      </c>
      <c r="P237" s="16">
        <v>0</v>
      </c>
      <c r="Q237" s="17">
        <v>134800</v>
      </c>
      <c r="R237" s="16" t="s">
        <v>552</v>
      </c>
      <c r="S237" s="16" t="s">
        <v>62</v>
      </c>
      <c r="T237" s="17">
        <v>130000</v>
      </c>
      <c r="U237" s="16">
        <v>4800</v>
      </c>
      <c r="V237" s="16">
        <v>3.56</v>
      </c>
      <c r="W237" s="16">
        <v>325637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57</v>
      </c>
      <c r="F238" s="16" t="s">
        <v>57</v>
      </c>
      <c r="G238" s="16" t="s">
        <v>108</v>
      </c>
      <c r="H238" s="17" t="s">
        <v>107</v>
      </c>
      <c r="I238" s="16" t="s">
        <v>449</v>
      </c>
      <c r="J238" s="16" t="s">
        <v>450</v>
      </c>
      <c r="K238" s="17" t="s">
        <v>450</v>
      </c>
      <c r="L238" s="70">
        <v>2</v>
      </c>
      <c r="M238" s="16" t="s">
        <v>451</v>
      </c>
      <c r="N238" s="17">
        <v>28000</v>
      </c>
      <c r="O238" s="16">
        <v>0</v>
      </c>
      <c r="P238" s="16">
        <v>0</v>
      </c>
      <c r="Q238" s="17">
        <v>28000</v>
      </c>
      <c r="R238" s="16" t="s">
        <v>552</v>
      </c>
      <c r="S238" s="16" t="s">
        <v>62</v>
      </c>
      <c r="T238" s="17">
        <v>26800</v>
      </c>
      <c r="U238" s="17">
        <v>1200</v>
      </c>
      <c r="V238" s="16">
        <v>4.29</v>
      </c>
      <c r="W238" s="16">
        <v>325648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460</v>
      </c>
      <c r="G239" s="16" t="s">
        <v>104</v>
      </c>
      <c r="H239" s="17" t="s">
        <v>105</v>
      </c>
      <c r="I239" s="16" t="s">
        <v>9</v>
      </c>
      <c r="J239" s="16" t="s">
        <v>463</v>
      </c>
      <c r="K239" s="17" t="s">
        <v>463</v>
      </c>
      <c r="L239" s="70">
        <v>1</v>
      </c>
      <c r="M239" s="16" t="s">
        <v>464</v>
      </c>
      <c r="N239" s="17">
        <v>250000</v>
      </c>
      <c r="O239" s="16">
        <v>0</v>
      </c>
      <c r="P239" s="16">
        <v>0</v>
      </c>
      <c r="Q239" s="17">
        <v>250000</v>
      </c>
      <c r="R239" s="16" t="s">
        <v>552</v>
      </c>
      <c r="S239" s="16" t="s">
        <v>62</v>
      </c>
      <c r="T239" s="16">
        <v>236000</v>
      </c>
      <c r="U239" s="16">
        <v>14000</v>
      </c>
      <c r="V239" s="16">
        <v>5.6</v>
      </c>
      <c r="W239" s="16">
        <v>325031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460</v>
      </c>
      <c r="G240" s="16" t="s">
        <v>108</v>
      </c>
      <c r="H240" s="17" t="s">
        <v>107</v>
      </c>
      <c r="I240" s="16" t="s">
        <v>20</v>
      </c>
      <c r="J240" s="16" t="s">
        <v>467</v>
      </c>
      <c r="K240" s="17" t="s">
        <v>467</v>
      </c>
      <c r="L240" s="70">
        <v>1</v>
      </c>
      <c r="M240" s="16" t="s">
        <v>468</v>
      </c>
      <c r="N240" s="17">
        <v>14600</v>
      </c>
      <c r="O240" s="16">
        <v>0</v>
      </c>
      <c r="P240" s="16">
        <v>0</v>
      </c>
      <c r="Q240" s="17">
        <v>14600</v>
      </c>
      <c r="R240" s="16" t="s">
        <v>552</v>
      </c>
      <c r="S240" s="16" t="s">
        <v>62</v>
      </c>
      <c r="T240" s="17">
        <v>14600</v>
      </c>
      <c r="U240" s="17">
        <v>0</v>
      </c>
      <c r="V240" s="16">
        <v>0</v>
      </c>
      <c r="W240" s="16">
        <v>324850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460</v>
      </c>
      <c r="G241" s="16" t="s">
        <v>108</v>
      </c>
      <c r="H241" s="17" t="s">
        <v>107</v>
      </c>
      <c r="I241" s="16" t="s">
        <v>29</v>
      </c>
      <c r="J241" s="16" t="s">
        <v>469</v>
      </c>
      <c r="K241" s="17" t="s">
        <v>469</v>
      </c>
      <c r="L241" s="70">
        <v>1</v>
      </c>
      <c r="M241" s="16" t="s">
        <v>470</v>
      </c>
      <c r="N241" s="17">
        <v>8000</v>
      </c>
      <c r="O241" s="16">
        <v>0</v>
      </c>
      <c r="P241" s="16">
        <v>0</v>
      </c>
      <c r="Q241" s="17">
        <v>8000</v>
      </c>
      <c r="R241" s="16" t="s">
        <v>552</v>
      </c>
      <c r="S241" s="16" t="s">
        <v>62</v>
      </c>
      <c r="T241" s="17">
        <v>7000</v>
      </c>
      <c r="U241" s="16">
        <v>1000</v>
      </c>
      <c r="V241" s="16">
        <v>12.5</v>
      </c>
      <c r="W241" s="16">
        <v>324856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460</v>
      </c>
      <c r="G242" s="16" t="s">
        <v>108</v>
      </c>
      <c r="H242" s="17" t="s">
        <v>107</v>
      </c>
      <c r="I242" s="16" t="s">
        <v>30</v>
      </c>
      <c r="J242" s="16" t="s">
        <v>465</v>
      </c>
      <c r="K242" s="17" t="s">
        <v>465</v>
      </c>
      <c r="L242" s="70">
        <v>1</v>
      </c>
      <c r="M242" s="16" t="s">
        <v>466</v>
      </c>
      <c r="N242" s="17">
        <v>30000</v>
      </c>
      <c r="O242" s="16">
        <v>0</v>
      </c>
      <c r="P242" s="16">
        <v>0</v>
      </c>
      <c r="Q242" s="17">
        <v>30000</v>
      </c>
      <c r="R242" s="16" t="s">
        <v>552</v>
      </c>
      <c r="S242" s="16" t="s">
        <v>62</v>
      </c>
      <c r="T242" s="17">
        <v>30000</v>
      </c>
      <c r="U242" s="16">
        <v>0</v>
      </c>
      <c r="V242" s="16">
        <v>0</v>
      </c>
      <c r="W242" s="16">
        <v>324845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460</v>
      </c>
      <c r="G243" s="16" t="s">
        <v>108</v>
      </c>
      <c r="H243" s="17" t="s">
        <v>107</v>
      </c>
      <c r="I243" s="16" t="s">
        <v>20</v>
      </c>
      <c r="J243" s="16" t="s">
        <v>461</v>
      </c>
      <c r="K243" s="17" t="s">
        <v>461</v>
      </c>
      <c r="L243" s="70">
        <v>1</v>
      </c>
      <c r="M243" s="16" t="s">
        <v>462</v>
      </c>
      <c r="N243" s="17">
        <v>18500</v>
      </c>
      <c r="O243" s="16">
        <v>0</v>
      </c>
      <c r="P243" s="16">
        <v>0</v>
      </c>
      <c r="Q243" s="17">
        <v>18500</v>
      </c>
      <c r="R243" s="16" t="s">
        <v>552</v>
      </c>
      <c r="S243" s="16" t="s">
        <v>62</v>
      </c>
      <c r="T243" s="17">
        <v>18000</v>
      </c>
      <c r="U243" s="17">
        <v>500</v>
      </c>
      <c r="V243" s="16">
        <v>2.7</v>
      </c>
      <c r="W243" s="16">
        <v>324857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66</v>
      </c>
      <c r="G244" s="16" t="s">
        <v>108</v>
      </c>
      <c r="H244" s="17" t="s">
        <v>105</v>
      </c>
      <c r="I244" s="16" t="s">
        <v>9</v>
      </c>
      <c r="J244" s="16" t="s">
        <v>471</v>
      </c>
      <c r="K244" s="17" t="s">
        <v>472</v>
      </c>
      <c r="L244" s="70">
        <v>1</v>
      </c>
      <c r="M244" s="16" t="s">
        <v>473</v>
      </c>
      <c r="N244" s="17">
        <v>145000</v>
      </c>
      <c r="O244" s="16">
        <v>0</v>
      </c>
      <c r="P244" s="16">
        <v>0</v>
      </c>
      <c r="Q244" s="17">
        <v>145000</v>
      </c>
      <c r="R244" s="16" t="s">
        <v>552</v>
      </c>
      <c r="S244" s="16" t="s">
        <v>62</v>
      </c>
      <c r="T244" s="17">
        <v>145000</v>
      </c>
      <c r="U244" s="16">
        <v>0</v>
      </c>
      <c r="V244" s="16">
        <v>0</v>
      </c>
      <c r="W244" s="16">
        <v>325019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67</v>
      </c>
      <c r="G245" s="16" t="s">
        <v>108</v>
      </c>
      <c r="H245" s="17" t="s">
        <v>107</v>
      </c>
      <c r="I245" s="16" t="s">
        <v>36</v>
      </c>
      <c r="J245" s="16" t="s">
        <v>39</v>
      </c>
      <c r="K245" s="17" t="s">
        <v>39</v>
      </c>
      <c r="L245" s="70">
        <v>1</v>
      </c>
      <c r="M245" s="16" t="s">
        <v>476</v>
      </c>
      <c r="N245" s="17">
        <v>70000</v>
      </c>
      <c r="O245" s="16">
        <v>0</v>
      </c>
      <c r="P245" s="16">
        <v>0</v>
      </c>
      <c r="Q245" s="17">
        <v>70000</v>
      </c>
      <c r="R245" s="16" t="s">
        <v>552</v>
      </c>
      <c r="S245" s="16" t="s">
        <v>62</v>
      </c>
      <c r="T245" s="17">
        <v>70000</v>
      </c>
      <c r="U245" s="16">
        <v>0</v>
      </c>
      <c r="V245" s="16">
        <v>0</v>
      </c>
      <c r="W245" s="16">
        <v>324858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67</v>
      </c>
      <c r="G246" s="16" t="s">
        <v>108</v>
      </c>
      <c r="H246" s="17" t="s">
        <v>107</v>
      </c>
      <c r="I246" s="16" t="s">
        <v>22</v>
      </c>
      <c r="J246" s="16" t="s">
        <v>474</v>
      </c>
      <c r="K246" s="17" t="s">
        <v>474</v>
      </c>
      <c r="L246" s="70">
        <v>1</v>
      </c>
      <c r="M246" s="16" t="s">
        <v>475</v>
      </c>
      <c r="N246" s="17">
        <v>14700</v>
      </c>
      <c r="O246" s="16">
        <v>0</v>
      </c>
      <c r="P246" s="16">
        <v>0</v>
      </c>
      <c r="Q246" s="17">
        <v>14700</v>
      </c>
      <c r="R246" s="16" t="s">
        <v>552</v>
      </c>
      <c r="S246" s="16" t="s">
        <v>62</v>
      </c>
      <c r="T246" s="17">
        <v>10490</v>
      </c>
      <c r="U246" s="16">
        <v>4210</v>
      </c>
      <c r="V246" s="16">
        <v>28.64</v>
      </c>
      <c r="W246" s="16">
        <v>324863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67</v>
      </c>
      <c r="G247" s="16" t="s">
        <v>108</v>
      </c>
      <c r="H247" s="17" t="s">
        <v>107</v>
      </c>
      <c r="I247" s="16" t="s">
        <v>22</v>
      </c>
      <c r="J247" s="16" t="s">
        <v>68</v>
      </c>
      <c r="K247" s="17" t="s">
        <v>68</v>
      </c>
      <c r="L247" s="70">
        <v>1</v>
      </c>
      <c r="M247" s="16" t="s">
        <v>477</v>
      </c>
      <c r="N247" s="17">
        <v>11000</v>
      </c>
      <c r="O247" s="16">
        <v>0</v>
      </c>
      <c r="P247" s="16">
        <v>0</v>
      </c>
      <c r="Q247" s="17">
        <v>11000</v>
      </c>
      <c r="R247" s="16" t="s">
        <v>552</v>
      </c>
      <c r="S247" s="16" t="s">
        <v>62</v>
      </c>
      <c r="T247" s="17">
        <v>10000</v>
      </c>
      <c r="U247" s="16">
        <v>1000</v>
      </c>
      <c r="V247" s="16">
        <v>9.09</v>
      </c>
      <c r="W247" s="16">
        <v>324862</v>
      </c>
    </row>
    <row r="248" spans="1:23" s="6" customFormat="1" ht="43.5" customHeight="1">
      <c r="A248" s="3">
        <v>246</v>
      </c>
      <c r="B248" s="67" t="s">
        <v>102</v>
      </c>
      <c r="C248" s="3">
        <v>2700</v>
      </c>
      <c r="D248" s="3" t="s">
        <v>103</v>
      </c>
      <c r="E248" s="68" t="s">
        <v>65</v>
      </c>
      <c r="F248" s="68" t="s">
        <v>69</v>
      </c>
      <c r="G248" s="68" t="s">
        <v>108</v>
      </c>
      <c r="H248" s="68" t="s">
        <v>107</v>
      </c>
      <c r="I248" s="68" t="s">
        <v>20</v>
      </c>
      <c r="J248" s="68" t="s">
        <v>480</v>
      </c>
      <c r="K248" s="68" t="s">
        <v>480</v>
      </c>
      <c r="L248" s="71">
        <v>1</v>
      </c>
      <c r="M248" s="68" t="s">
        <v>481</v>
      </c>
      <c r="N248" s="69">
        <v>14600</v>
      </c>
      <c r="O248" s="68">
        <v>0</v>
      </c>
      <c r="P248" s="68">
        <v>0</v>
      </c>
      <c r="Q248" s="69">
        <v>14600</v>
      </c>
      <c r="R248" s="68" t="s">
        <v>552</v>
      </c>
      <c r="S248" s="68" t="s">
        <v>62</v>
      </c>
      <c r="T248" s="69">
        <v>14600</v>
      </c>
      <c r="U248" s="68">
        <v>0</v>
      </c>
      <c r="V248" s="68">
        <v>0</v>
      </c>
      <c r="W248" s="68">
        <v>324853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68" t="s">
        <v>65</v>
      </c>
      <c r="F249" s="68" t="s">
        <v>69</v>
      </c>
      <c r="G249" s="68" t="s">
        <v>108</v>
      </c>
      <c r="H249" s="68" t="s">
        <v>107</v>
      </c>
      <c r="I249" s="68" t="s">
        <v>30</v>
      </c>
      <c r="J249" s="68" t="s">
        <v>478</v>
      </c>
      <c r="K249" s="68" t="s">
        <v>478</v>
      </c>
      <c r="L249" s="71">
        <v>3</v>
      </c>
      <c r="M249" s="68" t="s">
        <v>479</v>
      </c>
      <c r="N249" s="69">
        <v>17400</v>
      </c>
      <c r="O249" s="68">
        <v>0</v>
      </c>
      <c r="P249" s="68">
        <v>0</v>
      </c>
      <c r="Q249" s="69">
        <v>17400</v>
      </c>
      <c r="R249" s="68" t="s">
        <v>552</v>
      </c>
      <c r="S249" s="68" t="s">
        <v>62</v>
      </c>
      <c r="T249" s="69">
        <v>17400</v>
      </c>
      <c r="U249" s="68">
        <v>0</v>
      </c>
      <c r="V249" s="68">
        <v>0</v>
      </c>
      <c r="W249" s="68">
        <v>325020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68" t="s">
        <v>65</v>
      </c>
      <c r="F250" s="68" t="s">
        <v>69</v>
      </c>
      <c r="G250" s="68" t="s">
        <v>108</v>
      </c>
      <c r="H250" s="68" t="s">
        <v>107</v>
      </c>
      <c r="I250" s="68" t="s">
        <v>29</v>
      </c>
      <c r="J250" s="68" t="s">
        <v>469</v>
      </c>
      <c r="K250" s="68" t="s">
        <v>469</v>
      </c>
      <c r="L250" s="71">
        <v>1</v>
      </c>
      <c r="M250" s="68" t="s">
        <v>483</v>
      </c>
      <c r="N250" s="69">
        <v>8000</v>
      </c>
      <c r="O250" s="68">
        <v>0</v>
      </c>
      <c r="P250" s="68">
        <v>0</v>
      </c>
      <c r="Q250" s="69">
        <v>8000</v>
      </c>
      <c r="R250" s="68" t="s">
        <v>552</v>
      </c>
      <c r="S250" s="68" t="s">
        <v>62</v>
      </c>
      <c r="T250" s="69">
        <v>7000</v>
      </c>
      <c r="U250" s="68">
        <v>1000</v>
      </c>
      <c r="V250" s="68">
        <v>12.5</v>
      </c>
      <c r="W250" s="68">
        <v>324855</v>
      </c>
    </row>
    <row r="251" spans="1:23" s="6" customFormat="1" ht="43.5" customHeight="1">
      <c r="A251" s="3">
        <v>249</v>
      </c>
      <c r="B251" s="3" t="s">
        <v>102</v>
      </c>
      <c r="C251" s="3">
        <v>2700</v>
      </c>
      <c r="D251" s="3" t="s">
        <v>103</v>
      </c>
      <c r="E251" s="68" t="s">
        <v>65</v>
      </c>
      <c r="F251" s="68" t="s">
        <v>69</v>
      </c>
      <c r="G251" s="68" t="s">
        <v>108</v>
      </c>
      <c r="H251" s="68" t="s">
        <v>107</v>
      </c>
      <c r="I251" s="68" t="s">
        <v>30</v>
      </c>
      <c r="J251" s="68" t="s">
        <v>465</v>
      </c>
      <c r="K251" s="68" t="s">
        <v>465</v>
      </c>
      <c r="L251" s="71">
        <v>1</v>
      </c>
      <c r="M251" s="68" t="s">
        <v>482</v>
      </c>
      <c r="N251" s="68">
        <v>30000</v>
      </c>
      <c r="O251" s="68">
        <v>0</v>
      </c>
      <c r="P251" s="68">
        <v>0</v>
      </c>
      <c r="Q251" s="68">
        <v>30000</v>
      </c>
      <c r="R251" s="68" t="s">
        <v>552</v>
      </c>
      <c r="S251" s="68" t="s">
        <v>62</v>
      </c>
      <c r="T251" s="68">
        <v>30000</v>
      </c>
      <c r="U251" s="68">
        <v>0</v>
      </c>
      <c r="V251" s="68">
        <v>0</v>
      </c>
      <c r="W251" s="68">
        <v>324847</v>
      </c>
    </row>
    <row r="252" spans="1:23" s="6" customFormat="1">
      <c r="A252" s="3">
        <v>250</v>
      </c>
      <c r="B252" s="3" t="s">
        <v>102</v>
      </c>
      <c r="C252" s="3">
        <v>2700</v>
      </c>
      <c r="D252" s="3" t="s">
        <v>103</v>
      </c>
      <c r="E252" s="68" t="s">
        <v>65</v>
      </c>
      <c r="F252" s="68" t="s">
        <v>484</v>
      </c>
      <c r="G252" s="68" t="s">
        <v>108</v>
      </c>
      <c r="H252" s="68" t="s">
        <v>107</v>
      </c>
      <c r="I252" s="68" t="s">
        <v>20</v>
      </c>
      <c r="J252" s="68" t="s">
        <v>485</v>
      </c>
      <c r="K252" s="68" t="s">
        <v>485</v>
      </c>
      <c r="L252" s="71">
        <v>1</v>
      </c>
      <c r="M252" s="68" t="s">
        <v>70</v>
      </c>
      <c r="N252" s="68">
        <v>25000</v>
      </c>
      <c r="O252" s="68">
        <v>0</v>
      </c>
      <c r="P252" s="68">
        <v>0</v>
      </c>
      <c r="Q252" s="68">
        <v>25000</v>
      </c>
      <c r="R252" s="68" t="s">
        <v>552</v>
      </c>
      <c r="S252" s="68" t="s">
        <v>62</v>
      </c>
      <c r="T252" s="68">
        <v>25000</v>
      </c>
      <c r="U252" s="68">
        <v>0</v>
      </c>
      <c r="V252" s="68">
        <v>0</v>
      </c>
      <c r="W252" s="68">
        <v>324865</v>
      </c>
    </row>
    <row r="253" spans="1:23">
      <c r="A253" s="3">
        <v>251</v>
      </c>
      <c r="B253" s="122" t="s">
        <v>102</v>
      </c>
      <c r="C253" s="122">
        <v>2700</v>
      </c>
      <c r="D253" s="122" t="s">
        <v>103</v>
      </c>
      <c r="E253" s="123" t="s">
        <v>65</v>
      </c>
      <c r="F253" s="123" t="s">
        <v>71</v>
      </c>
      <c r="G253" s="123" t="s">
        <v>108</v>
      </c>
      <c r="H253" s="123" t="s">
        <v>105</v>
      </c>
      <c r="I253" s="123" t="s">
        <v>9</v>
      </c>
      <c r="J253" s="123" t="s">
        <v>486</v>
      </c>
      <c r="K253" s="123" t="s">
        <v>486</v>
      </c>
      <c r="L253" s="123">
        <v>1</v>
      </c>
      <c r="M253" s="123" t="s">
        <v>464</v>
      </c>
      <c r="N253" s="123">
        <v>145000</v>
      </c>
      <c r="O253" s="123">
        <v>0</v>
      </c>
      <c r="P253" s="123">
        <v>0</v>
      </c>
      <c r="Q253" s="123">
        <v>145000</v>
      </c>
      <c r="R253" s="123" t="s">
        <v>552</v>
      </c>
      <c r="S253" s="123" t="s">
        <v>62</v>
      </c>
      <c r="T253" s="123">
        <v>145000</v>
      </c>
      <c r="U253" s="123">
        <v>0</v>
      </c>
      <c r="V253" s="123">
        <v>0</v>
      </c>
      <c r="W253" s="123">
        <v>324867</v>
      </c>
    </row>
    <row r="254" spans="1:23">
      <c r="A254" s="3">
        <v>252</v>
      </c>
      <c r="B254" s="122" t="s">
        <v>102</v>
      </c>
      <c r="C254" s="122">
        <v>2700</v>
      </c>
      <c r="D254" s="122" t="s">
        <v>103</v>
      </c>
      <c r="E254" s="123" t="s">
        <v>65</v>
      </c>
      <c r="F254" s="123" t="s">
        <v>72</v>
      </c>
      <c r="G254" s="123" t="s">
        <v>108</v>
      </c>
      <c r="H254" s="123" t="s">
        <v>107</v>
      </c>
      <c r="I254" s="123" t="s">
        <v>12</v>
      </c>
      <c r="J254" s="123" t="s">
        <v>489</v>
      </c>
      <c r="K254" s="123" t="s">
        <v>489</v>
      </c>
      <c r="L254" s="123">
        <v>1</v>
      </c>
      <c r="M254" s="123" t="s">
        <v>490</v>
      </c>
      <c r="N254" s="124">
        <v>20000</v>
      </c>
      <c r="O254" s="124">
        <v>0</v>
      </c>
      <c r="P254" s="124">
        <v>0</v>
      </c>
      <c r="Q254" s="124">
        <v>20000</v>
      </c>
      <c r="R254" s="123" t="s">
        <v>552</v>
      </c>
      <c r="S254" s="123" t="s">
        <v>62</v>
      </c>
      <c r="T254" s="124">
        <v>20000</v>
      </c>
      <c r="U254" s="123">
        <v>0</v>
      </c>
      <c r="V254" s="123">
        <v>0</v>
      </c>
      <c r="W254" s="123">
        <v>324864</v>
      </c>
    </row>
    <row r="255" spans="1:23">
      <c r="A255" s="3">
        <v>253</v>
      </c>
      <c r="B255" s="122" t="s">
        <v>102</v>
      </c>
      <c r="C255" s="122">
        <v>2700</v>
      </c>
      <c r="D255" s="122" t="s">
        <v>103</v>
      </c>
      <c r="E255" s="123" t="s">
        <v>65</v>
      </c>
      <c r="F255" s="123" t="s">
        <v>72</v>
      </c>
      <c r="G255" s="123" t="s">
        <v>108</v>
      </c>
      <c r="H255" s="123" t="s">
        <v>107</v>
      </c>
      <c r="I255" s="123" t="s">
        <v>20</v>
      </c>
      <c r="J255" s="123" t="s">
        <v>467</v>
      </c>
      <c r="K255" s="123" t="s">
        <v>467</v>
      </c>
      <c r="L255" s="123">
        <v>1</v>
      </c>
      <c r="M255" s="123" t="s">
        <v>488</v>
      </c>
      <c r="N255" s="123">
        <v>14600</v>
      </c>
      <c r="O255" s="123">
        <v>0</v>
      </c>
      <c r="P255" s="123">
        <v>0</v>
      </c>
      <c r="Q255" s="123">
        <v>14600</v>
      </c>
      <c r="R255" s="123" t="s">
        <v>552</v>
      </c>
      <c r="S255" s="123" t="s">
        <v>62</v>
      </c>
      <c r="T255" s="123">
        <v>14600</v>
      </c>
      <c r="U255" s="123">
        <v>0</v>
      </c>
      <c r="V255" s="123">
        <v>0</v>
      </c>
      <c r="W255" s="123">
        <v>324852</v>
      </c>
    </row>
    <row r="256" spans="1:23">
      <c r="A256" s="3">
        <v>254</v>
      </c>
      <c r="B256" s="122" t="s">
        <v>102</v>
      </c>
      <c r="C256" s="122">
        <v>2700</v>
      </c>
      <c r="D256" s="122" t="s">
        <v>103</v>
      </c>
      <c r="E256" s="123" t="s">
        <v>65</v>
      </c>
      <c r="F256" s="123" t="s">
        <v>72</v>
      </c>
      <c r="G256" s="123" t="s">
        <v>108</v>
      </c>
      <c r="H256" s="123" t="s">
        <v>107</v>
      </c>
      <c r="I256" s="123" t="s">
        <v>29</v>
      </c>
      <c r="J256" s="123" t="s">
        <v>469</v>
      </c>
      <c r="K256" s="123" t="s">
        <v>469</v>
      </c>
      <c r="L256" s="123">
        <v>1</v>
      </c>
      <c r="M256" s="123" t="s">
        <v>487</v>
      </c>
      <c r="N256" s="123">
        <v>8000</v>
      </c>
      <c r="O256" s="123">
        <v>0</v>
      </c>
      <c r="P256" s="123">
        <v>0</v>
      </c>
      <c r="Q256" s="123">
        <v>8000</v>
      </c>
      <c r="R256" s="123" t="s">
        <v>552</v>
      </c>
      <c r="S256" s="123" t="s">
        <v>62</v>
      </c>
      <c r="T256" s="123">
        <v>7000</v>
      </c>
      <c r="U256" s="123">
        <v>1000</v>
      </c>
      <c r="V256" s="123">
        <v>12.5</v>
      </c>
      <c r="W256" s="123">
        <v>324860</v>
      </c>
    </row>
    <row r="257" spans="1:24">
      <c r="A257" s="3">
        <v>255</v>
      </c>
      <c r="B257" s="122" t="s">
        <v>102</v>
      </c>
      <c r="C257" s="122">
        <v>2700</v>
      </c>
      <c r="D257" s="122" t="s">
        <v>103</v>
      </c>
      <c r="E257" s="123" t="s">
        <v>65</v>
      </c>
      <c r="F257" s="123" t="s">
        <v>73</v>
      </c>
      <c r="G257" s="123" t="s">
        <v>108</v>
      </c>
      <c r="H257" s="123" t="s">
        <v>105</v>
      </c>
      <c r="I257" s="123" t="s">
        <v>9</v>
      </c>
      <c r="J257" s="123" t="s">
        <v>492</v>
      </c>
      <c r="K257" s="123" t="s">
        <v>492</v>
      </c>
      <c r="L257" s="123">
        <v>1</v>
      </c>
      <c r="M257" s="123" t="s">
        <v>464</v>
      </c>
      <c r="N257" s="123">
        <v>185000</v>
      </c>
      <c r="O257" s="123">
        <v>0</v>
      </c>
      <c r="P257" s="123">
        <v>0</v>
      </c>
      <c r="Q257" s="123">
        <v>185000</v>
      </c>
      <c r="R257" s="123" t="s">
        <v>552</v>
      </c>
      <c r="S257" s="123" t="s">
        <v>62</v>
      </c>
      <c r="T257" s="123">
        <v>185000</v>
      </c>
      <c r="U257" s="123">
        <v>0</v>
      </c>
      <c r="V257" s="123">
        <v>0</v>
      </c>
      <c r="W257" s="123">
        <v>324866</v>
      </c>
    </row>
    <row r="258" spans="1:24">
      <c r="A258" s="3">
        <v>256</v>
      </c>
      <c r="B258" s="122" t="s">
        <v>102</v>
      </c>
      <c r="C258" s="122">
        <v>2700</v>
      </c>
      <c r="D258" s="122" t="s">
        <v>103</v>
      </c>
      <c r="E258" s="123" t="s">
        <v>65</v>
      </c>
      <c r="F258" s="123" t="s">
        <v>73</v>
      </c>
      <c r="G258" s="123" t="s">
        <v>108</v>
      </c>
      <c r="H258" s="123" t="s">
        <v>107</v>
      </c>
      <c r="I258" s="123" t="s">
        <v>36</v>
      </c>
      <c r="J258" s="123" t="s">
        <v>74</v>
      </c>
      <c r="K258" s="123" t="s">
        <v>74</v>
      </c>
      <c r="L258" s="123">
        <v>1</v>
      </c>
      <c r="M258" s="123" t="s">
        <v>491</v>
      </c>
      <c r="N258" s="123">
        <v>35000</v>
      </c>
      <c r="O258" s="123">
        <v>0</v>
      </c>
      <c r="P258" s="123">
        <v>0</v>
      </c>
      <c r="Q258" s="123">
        <v>35000</v>
      </c>
      <c r="R258" s="123" t="s">
        <v>552</v>
      </c>
      <c r="S258" s="123" t="s">
        <v>62</v>
      </c>
      <c r="T258" s="123">
        <v>35000</v>
      </c>
      <c r="U258" s="123">
        <v>0</v>
      </c>
      <c r="V258" s="123">
        <v>0</v>
      </c>
      <c r="W258" s="123">
        <v>324861</v>
      </c>
    </row>
    <row r="259" spans="1:24">
      <c r="A259" s="3">
        <v>257</v>
      </c>
      <c r="B259" s="122" t="s">
        <v>102</v>
      </c>
      <c r="C259" s="122">
        <v>2700</v>
      </c>
      <c r="D259" s="122" t="s">
        <v>103</v>
      </c>
      <c r="E259" s="123" t="s">
        <v>65</v>
      </c>
      <c r="F259" s="123" t="s">
        <v>75</v>
      </c>
      <c r="G259" s="123" t="s">
        <v>108</v>
      </c>
      <c r="H259" s="123" t="s">
        <v>107</v>
      </c>
      <c r="I259" s="123" t="s">
        <v>36</v>
      </c>
      <c r="J259" s="123" t="s">
        <v>76</v>
      </c>
      <c r="K259" s="123" t="s">
        <v>76</v>
      </c>
      <c r="L259" s="123">
        <v>1</v>
      </c>
      <c r="M259" s="123" t="s">
        <v>495</v>
      </c>
      <c r="N259" s="123">
        <v>25000</v>
      </c>
      <c r="O259" s="123">
        <v>0</v>
      </c>
      <c r="P259" s="123">
        <v>0</v>
      </c>
      <c r="Q259" s="123">
        <v>25000</v>
      </c>
      <c r="R259" s="123" t="s">
        <v>552</v>
      </c>
      <c r="S259" s="123" t="s">
        <v>62</v>
      </c>
      <c r="T259" s="123">
        <v>20000</v>
      </c>
      <c r="U259" s="123">
        <v>5000</v>
      </c>
      <c r="V259" s="123">
        <v>20</v>
      </c>
      <c r="W259" s="123">
        <v>324859</v>
      </c>
    </row>
    <row r="260" spans="1:24">
      <c r="A260" s="3">
        <v>258</v>
      </c>
      <c r="B260" s="122" t="s">
        <v>102</v>
      </c>
      <c r="C260" s="122">
        <v>2700</v>
      </c>
      <c r="D260" s="122" t="s">
        <v>103</v>
      </c>
      <c r="E260" s="123" t="s">
        <v>65</v>
      </c>
      <c r="F260" s="123" t="s">
        <v>75</v>
      </c>
      <c r="G260" s="123" t="s">
        <v>108</v>
      </c>
      <c r="H260" s="123" t="s">
        <v>107</v>
      </c>
      <c r="I260" s="123" t="s">
        <v>20</v>
      </c>
      <c r="J260" s="123" t="s">
        <v>480</v>
      </c>
      <c r="K260" s="123" t="s">
        <v>480</v>
      </c>
      <c r="L260" s="123">
        <v>1</v>
      </c>
      <c r="M260" s="123" t="s">
        <v>493</v>
      </c>
      <c r="N260" s="123">
        <v>14600</v>
      </c>
      <c r="O260" s="123">
        <v>0</v>
      </c>
      <c r="P260" s="123">
        <v>0</v>
      </c>
      <c r="Q260" s="123">
        <v>14600</v>
      </c>
      <c r="R260" s="123" t="s">
        <v>552</v>
      </c>
      <c r="S260" s="123" t="s">
        <v>62</v>
      </c>
      <c r="T260" s="123">
        <v>14600</v>
      </c>
      <c r="U260" s="123">
        <v>0</v>
      </c>
      <c r="V260" s="123">
        <v>0</v>
      </c>
      <c r="W260" s="123">
        <v>324851</v>
      </c>
    </row>
    <row r="261" spans="1:24">
      <c r="A261" s="3">
        <v>259</v>
      </c>
      <c r="B261" s="122" t="s">
        <v>102</v>
      </c>
      <c r="C261" s="122">
        <v>2700</v>
      </c>
      <c r="D261" s="122" t="s">
        <v>103</v>
      </c>
      <c r="E261" s="123" t="s">
        <v>65</v>
      </c>
      <c r="F261" s="123" t="s">
        <v>75</v>
      </c>
      <c r="G261" s="123" t="s">
        <v>108</v>
      </c>
      <c r="H261" s="123" t="s">
        <v>107</v>
      </c>
      <c r="I261" s="123" t="s">
        <v>29</v>
      </c>
      <c r="J261" s="123" t="s">
        <v>469</v>
      </c>
      <c r="K261" s="123" t="s">
        <v>469</v>
      </c>
      <c r="L261" s="123">
        <v>2</v>
      </c>
      <c r="M261" s="123" t="s">
        <v>494</v>
      </c>
      <c r="N261" s="123">
        <v>16000</v>
      </c>
      <c r="O261" s="123">
        <v>0</v>
      </c>
      <c r="P261" s="123">
        <v>0</v>
      </c>
      <c r="Q261" s="123">
        <v>16000</v>
      </c>
      <c r="R261" s="123" t="s">
        <v>552</v>
      </c>
      <c r="S261" s="123" t="s">
        <v>62</v>
      </c>
      <c r="T261" s="123">
        <v>14000</v>
      </c>
      <c r="U261" s="123">
        <v>2000</v>
      </c>
      <c r="V261" s="123">
        <v>12.5</v>
      </c>
      <c r="W261" s="123">
        <v>325021</v>
      </c>
    </row>
    <row r="262" spans="1:24">
      <c r="A262" s="3">
        <v>260</v>
      </c>
      <c r="B262" s="122" t="s">
        <v>102</v>
      </c>
      <c r="C262" s="122">
        <v>2700</v>
      </c>
      <c r="D262" s="122" t="s">
        <v>103</v>
      </c>
      <c r="E262" s="123" t="s">
        <v>65</v>
      </c>
      <c r="F262" s="123" t="s">
        <v>65</v>
      </c>
      <c r="G262" s="123" t="s">
        <v>104</v>
      </c>
      <c r="H262" s="123" t="s">
        <v>105</v>
      </c>
      <c r="I262" s="123" t="s">
        <v>9</v>
      </c>
      <c r="J262" s="123" t="s">
        <v>536</v>
      </c>
      <c r="K262" s="123" t="s">
        <v>537</v>
      </c>
      <c r="L262" s="123">
        <v>1</v>
      </c>
      <c r="M262" s="123" t="s">
        <v>538</v>
      </c>
      <c r="N262" s="123">
        <v>270000</v>
      </c>
      <c r="O262" s="123">
        <v>100000</v>
      </c>
      <c r="P262" s="123">
        <v>0</v>
      </c>
      <c r="Q262" s="123">
        <v>370000</v>
      </c>
      <c r="R262" s="123" t="s">
        <v>557</v>
      </c>
      <c r="S262" s="123" t="s">
        <v>62</v>
      </c>
      <c r="T262" s="123">
        <v>270000</v>
      </c>
      <c r="U262" s="123">
        <v>0</v>
      </c>
      <c r="V262" s="123">
        <v>0</v>
      </c>
      <c r="W262" s="123">
        <v>379597</v>
      </c>
      <c r="X262" s="15" t="s">
        <v>558</v>
      </c>
    </row>
    <row r="263" spans="1:24">
      <c r="A263" s="3"/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5">
        <v>242277</v>
      </c>
    </row>
    <row r="264" spans="1:24">
      <c r="A264" s="3">
        <v>261</v>
      </c>
      <c r="B264" s="122" t="s">
        <v>102</v>
      </c>
      <c r="C264" s="122">
        <v>2700</v>
      </c>
      <c r="D264" s="122" t="s">
        <v>103</v>
      </c>
      <c r="E264" s="123" t="s">
        <v>65</v>
      </c>
      <c r="F264" s="123" t="s">
        <v>65</v>
      </c>
      <c r="G264" s="123" t="s">
        <v>108</v>
      </c>
      <c r="H264" s="123" t="s">
        <v>107</v>
      </c>
      <c r="I264" s="123" t="s">
        <v>36</v>
      </c>
      <c r="J264" s="123" t="s">
        <v>74</v>
      </c>
      <c r="K264" s="123" t="s">
        <v>74</v>
      </c>
      <c r="L264" s="123">
        <v>1</v>
      </c>
      <c r="M264" s="123" t="s">
        <v>510</v>
      </c>
      <c r="N264" s="123">
        <v>35000</v>
      </c>
      <c r="O264" s="123">
        <v>0</v>
      </c>
      <c r="P264" s="123">
        <v>0</v>
      </c>
      <c r="Q264" s="123">
        <v>35000</v>
      </c>
      <c r="R264" s="123" t="s">
        <v>552</v>
      </c>
      <c r="S264" s="123" t="s">
        <v>62</v>
      </c>
      <c r="T264" s="123">
        <v>35000</v>
      </c>
      <c r="U264" s="123">
        <v>0</v>
      </c>
      <c r="V264" s="123">
        <v>0</v>
      </c>
      <c r="W264" s="123">
        <v>324829</v>
      </c>
    </row>
    <row r="265" spans="1:24">
      <c r="A265" s="3">
        <v>262</v>
      </c>
      <c r="B265" s="122" t="s">
        <v>102</v>
      </c>
      <c r="C265" s="122">
        <v>2700</v>
      </c>
      <c r="D265" s="122" t="s">
        <v>103</v>
      </c>
      <c r="E265" s="123" t="s">
        <v>65</v>
      </c>
      <c r="F265" s="123" t="s">
        <v>65</v>
      </c>
      <c r="G265" s="123" t="s">
        <v>108</v>
      </c>
      <c r="H265" s="123" t="s">
        <v>107</v>
      </c>
      <c r="I265" s="123" t="s">
        <v>20</v>
      </c>
      <c r="J265" s="123" t="s">
        <v>504</v>
      </c>
      <c r="K265" s="123" t="s">
        <v>504</v>
      </c>
      <c r="L265" s="123">
        <v>2</v>
      </c>
      <c r="M265" s="123" t="s">
        <v>505</v>
      </c>
      <c r="N265" s="123">
        <v>44000</v>
      </c>
      <c r="O265" s="123">
        <v>0</v>
      </c>
      <c r="P265" s="123">
        <v>0</v>
      </c>
      <c r="Q265" s="123">
        <v>44000</v>
      </c>
      <c r="R265" s="123" t="s">
        <v>552</v>
      </c>
      <c r="S265" s="123" t="s">
        <v>62</v>
      </c>
      <c r="T265" s="123">
        <v>44000</v>
      </c>
      <c r="U265" s="123">
        <v>0</v>
      </c>
      <c r="V265" s="123">
        <v>0</v>
      </c>
      <c r="W265" s="123">
        <v>324826</v>
      </c>
    </row>
    <row r="266" spans="1:24">
      <c r="A266" s="3">
        <v>263</v>
      </c>
      <c r="B266" s="122" t="s">
        <v>102</v>
      </c>
      <c r="C266" s="122">
        <v>2700</v>
      </c>
      <c r="D266" s="122" t="s">
        <v>103</v>
      </c>
      <c r="E266" s="123" t="s">
        <v>65</v>
      </c>
      <c r="F266" s="123" t="s">
        <v>65</v>
      </c>
      <c r="G266" s="123" t="s">
        <v>108</v>
      </c>
      <c r="H266" s="123" t="s">
        <v>107</v>
      </c>
      <c r="I266" s="123" t="s">
        <v>22</v>
      </c>
      <c r="J266" s="123" t="s">
        <v>49</v>
      </c>
      <c r="K266" s="123" t="s">
        <v>49</v>
      </c>
      <c r="L266" s="123">
        <v>1</v>
      </c>
      <c r="M266" s="123" t="s">
        <v>513</v>
      </c>
      <c r="N266" s="123">
        <v>12800</v>
      </c>
      <c r="O266" s="123">
        <v>0</v>
      </c>
      <c r="P266" s="123">
        <v>0</v>
      </c>
      <c r="Q266" s="123">
        <v>12800</v>
      </c>
      <c r="R266" s="123" t="s">
        <v>552</v>
      </c>
      <c r="S266" s="123" t="s">
        <v>62</v>
      </c>
      <c r="T266" s="123">
        <v>12800</v>
      </c>
      <c r="U266" s="123">
        <v>0</v>
      </c>
      <c r="V266" s="123">
        <v>0</v>
      </c>
      <c r="W266" s="123">
        <v>324841</v>
      </c>
    </row>
    <row r="267" spans="1:24">
      <c r="A267" s="3">
        <v>264</v>
      </c>
      <c r="B267" s="122" t="s">
        <v>102</v>
      </c>
      <c r="C267" s="122">
        <v>2700</v>
      </c>
      <c r="D267" s="122" t="s">
        <v>103</v>
      </c>
      <c r="E267" s="123" t="s">
        <v>65</v>
      </c>
      <c r="F267" s="123" t="s">
        <v>65</v>
      </c>
      <c r="G267" s="123" t="s">
        <v>104</v>
      </c>
      <c r="H267" s="123" t="s">
        <v>105</v>
      </c>
      <c r="I267" s="123" t="s">
        <v>9</v>
      </c>
      <c r="J267" s="123" t="s">
        <v>497</v>
      </c>
      <c r="K267" s="123" t="s">
        <v>497</v>
      </c>
      <c r="L267" s="123">
        <v>1</v>
      </c>
      <c r="M267" s="123" t="s">
        <v>498</v>
      </c>
      <c r="N267" s="123">
        <v>250000</v>
      </c>
      <c r="O267" s="123">
        <v>0</v>
      </c>
      <c r="P267" s="123">
        <v>0</v>
      </c>
      <c r="Q267" s="123">
        <v>250000</v>
      </c>
      <c r="R267" s="123" t="s">
        <v>552</v>
      </c>
      <c r="S267" s="123" t="s">
        <v>62</v>
      </c>
      <c r="T267" s="123">
        <v>240000</v>
      </c>
      <c r="U267" s="123">
        <v>10000</v>
      </c>
      <c r="V267" s="123">
        <v>4</v>
      </c>
      <c r="W267" s="123">
        <v>325009</v>
      </c>
    </row>
    <row r="268" spans="1:24">
      <c r="A268" s="3">
        <v>265</v>
      </c>
      <c r="B268" s="122" t="s">
        <v>102</v>
      </c>
      <c r="C268" s="122">
        <v>2700</v>
      </c>
      <c r="D268" s="122" t="s">
        <v>103</v>
      </c>
      <c r="E268" s="123" t="s">
        <v>65</v>
      </c>
      <c r="F268" s="123" t="s">
        <v>65</v>
      </c>
      <c r="G268" s="123" t="s">
        <v>108</v>
      </c>
      <c r="H268" s="123" t="s">
        <v>107</v>
      </c>
      <c r="I268" s="123" t="s">
        <v>38</v>
      </c>
      <c r="J268" s="123" t="s">
        <v>511</v>
      </c>
      <c r="K268" s="123" t="s">
        <v>511</v>
      </c>
      <c r="L268" s="123">
        <v>1</v>
      </c>
      <c r="M268" s="123" t="s">
        <v>512</v>
      </c>
      <c r="N268" s="123">
        <v>25000</v>
      </c>
      <c r="O268" s="123">
        <v>0</v>
      </c>
      <c r="P268" s="123">
        <v>0</v>
      </c>
      <c r="Q268" s="123">
        <v>25000</v>
      </c>
      <c r="R268" s="123" t="s">
        <v>552</v>
      </c>
      <c r="S268" s="123" t="s">
        <v>62</v>
      </c>
      <c r="T268" s="123">
        <v>25000</v>
      </c>
      <c r="U268" s="123">
        <v>0</v>
      </c>
      <c r="V268" s="123">
        <v>0</v>
      </c>
      <c r="W268" s="123">
        <v>324832</v>
      </c>
    </row>
    <row r="269" spans="1:24">
      <c r="A269" s="3">
        <v>266</v>
      </c>
      <c r="B269" s="122" t="s">
        <v>102</v>
      </c>
      <c r="C269" s="122">
        <v>2700</v>
      </c>
      <c r="D269" s="122" t="s">
        <v>103</v>
      </c>
      <c r="E269" s="123" t="s">
        <v>65</v>
      </c>
      <c r="F269" s="123" t="s">
        <v>65</v>
      </c>
      <c r="G269" s="123" t="s">
        <v>108</v>
      </c>
      <c r="H269" s="123" t="s">
        <v>107</v>
      </c>
      <c r="I269" s="123" t="s">
        <v>20</v>
      </c>
      <c r="J269" s="123" t="s">
        <v>68</v>
      </c>
      <c r="K269" s="123" t="s">
        <v>68</v>
      </c>
      <c r="L269" s="123">
        <v>2</v>
      </c>
      <c r="M269" s="123" t="s">
        <v>506</v>
      </c>
      <c r="N269" s="123">
        <v>22000</v>
      </c>
      <c r="O269" s="123">
        <v>0</v>
      </c>
      <c r="P269" s="123">
        <v>0</v>
      </c>
      <c r="Q269" s="123">
        <v>22000</v>
      </c>
      <c r="R269" s="123" t="s">
        <v>552</v>
      </c>
      <c r="S269" s="123" t="s">
        <v>62</v>
      </c>
      <c r="T269" s="123">
        <v>20000</v>
      </c>
      <c r="U269" s="123">
        <v>2000</v>
      </c>
      <c r="V269" s="123">
        <v>9.09</v>
      </c>
      <c r="W269" s="123">
        <v>324830</v>
      </c>
    </row>
    <row r="270" spans="1:24">
      <c r="A270" s="3">
        <v>267</v>
      </c>
      <c r="B270" s="122" t="s">
        <v>102</v>
      </c>
      <c r="C270" s="122">
        <v>2700</v>
      </c>
      <c r="D270" s="122" t="s">
        <v>103</v>
      </c>
      <c r="E270" s="123" t="s">
        <v>65</v>
      </c>
      <c r="F270" s="123" t="s">
        <v>65</v>
      </c>
      <c r="G270" s="123" t="s">
        <v>108</v>
      </c>
      <c r="H270" s="123" t="s">
        <v>107</v>
      </c>
      <c r="I270" s="123" t="s">
        <v>12</v>
      </c>
      <c r="J270" s="123" t="s">
        <v>166</v>
      </c>
      <c r="K270" s="123" t="s">
        <v>166</v>
      </c>
      <c r="L270" s="123">
        <v>1</v>
      </c>
      <c r="M270" s="123" t="s">
        <v>507</v>
      </c>
      <c r="N270" s="123">
        <v>12000</v>
      </c>
      <c r="O270" s="123">
        <v>0</v>
      </c>
      <c r="P270" s="123">
        <v>0</v>
      </c>
      <c r="Q270" s="123">
        <v>12000</v>
      </c>
      <c r="R270" s="123" t="s">
        <v>552</v>
      </c>
      <c r="S270" s="123" t="s">
        <v>62</v>
      </c>
      <c r="T270" s="123">
        <v>12000</v>
      </c>
      <c r="U270" s="123">
        <v>0</v>
      </c>
      <c r="V270" s="123">
        <v>0</v>
      </c>
      <c r="W270" s="123">
        <v>324833</v>
      </c>
    </row>
    <row r="271" spans="1:24">
      <c r="A271" s="3">
        <v>268</v>
      </c>
      <c r="B271" s="122" t="s">
        <v>102</v>
      </c>
      <c r="C271" s="122">
        <v>2700</v>
      </c>
      <c r="D271" s="122" t="s">
        <v>103</v>
      </c>
      <c r="E271" s="123" t="s">
        <v>65</v>
      </c>
      <c r="F271" s="123" t="s">
        <v>65</v>
      </c>
      <c r="G271" s="123" t="s">
        <v>108</v>
      </c>
      <c r="H271" s="123" t="s">
        <v>107</v>
      </c>
      <c r="I271" s="123" t="s">
        <v>20</v>
      </c>
      <c r="J271" s="123" t="s">
        <v>502</v>
      </c>
      <c r="K271" s="123" t="s">
        <v>502</v>
      </c>
      <c r="L271" s="123">
        <v>2</v>
      </c>
      <c r="M271" s="123" t="s">
        <v>503</v>
      </c>
      <c r="N271" s="123">
        <v>11412.68</v>
      </c>
      <c r="O271" s="123">
        <v>587.32000000000005</v>
      </c>
      <c r="P271" s="123">
        <v>0</v>
      </c>
      <c r="Q271" s="123">
        <v>12000</v>
      </c>
      <c r="R271" s="123" t="s">
        <v>552</v>
      </c>
      <c r="S271" s="123" t="s">
        <v>62</v>
      </c>
      <c r="T271" s="123">
        <v>11412.68</v>
      </c>
      <c r="U271" s="123">
        <v>0</v>
      </c>
      <c r="V271" s="123">
        <v>0</v>
      </c>
      <c r="W271" s="123">
        <v>324836</v>
      </c>
    </row>
    <row r="272" spans="1:24">
      <c r="A272" s="3">
        <v>269</v>
      </c>
      <c r="B272" s="122" t="s">
        <v>102</v>
      </c>
      <c r="C272" s="122">
        <v>2700</v>
      </c>
      <c r="D272" s="122" t="s">
        <v>103</v>
      </c>
      <c r="E272" s="123" t="s">
        <v>65</v>
      </c>
      <c r="F272" s="123" t="s">
        <v>65</v>
      </c>
      <c r="G272" s="123" t="s">
        <v>108</v>
      </c>
      <c r="H272" s="123" t="s">
        <v>107</v>
      </c>
      <c r="I272" s="123" t="s">
        <v>20</v>
      </c>
      <c r="J272" s="123" t="s">
        <v>500</v>
      </c>
      <c r="K272" s="123" t="s">
        <v>500</v>
      </c>
      <c r="L272" s="123">
        <v>1</v>
      </c>
      <c r="M272" s="123" t="s">
        <v>501</v>
      </c>
      <c r="N272" s="123">
        <v>20000</v>
      </c>
      <c r="O272" s="123">
        <v>0</v>
      </c>
      <c r="P272" s="123">
        <v>0</v>
      </c>
      <c r="Q272" s="123">
        <v>20000</v>
      </c>
      <c r="R272" s="123" t="s">
        <v>552</v>
      </c>
      <c r="S272" s="123" t="s">
        <v>62</v>
      </c>
      <c r="T272" s="123">
        <v>13482</v>
      </c>
      <c r="U272" s="123">
        <v>6518</v>
      </c>
      <c r="V272" s="123">
        <v>32.590000000000003</v>
      </c>
      <c r="W272" s="123">
        <v>324834</v>
      </c>
    </row>
    <row r="273" spans="1:23">
      <c r="A273" s="3">
        <v>270</v>
      </c>
      <c r="B273" s="122" t="s">
        <v>102</v>
      </c>
      <c r="C273" s="122">
        <v>2700</v>
      </c>
      <c r="D273" s="122" t="s">
        <v>103</v>
      </c>
      <c r="E273" s="123" t="s">
        <v>65</v>
      </c>
      <c r="F273" s="123" t="s">
        <v>65</v>
      </c>
      <c r="G273" s="123" t="s">
        <v>108</v>
      </c>
      <c r="H273" s="123" t="s">
        <v>107</v>
      </c>
      <c r="I273" s="123" t="s">
        <v>36</v>
      </c>
      <c r="J273" s="123" t="s">
        <v>39</v>
      </c>
      <c r="K273" s="123" t="s">
        <v>39</v>
      </c>
      <c r="L273" s="123">
        <v>1</v>
      </c>
      <c r="M273" s="123" t="s">
        <v>509</v>
      </c>
      <c r="N273" s="123">
        <v>70000</v>
      </c>
      <c r="O273" s="123">
        <v>0</v>
      </c>
      <c r="P273" s="123">
        <v>0</v>
      </c>
      <c r="Q273" s="123">
        <v>70000</v>
      </c>
      <c r="R273" s="123" t="s">
        <v>552</v>
      </c>
      <c r="S273" s="123" t="s">
        <v>62</v>
      </c>
      <c r="T273" s="123">
        <v>70000</v>
      </c>
      <c r="U273" s="123">
        <v>0</v>
      </c>
      <c r="V273" s="123">
        <v>0</v>
      </c>
      <c r="W273" s="123">
        <v>324825</v>
      </c>
    </row>
    <row r="274" spans="1:23">
      <c r="A274" s="3">
        <v>271</v>
      </c>
      <c r="B274" s="122" t="s">
        <v>102</v>
      </c>
      <c r="C274" s="122">
        <v>2700</v>
      </c>
      <c r="D274" s="122" t="s">
        <v>103</v>
      </c>
      <c r="E274" s="123" t="s">
        <v>65</v>
      </c>
      <c r="F274" s="123" t="s">
        <v>65</v>
      </c>
      <c r="G274" s="123" t="s">
        <v>108</v>
      </c>
      <c r="H274" s="123" t="s">
        <v>107</v>
      </c>
      <c r="I274" s="123" t="s">
        <v>36</v>
      </c>
      <c r="J274" s="123" t="s">
        <v>439</v>
      </c>
      <c r="K274" s="123" t="s">
        <v>439</v>
      </c>
      <c r="L274" s="123">
        <v>1</v>
      </c>
      <c r="M274" s="123" t="s">
        <v>508</v>
      </c>
      <c r="N274" s="123">
        <v>150000</v>
      </c>
      <c r="O274" s="123">
        <v>0</v>
      </c>
      <c r="P274" s="123">
        <v>0</v>
      </c>
      <c r="Q274" s="123">
        <v>150000</v>
      </c>
      <c r="R274" s="123" t="s">
        <v>552</v>
      </c>
      <c r="S274" s="123" t="s">
        <v>62</v>
      </c>
      <c r="T274" s="123">
        <v>150000</v>
      </c>
      <c r="U274" s="123">
        <v>0</v>
      </c>
      <c r="V274" s="123">
        <v>0</v>
      </c>
      <c r="W274" s="123">
        <v>324828</v>
      </c>
    </row>
    <row r="275" spans="1:23">
      <c r="A275" s="3">
        <v>272</v>
      </c>
      <c r="B275" s="122" t="s">
        <v>102</v>
      </c>
      <c r="C275" s="122">
        <v>2700</v>
      </c>
      <c r="D275" s="122" t="s">
        <v>103</v>
      </c>
      <c r="E275" s="123" t="s">
        <v>65</v>
      </c>
      <c r="F275" s="123" t="s">
        <v>65</v>
      </c>
      <c r="G275" s="123" t="s">
        <v>106</v>
      </c>
      <c r="H275" s="123" t="s">
        <v>105</v>
      </c>
      <c r="I275" s="123" t="s">
        <v>9</v>
      </c>
      <c r="J275" s="123" t="s">
        <v>499</v>
      </c>
      <c r="K275" s="123" t="s">
        <v>499</v>
      </c>
      <c r="L275" s="123">
        <v>1</v>
      </c>
      <c r="M275" s="123" t="s">
        <v>496</v>
      </c>
      <c r="N275" s="123">
        <v>498000</v>
      </c>
      <c r="O275" s="123">
        <v>0</v>
      </c>
      <c r="P275" s="123">
        <v>0</v>
      </c>
      <c r="Q275" s="123">
        <v>498000</v>
      </c>
      <c r="R275" s="123" t="s">
        <v>552</v>
      </c>
      <c r="S275" s="123" t="s">
        <v>21</v>
      </c>
      <c r="T275" s="123">
        <v>0</v>
      </c>
      <c r="U275" s="123"/>
      <c r="V275" s="123"/>
      <c r="W275" s="123">
        <v>334024</v>
      </c>
    </row>
    <row r="276" spans="1:23">
      <c r="A276" s="3">
        <v>273</v>
      </c>
      <c r="B276" s="122" t="s">
        <v>102</v>
      </c>
      <c r="C276" s="122">
        <v>2700</v>
      </c>
      <c r="D276" s="122" t="s">
        <v>103</v>
      </c>
      <c r="E276" s="123" t="s">
        <v>65</v>
      </c>
      <c r="F276" s="123" t="s">
        <v>65</v>
      </c>
      <c r="G276" s="123" t="s">
        <v>108</v>
      </c>
      <c r="H276" s="123" t="s">
        <v>107</v>
      </c>
      <c r="I276" s="123" t="s">
        <v>22</v>
      </c>
      <c r="J276" s="123" t="s">
        <v>77</v>
      </c>
      <c r="K276" s="123" t="s">
        <v>77</v>
      </c>
      <c r="L276" s="123">
        <v>1</v>
      </c>
      <c r="M276" s="123" t="s">
        <v>78</v>
      </c>
      <c r="N276" s="123">
        <v>27000</v>
      </c>
      <c r="O276" s="123">
        <v>0</v>
      </c>
      <c r="P276" s="123">
        <v>0</v>
      </c>
      <c r="Q276" s="123">
        <v>27000</v>
      </c>
      <c r="R276" s="123" t="s">
        <v>552</v>
      </c>
      <c r="S276" s="123" t="s">
        <v>62</v>
      </c>
      <c r="T276" s="123">
        <v>27000</v>
      </c>
      <c r="U276" s="123">
        <v>0</v>
      </c>
      <c r="V276" s="123">
        <v>0</v>
      </c>
      <c r="W276" s="123">
        <v>324831</v>
      </c>
    </row>
  </sheetData>
  <autoFilter ref="A2:X276" xr:uid="{5A7690F7-A973-459A-B397-A33EDEE2A7AE}"/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7"/>
  <sheetViews>
    <sheetView showGridLines="0" topLeftCell="A34" zoomScaleNormal="100" workbookViewId="0">
      <selection activeCell="T4" sqref="T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3.710937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81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8605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400000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0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400000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1-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0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0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0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335371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 t="str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65150272005/1-1 ถึง 8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2000000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2000000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1995000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5000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0.25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335391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07-ครุภัณฑ์การแพทย์สนับสนุน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6530-003-2310/0001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310000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310000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285000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25000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8.06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335394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-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1</v>
      </c>
      <c r="M15" s="7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8605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236250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267750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504000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236250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335375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2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6530-031-001/0016, 4110-007-002/0011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181900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181900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125000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56900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31.28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335395</v>
      </c>
    </row>
    <row r="17" spans="1:23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-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1</v>
      </c>
      <c r="M17" s="7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8605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600000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600000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1-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0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335373</v>
      </c>
    </row>
    <row r="18" spans="1:23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8260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365000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38200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403200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5-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218561.35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146438.65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40.119999999999997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335385</v>
      </c>
    </row>
    <row r="19" spans="1:23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6</v>
      </c>
      <c r="M19" s="7" t="str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6515-003-1101/0004,0008, 6515-003-2101/0008,0019,0024,0027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3600000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3600000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3588000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12000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0.33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335397</v>
      </c>
    </row>
    <row r="20" spans="1:23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 t="str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4369/1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226808.42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791.58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227600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5-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209398.35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17410.07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7.68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335364</v>
      </c>
    </row>
    <row r="21" spans="1:23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7902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208000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208000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175391.72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32608.28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15.68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335365</v>
      </c>
    </row>
    <row r="22" spans="1:23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6316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145700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145700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5-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145203.63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496.37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8605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400000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400000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1-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0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 t="str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2694,2694/ก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3600000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3600000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3-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2440000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236250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155750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392000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5-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236250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63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12094055.049999999</v>
      </c>
      <c r="U34" s="60">
        <f t="shared" si="0"/>
        <v>922853.37</v>
      </c>
      <c r="V34" s="63"/>
      <c r="W34" s="61"/>
      <c r="X34" s="64"/>
    </row>
    <row r="35" spans="1:24" ht="12.75" customHeight="1">
      <c r="B35" s="8"/>
    </row>
    <row r="36" spans="1:24">
      <c r="E36" s="6" t="s">
        <v>123</v>
      </c>
    </row>
    <row r="37" spans="1:24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124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7110-001-0001/2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15000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15000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4-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15000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330924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-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อาคารสถานีอนามัย แบบ 8170/36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ซ่อมแซมอาคาร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260319.45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112080.55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372400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3-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330939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6530-001-9151/3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8000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0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8000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4-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8000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330918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3920-005-2106/2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30000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30000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5-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30000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330931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6530-001-9151/2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8000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8000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4-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8000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330916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4-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6515-006-0002/2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40000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40000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40000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330928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6515-069-1201/1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7700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7700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7700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330913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4-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6530-001-0003/1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16800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16800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4-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330922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4-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3920-005-2106/1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30000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30000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5-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30000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330930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4-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6515-069-1201/2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7700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7700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7700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330914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10-ครุภัณฑ์ยานพาหนะและขนส่ง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2340-003-0001/2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33000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33000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33000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330909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4-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4-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4-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6530-001-9151/6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8000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8000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4-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8000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330921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3920-005-2106/3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30000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30000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5-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30000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330932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4-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6530-004-1101/5-7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27000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27000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19/09/2562)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4-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27000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330937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1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6530-004-0002/1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400000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400000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19/09/2562)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395900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4100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1.03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330379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2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6515-026-1002/3-4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100000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100000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19/09/2562)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100000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0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330405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6515-027-2002/2-4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450000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450000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19/09/2562)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5-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450000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330376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03-ครุภัณฑ์การแพทย์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6515-029-0101/3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120000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120000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19/09/2562)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109000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11000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1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6515-027-0002/5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15000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15000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19/09/2562)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15000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6530-007-0002/1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50000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50000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19/09/2562)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42800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7200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15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7440-010-001/31-45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39000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39000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19/09/2562)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38700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300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1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7125-002-0002/1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22000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22000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19/09/2562)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22000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5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7440-003-0001/28-31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21500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21500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19/09/2562)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21250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250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03-ครุภัณฑ์การแพทย์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6530-004-1105/2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3000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3000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19/09/2562)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4-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3000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03-ครุภัณฑ์การแพทย์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skin graft mesher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skin graft mesher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1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6515-032-1102/1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300000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300000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19/09/2562)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300000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03-ครุภัณฑ์การแพทย์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6515-035-0204/1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40000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40000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19/09/2562)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39500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500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03-ครุภัณฑ์การแพทย์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1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6515-036-0201/4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35000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35000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19/09/2562)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35000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19/09/2562)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03-ครุภัณฑ์การแพทย์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4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6515-027-1002/1-4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26000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26000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19/09/2562)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26000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03-ครุภัณฑ์การแพทย์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6515-027-3002/5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15000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15000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19/09/2562)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15000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20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7440-001-0007/23-42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440000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440000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19/09/2562)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440000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K48" s="7" t="str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1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6530-048-0001/3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75000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75000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4/2562 (วันที่ 19/09/2562)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72760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2240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K49" s="7" t="str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6530-004-1101/1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219582.82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219582.82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4/2562 (วันที่ 19/09/2562)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215000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4582.82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K50" s="7" t="str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3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6530-004-1101/2-4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27000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27000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4/2562 (วันที่ 19/09/2562)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4-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27000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K51" s="7" t="str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1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6515-001-3001/1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180000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180000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4/2562 (วันที่ 19/09/2562)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99000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81000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K52" s="7" t="str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3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6530-004-1101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80100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80100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4/2562 (วันที่ 19/09/2562)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4-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80100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08-ครุภัณฑ์คอมพิวเตอร์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K53" s="7" t="str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1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7440-001-0008/9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4/2562 (วันที่ 19/09/2562)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30000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08-ครุภัณฑ์คอมพิวเตอร์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2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7440-004-0001/1-2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36000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36000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19/09/2562)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36000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6515-027-3002/7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19/09/2562)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4-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3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6515-003-1102/3-5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24000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24000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19/09/2562)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4-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24000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1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6515-038-5851/1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500000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500000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19/09/2562)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5-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450000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50000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1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6515-038-5851/1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35000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35000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19/09/2562)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5-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33000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2000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08-ครุภัณฑ์คอมพิวเตอร์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10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7440-005-0001/1-10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54000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54000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19/09/2562)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54000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08-ครุภัณฑ์คอมพิวเตอร์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4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7440-005-0001/11-14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24000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24000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19/09/2562)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24000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08-ครุภัณฑ์คอมพิวเตอร์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20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7440-002-0001/1-20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19/09/2562)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1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6515-069-1301/4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28000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28000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19/09/2562)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5-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28000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08-ครุภัณฑ์คอมพิวเตอร์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5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7440-001-0004/14-18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80000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80000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19/09/2562)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5-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79500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500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6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6515-003-2101/10-15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30000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30000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19/09/2562)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4-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30000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2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6530-004-1105/1-2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12000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12000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19/09/2562)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4-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12000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0</v>
      </c>
      <c r="V65" s="7"/>
      <c r="W65" s="7"/>
    </row>
    <row r="66" spans="1:23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1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6515-027-3002/3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330000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330000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19/09/2562)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5-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330000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08-ครุภัณฑ์คอมพิวเตอร์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7440-001-0005/1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130000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130000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19/09/2562)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129800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200</v>
      </c>
      <c r="V67" s="7"/>
      <c r="W67" s="7"/>
    </row>
    <row r="68" spans="1:23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08-ครุภัณฑ์คอมพิวเตอร์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3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7440-010-0001/15-17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66000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66000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19/09/2562)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47700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18300</v>
      </c>
      <c r="V68" s="7"/>
      <c r="W68" s="7"/>
    </row>
    <row r="69" spans="1:23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6515-038-0001/001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120000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120000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19/09/2562)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120000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08-ครุภัณฑ์คอมพิวเตอร์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1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7440-010-002/1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54000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54000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19/09/2562)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54000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ฺBird\"s respirator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ฺBird\"s respirator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6515-003-1102/6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60000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60000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19/09/2562)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59000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1000</v>
      </c>
      <c r="V71" s="7"/>
      <c r="W71" s="7"/>
    </row>
    <row r="72" spans="1:23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เครื่องติดตามการทำงานของหัวใจและสัญญาณชีพอัตโนมัติขนาดเล็ก</v>
      </c>
      <c r="K72" s="7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0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2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6515-027-2002/5-6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300000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300000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1/2563 (วันที่ 16/01/2563)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298000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2000</v>
      </c>
      <c r="V72" s="7"/>
      <c r="W72" s="7"/>
    </row>
    <row r="73" spans="1:23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เครื่องปั่นหาเปอร์เซ็นต์เม็ดเลือดอัดแน่น(Haematocrit)</v>
      </c>
      <c r="K73" s="7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0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6515-014-0001/3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70000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70000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1/2563 (วันที่ 16/01/2563)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70000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ชุดผ่าตัดตาแบบECCE</v>
      </c>
      <c r="K74" s="7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0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2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6515-050-0007/1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324000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324000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1/2563 (วันที่ 16/01/2563)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5-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324000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377014</v>
      </c>
    </row>
    <row r="75" spans="1:23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เครื่องผลิตอากาศอัดทางการแพทย์ชนิดเคลื่อนที่ได้</v>
      </c>
      <c r="K75" s="7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0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3820-005-2106/3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120000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120000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1/2563 (วันที่ 16/01/2563)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120000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0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377015</v>
      </c>
    </row>
    <row r="76" spans="1:23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เครื่องควบคุมการให้สารน้ำทางหลอดเลือดดำชนิด 1 สาย</v>
      </c>
      <c r="K76" s="7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0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6515-025-0004/36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60000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60000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1/2563 (วันที่ 16/01/2563)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60000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377016</v>
      </c>
    </row>
    <row r="77" spans="1:23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เครื่องควบคุมการให้สารละลายในหลอดเลือดดำชนิดใช้กระบอกฉีดยา</v>
      </c>
      <c r="K77" s="7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0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4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6515-025-2001/5-8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196000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24000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220000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1/2563 (วันที่ 16/01/2563)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196000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0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377012</v>
      </c>
    </row>
    <row r="78" spans="1:23" ht="43.5" customHeight="1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63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6679702.2699999996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6209410</v>
      </c>
      <c r="U83" s="60">
        <f t="shared" si="0"/>
        <v>185172.82</v>
      </c>
      <c r="V83" s="63"/>
      <c r="W83" s="61"/>
      <c r="X83" s="64"/>
    </row>
    <row r="84" spans="1:24" ht="12.75" customHeight="1">
      <c r="B84" s="8"/>
    </row>
    <row r="85" spans="1:24">
      <c r="E85" s="6" t="s">
        <v>123</v>
      </c>
    </row>
    <row r="86" spans="1:24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สอ.6520-012-0001/1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326852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ระบบกรองน้ำบาดาล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ซ่อมแซมระบบกรองน้ำบาดาล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ซ่อมแซมระบบน้ำใช้ในอาคาร รพ.สต.บ้านนาดี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50000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50000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50000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326525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สอ.6530-008-1112/1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12000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12000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12000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326857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-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ระบบกรองน้ำบาดาล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ซ่อมแซมระบบกรองน้ำบาดาล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ซ่อมแซมระบบน้ำใช้ในอาคาร รพ.สต.บ้านทับทิมสยาม 05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50000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50000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50000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0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326534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สอ.6520-009-0001/1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12000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12000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12000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326859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สอ.6515-069-1201/2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70000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70000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55000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15000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21.43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326848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สอ.6530-008-0711/4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12000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12000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12000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สอ.3740-002-0002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95000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95000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95000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ปร.4 ปร.5 แบบแปลน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437000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15800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452800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437000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-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714076.74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251923.26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966000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714076.74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7440-001-0002/1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130000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130000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129800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200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66" t="s">
        <v>80</v>
      </c>
    </row>
    <row r="2" spans="1:24" ht="23.25">
      <c r="A2" s="66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5-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4-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1600000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3-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527000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3-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250000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63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2904280.46</v>
      </c>
      <c r="U14" s="60">
        <f t="shared" si="0"/>
        <v>0</v>
      </c>
      <c r="V14" s="63"/>
      <c r="W14" s="61"/>
      <c r="X14" s="64"/>
    </row>
    <row r="15" spans="1:24" ht="12.75" customHeight="1">
      <c r="B15" s="8"/>
    </row>
    <row r="16" spans="1:24">
      <c r="E16" s="6" t="s">
        <v>123</v>
      </c>
    </row>
    <row r="17" spans="5:5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7"/>
  <sheetViews>
    <sheetView showGridLines="0" topLeftCell="A17" zoomScaleNormal="100" workbookViewId="0">
      <selection activeCell="A19" sqref="A19:A2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127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11-ครุภัณฑ์วิทยาศาสตร์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เครื่องผสมยาน้ำสมุนไพรพร้อมระบบหล่อเย็น</v>
      </c>
      <c r="K7" s="7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0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6515-039-2823/1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200000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200000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200000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6515-003-2101/1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60000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60000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1/2563 (วันที่ 16/01/2563)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60000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6515-003-2101/1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150000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150000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16/01/2563)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150000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1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6520-007-0001/12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460000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460000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459000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1000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11-ครุภัณฑ์วิทยาศาสตร์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6515-039-0201/1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1432708.77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67291.23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1500000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5-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1432708.77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4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560000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40000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600000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1/2563 (วันที่ 16/01/2563)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560000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6515-071-0001/1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450000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450000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440000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10000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K15" s="7" t="str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6515-039-3801/1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150000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150000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128400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21600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14.4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325831</v>
      </c>
    </row>
    <row r="16" spans="1:23" ht="43.5" customHeight="1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6515-027-1003/4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450000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0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450000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1/2563 (วันที่ 16/01/2563)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5-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448000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2000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0.44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377344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65150273002/8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130000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130000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1/2563 (วันที่ 16/01/2563)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120000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10000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วงเงินระดับเขต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</v>
      </c>
      <c r="M12" s="7" t="str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6530-004-1106/1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260000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260000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1/2563 (วันที่ 16/01/2563)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260000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0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376597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06-ครุภัณฑ์การแพทย์วินิจฉัย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6515-027-2001/2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150000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150000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1/2563 (วันที่ 16/01/2563)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150000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376596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วงเงินระดับเขต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ชุดยูนิตทันตกรรมเคลื่อนที่</v>
      </c>
      <c r="K14" s="7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0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6520-007-0003/1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123000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47000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170000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1/2563 (วันที่ 16/01/2563)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123000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-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ซ่อมแซมหลังคาจ่ายกลาง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รายละเอียดตามเอกสารที่แนบ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5323/36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87500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0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87500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5-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86760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740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-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ซ่อมแซมถนนคอนกรีตเสริมเหล็ก จำนวน 1098 ตร.ม.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1098</v>
      </c>
      <c r="M16" s="7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2406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878400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878400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5-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595000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283400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1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6515-025-1001/10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55000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55000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49000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6000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2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6515-069-1201/12,23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140000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140000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135000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5000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03-ครุภัณฑ์การแพทย์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โต๊ะคร่อมเตียง</v>
      </c>
      <c r="K19" s="7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0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23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6530-034-1001/001, 002, 003, 004, 005, 006, 007, 008, 009, 010, 011, 012, 013, 014, 015, 016, 017, 018, 019, 020, 021, 022, 023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80500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80500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16/01/2563)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74543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5957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วงเงินระดับเขต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ตู้ข้างเตียง</v>
      </c>
      <c r="K20" s="7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0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23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6530-031-0005/001, 002, 003, 004, 005, 006, 007, 008, 009, 010, 011, 012, 013, 014, 015, 016, 017, 018, 019, 020, 021, 022, 023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126500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126500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1/2563 (วันที่ 16/01/2563)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118151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8349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วงเงินระดับเขต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เครื่องวัดความดันลูกตาแบบไม่สัมผัสกระจกตา (Air-puff tonometer)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รายละเอียดตามเอกสารที่แนบ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3515-037-002/1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450000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450000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441000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9000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วงเงินระดับเขต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07-ครุภัณฑ์การแพทย์สนับสนุน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เตียงสามไกพร้อมเสาน้ำเกลือ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10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6530-001-2121/9,85,94,2,70,75,74,79,77,78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300000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300000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5-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264000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36000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12-ครุภัณฑ์สำนักงาน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23" s="7" t="str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13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4120-001-0005/17, 4120-001-0006/9,10, 4120-001-0007/12,14,19,27, 4120-001-0008/1,2,15,16,17,18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371800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371800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305500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66300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K24" s="7" t="str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6515-058-0001/4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25000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25000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25000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วงเงินระดับเขต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04-ครุภัณฑ์การแพทย์รักษา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6515-027-3001/001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330000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330000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1/2563 (วันที่ 16/01/2563)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330000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K26" s="7" t="str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1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6515-027-1005/1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75000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75000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55000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20000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07-ครุภัณฑ์การแพทย์สนับสนุน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13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6530-001-2121/64,65,66,62,19,22,67,41,42,80,37,38,39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683523.43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31476.57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715000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5-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520000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163523.43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เครื่องให้การรักษาด้วยคลื่นเหนือเสียง Ultra sound diathermy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รายละเอียดตามเอกสารที่แนบ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6530-004-1105/01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100000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100000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100000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-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ซ่อมแซมระบบไฟฟ้า 3 เฟส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รายละเอียดตามเอกสารที่แนบ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8186/38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373800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373800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4-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341400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กล้องจุลทรรศชนิด 3 กระบอกตาเทคนิค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6515-021-2111/001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130000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130000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16/01/2563)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130000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63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5553354</v>
      </c>
      <c r="U33" s="60">
        <f t="shared" si="0"/>
        <v>604269.42999999993</v>
      </c>
      <c r="V33" s="63"/>
      <c r="W33" s="61"/>
      <c r="X33" s="64"/>
    </row>
    <row r="34" spans="1:24" ht="12.75" customHeight="1">
      <c r="B34" s="8"/>
    </row>
    <row r="35" spans="1:24">
      <c r="E35" s="6" t="s">
        <v>123</v>
      </c>
    </row>
    <row r="36" spans="1:24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.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800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800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800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335386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-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8170/36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200000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200000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200000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.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70000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70000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70000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-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8170/36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100000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100000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100000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5000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5000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5000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70000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70000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70000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3500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3500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3500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4500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4500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4500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K19" s="7" t="str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 t="str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.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125000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5000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130000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125000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79500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79500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79500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 t="str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.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55000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55000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55000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20</v>
      </c>
      <c r="M22" s="7" t="str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.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183500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0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183500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183500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-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340000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340000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340000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1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18000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18000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18000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69500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69500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69500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02-ครุภัณฑ์การเกษตร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50000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50000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50000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300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262500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262500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262500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11-ครุภัณฑ์วิทยาศาสตร์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0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85000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85000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2/2563 (วันที่ 19/03/2563)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85000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-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ซ่อมแซมปรับปรุงห้องทำงานกายภาพบำบัดและห้องทำงานแพทย์แผนไทย</v>
      </c>
      <c r="K31" s="7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0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0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270000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270000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2/2563 (วันที่ 19/03/2563)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270000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11-ครุภัณฑ์วิทยาศาสตร์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5</v>
      </c>
      <c r="M32" s="7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0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21868.22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3131.78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25000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2/2563 (วันที่ 19/03/2563)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21868.22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63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3309768.22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3239768.22</v>
      </c>
      <c r="U38" s="60">
        <f t="shared" si="0"/>
        <v>70000</v>
      </c>
      <c r="V38" s="63"/>
      <c r="W38" s="61"/>
      <c r="X38" s="64"/>
    </row>
    <row r="39" spans="1:24" ht="12.75" customHeight="1">
      <c r="B39" s="8"/>
    </row>
    <row r="40" spans="1:24">
      <c r="E40" s="6" t="s">
        <v>123</v>
      </c>
    </row>
    <row r="41" spans="1:24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06-ครุภัณฑ์การแพทย์วินิจฉัย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1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6515-069-3101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70000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70000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70000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327379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4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6130-001-0001/1,6130-001-0001/2,6130-001-0001/3,6130-001-0001/4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10000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10000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10000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327384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06-ครุภัณฑ์การแพทย์วินิจฉัย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6515-027-1001/1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150000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150000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150000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326504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3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7440-309-0001/3,7440-309-0001/4,7440-309-0001/5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27000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27000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27000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325630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12-ครุภัณฑ์สำนักงาน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ชั้นวางเอกสาร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ชั้นวางเอกสารทำจากเหล็ก จำนวน 4 ชั้น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6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6530-031-0002/7,7110-001-0015/4-8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48000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48000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46800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1200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2.5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325653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12-ครุภัณฑ์สำนักงาน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โต๊ะทำงาน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โต๊ะทำงาน ทำจากเหล็ก ขนาด 123 x 67 x 75.3 cm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1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7110-007-0002/2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5500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5500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5500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325657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-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จำนวน 1 งาน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แบบเลขที่ 3130/2556 (ระบบบำบัดน้ำเสีย)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300000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198119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498119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300000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0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326500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6515--025--1001/2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43894.09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6105.91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43894.09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-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อาคารเรือนพักญาติ ขนาด 30 ตร.ม.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160000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160000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160000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3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7440-101-0001/2,7440-101-0001/3,7440-101-001/4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66000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66000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66000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07-ครุภัณฑ์การแพทย์สนับสนุน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6530-003-2310/1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610000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0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610000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597000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13000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08-ครุภัณฑ์คอมพิวเตอร์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2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7440-309-0001/1,7440-309-0001/2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30000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30000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30000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1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6515-027-3002/1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330000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330000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330000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04-ครุภัณฑ์การแพทย์รักษา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6515-021-0032/002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120000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0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120000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120000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ซ่อมแซมโรงจอดรถ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ปรับปรุงโรงจอดรถ ขนาด 5 X 10 เมตร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ซ่อมแซมอาคารจอดรถ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134800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134800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130000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4800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13-ครุภัณฑ์โฆษณาและเผยแพร่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2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5820-021-0001/1,5820-021-0001/2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28000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28000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26800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1200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4.29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325648</v>
      </c>
    </row>
    <row r="25" spans="1:24" ht="43.5" customHeight="1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63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>
      <c r="B30" s="8"/>
    </row>
    <row r="31" spans="1:24">
      <c r="E31" s="6" t="s">
        <v>123</v>
      </c>
    </row>
    <row r="32" spans="1:24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6"/>
  <sheetViews>
    <sheetView showGridLines="0" topLeftCell="A34" zoomScaleNormal="100" workbookViewId="0">
      <selection activeCell="E41" sqref="E4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-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099-001-0002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250000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250000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236000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14000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5.6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325031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6530-008-0711/5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14600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14600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14600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0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324850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11-ครุภัณฑ์วิทยาศาสตร์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ถังออกซิเจน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ถังออกซิเจน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6515-003-1101/1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8000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8000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7000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1000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12.5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324856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08-ครุภัณฑ์คอมพิวเตอร์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7440-001-0006/5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30000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30000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30000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324845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6515-038-0005/1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18500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18500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18000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500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2.7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324857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06-ครุภัณฑ์การแพทย์วินิจฉัย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6515-0704-0101/6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70000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70000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70000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0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324858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07-ครุภัณฑ์การแพทย์สนับสนุน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6530-032-0001/5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14700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14700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10490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4210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28.64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324863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1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14600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14600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14600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324853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08-ครุภัณฑ์คอมพิวเตอร์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3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7440-013-0004/1-3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17400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17400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17400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325020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ถังออกซิเจน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ถังออกซิเจน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6515-002-1101/1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8000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8000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7000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1000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12.5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324855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08-ครุภัณฑ์คอมพิวเตอร์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7440-001-0007/9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30000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30000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30000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0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324847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/>
      </c>
      <c r="C18" s="7" t="str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/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/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/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/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/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/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/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/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/>
      </c>
      <c r="L18" s="4" t="str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/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/>
      </c>
      <c r="N18" s="10" t="str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/>
      </c>
      <c r="O18" s="10" t="str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/>
      </c>
      <c r="P18" s="10" t="str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/>
      </c>
      <c r="Q18" s="10" t="str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/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/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/>
      </c>
      <c r="T18" s="10" t="str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/>
      </c>
      <c r="U18" s="10" t="str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/>
      </c>
      <c r="V18" s="7" t="str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/>
      </c>
      <c r="W18" s="7" t="str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/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/>
      </c>
      <c r="C19" s="7" t="str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/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/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/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/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/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/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/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/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/>
      </c>
      <c r="L19" s="4" t="str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/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/>
      </c>
      <c r="N19" s="10" t="str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/>
      </c>
      <c r="O19" s="10" t="str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/>
      </c>
      <c r="P19" s="10" t="str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/>
      </c>
      <c r="Q19" s="10" t="str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/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/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/>
      </c>
      <c r="T19" s="10" t="str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/>
      </c>
      <c r="U19" s="10" t="str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/>
      </c>
      <c r="V19" s="7" t="str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/>
      </c>
      <c r="W19" s="7" t="str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/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/>
      </c>
      <c r="C20" s="7" t="str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/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/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/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/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/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/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/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/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/>
      </c>
      <c r="L20" s="4" t="str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/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/>
      </c>
      <c r="N20" s="10" t="str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/>
      </c>
      <c r="O20" s="10" t="str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/>
      </c>
      <c r="P20" s="10" t="str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/>
      </c>
      <c r="Q20" s="10" t="str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/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/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/>
      </c>
      <c r="T20" s="10" t="str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/>
      </c>
      <c r="U20" s="10" t="str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/>
      </c>
      <c r="V20" s="7" t="str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/>
      </c>
      <c r="W20" s="7" t="str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/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/>
      </c>
      <c r="C21" s="7" t="str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/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/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/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/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/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/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/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/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/>
      </c>
      <c r="L21" s="4" t="str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/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/>
      </c>
      <c r="N21" s="10" t="str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/>
      </c>
      <c r="O21" s="10" t="str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/>
      </c>
      <c r="P21" s="10" t="str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/>
      </c>
      <c r="Q21" s="10" t="str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/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/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/>
      </c>
      <c r="T21" s="10" t="str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/>
      </c>
      <c r="U21" s="10" t="str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/>
      </c>
      <c r="V21" s="7" t="str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/>
      </c>
      <c r="W21" s="7" t="str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/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/>
      </c>
      <c r="C22" s="7" t="str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/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/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/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/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/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/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/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/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/>
      </c>
      <c r="L22" s="4" t="str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/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/>
      </c>
      <c r="N22" s="10" t="str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/>
      </c>
      <c r="O22" s="10" t="str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/>
      </c>
      <c r="P22" s="10" t="str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/>
      </c>
      <c r="Q22" s="10" t="str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/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/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/>
      </c>
      <c r="T22" s="10" t="str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/>
      </c>
      <c r="U22" s="10" t="str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/>
      </c>
      <c r="V22" s="7" t="str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/>
      </c>
      <c r="W22" s="7" t="str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/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/>
      </c>
      <c r="C23" s="7" t="str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/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/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/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/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/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/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/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/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/>
      </c>
      <c r="L23" s="4" t="str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/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/>
      </c>
      <c r="N23" s="10" t="str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/>
      </c>
      <c r="O23" s="10" t="str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/>
      </c>
      <c r="P23" s="10" t="str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/>
      </c>
      <c r="Q23" s="10" t="str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/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/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/>
      </c>
      <c r="T23" s="10" t="str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/>
      </c>
      <c r="U23" s="10" t="str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/>
      </c>
      <c r="V23" s="7" t="str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/>
      </c>
      <c r="W23" s="7" t="str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/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/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/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/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/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/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/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/>
      </c>
      <c r="L24" s="4" t="str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/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/>
      </c>
      <c r="N24" s="10" t="str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/>
      </c>
      <c r="O24" s="10" t="str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/>
      </c>
      <c r="P24" s="10" t="str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/>
      </c>
      <c r="Q24" s="10" t="str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/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/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/>
      </c>
      <c r="T24" s="10" t="str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/>
      </c>
      <c r="U24" s="10" t="str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/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/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/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/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/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/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/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/>
      </c>
      <c r="L25" s="4" t="str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/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/>
      </c>
      <c r="N25" s="10" t="str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/>
      </c>
      <c r="O25" s="10" t="str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/>
      </c>
      <c r="P25" s="10" t="str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/>
      </c>
      <c r="Q25" s="10" t="str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/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/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/>
      </c>
      <c r="T25" s="10" t="str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/>
      </c>
      <c r="U25" s="10" t="str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/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/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/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/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/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/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/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/>
      </c>
      <c r="L26" s="4" t="str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/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/>
      </c>
      <c r="N26" s="10" t="str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/>
      </c>
      <c r="O26" s="10" t="str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/>
      </c>
      <c r="P26" s="10" t="str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/>
      </c>
      <c r="Q26" s="10" t="str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/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/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/>
      </c>
      <c r="T26" s="10" t="str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/>
      </c>
      <c r="U26" s="10" t="str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/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/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/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/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/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/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/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/>
      </c>
      <c r="L27" s="4" t="str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/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/>
      </c>
      <c r="N27" s="10" t="str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/>
      </c>
      <c r="O27" s="10" t="str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/>
      </c>
      <c r="P27" s="10" t="str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/>
      </c>
      <c r="Q27" s="10" t="str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/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/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/>
      </c>
      <c r="T27" s="10" t="str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/>
      </c>
      <c r="U27" s="10" t="str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/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/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/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/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/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/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/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/>
      </c>
      <c r="L28" s="4" t="str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/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/>
      </c>
      <c r="N28" s="10" t="str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/>
      </c>
      <c r="O28" s="10" t="str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/>
      </c>
      <c r="P28" s="10" t="str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/>
      </c>
      <c r="Q28" s="10" t="str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/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/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/>
      </c>
      <c r="T28" s="10" t="str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/>
      </c>
      <c r="U28" s="10" t="str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/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/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/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/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/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/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/>
      </c>
      <c r="L29" s="4" t="str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/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/>
      </c>
      <c r="N29" s="10" t="str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/>
      </c>
      <c r="O29" s="10" t="str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/>
      </c>
      <c r="P29" s="10" t="str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/>
      </c>
      <c r="Q29" s="10" t="str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/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/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/>
      </c>
      <c r="T29" s="10" t="str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/>
      </c>
      <c r="U29" s="10" t="str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/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/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/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/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/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/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/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/>
      </c>
      <c r="L30" s="4" t="str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/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/>
      </c>
      <c r="N30" s="10" t="str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/>
      </c>
      <c r="O30" s="10" t="str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/>
      </c>
      <c r="P30" s="10" t="str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/>
      </c>
      <c r="Q30" s="10" t="str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/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/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/>
      </c>
      <c r="T30" s="10" t="str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/>
      </c>
      <c r="U30" s="10" t="str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/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/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/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/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/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/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/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/>
      </c>
      <c r="L31" s="4" t="str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/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/>
      </c>
      <c r="N31" s="10" t="str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/>
      </c>
      <c r="O31" s="10" t="str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/>
      </c>
      <c r="P31" s="10" t="str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/>
      </c>
      <c r="Q31" s="10" t="str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/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/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/>
      </c>
      <c r="T31" s="10" t="str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/>
      </c>
      <c r="U31" s="10" t="str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/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/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/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/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/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/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/>
      </c>
      <c r="L32" s="4" t="str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/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/>
      </c>
      <c r="N32" s="10" t="str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/>
      </c>
      <c r="O32" s="10" t="str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/>
      </c>
      <c r="P32" s="10" t="str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/>
      </c>
      <c r="Q32" s="10" t="str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/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/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/>
      </c>
      <c r="T32" s="10" t="str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/>
      </c>
      <c r="U32" s="10" t="str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/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/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/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/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/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/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/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/>
      </c>
      <c r="L33" s="4" t="str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/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/>
      </c>
      <c r="N33" s="10" t="str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/>
      </c>
      <c r="O33" s="10" t="str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/>
      </c>
      <c r="P33" s="10" t="str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/>
      </c>
      <c r="Q33" s="10" t="str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/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/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/>
      </c>
      <c r="T33" s="10" t="str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/>
      </c>
      <c r="U33" s="10" t="str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/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/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/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/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/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/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/>
      </c>
      <c r="L34" s="4" t="str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/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/>
      </c>
      <c r="N34" s="10" t="str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/>
      </c>
      <c r="O34" s="10" t="str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/>
      </c>
      <c r="P34" s="10" t="str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/>
      </c>
      <c r="Q34" s="10" t="str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/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/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/>
      </c>
      <c r="T34" s="10" t="str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/>
      </c>
      <c r="U34" s="10" t="str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/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/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/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/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/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/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/>
      </c>
      <c r="L35" s="4" t="str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/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/>
      </c>
      <c r="N35" s="10" t="str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/>
      </c>
      <c r="O35" s="10" t="str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/>
      </c>
      <c r="P35" s="10" t="str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/>
      </c>
      <c r="Q35" s="10" t="str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/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/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/>
      </c>
      <c r="T35" s="10" t="str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/>
      </c>
      <c r="U35" s="10" t="str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/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/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/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/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/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/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/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/>
      </c>
      <c r="L36" s="4" t="str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/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/>
      </c>
      <c r="N36" s="10" t="str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/>
      </c>
      <c r="O36" s="10" t="str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/>
      </c>
      <c r="P36" s="10" t="str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/>
      </c>
      <c r="Q36" s="10" t="str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/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/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/>
      </c>
      <c r="T36" s="10" t="str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/>
      </c>
      <c r="U36" s="10" t="str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/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/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/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/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/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/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/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/>
      </c>
      <c r="L37" s="4" t="str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/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/>
      </c>
      <c r="N37" s="10" t="str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/>
      </c>
      <c r="O37" s="10" t="str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/>
      </c>
      <c r="P37" s="10" t="str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/>
      </c>
      <c r="Q37" s="10" t="str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/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/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/>
      </c>
      <c r="T37" s="10" t="str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/>
      </c>
      <c r="U37" s="10" t="str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/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/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/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/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/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/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/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/>
      </c>
      <c r="L38" s="4" t="str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/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/>
      </c>
      <c r="N38" s="10" t="str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/>
      </c>
      <c r="O38" s="10" t="str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/>
      </c>
      <c r="P38" s="10" t="str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/>
      </c>
      <c r="Q38" s="10" t="str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/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/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/>
      </c>
      <c r="T38" s="10" t="str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/>
      </c>
      <c r="U38" s="10" t="str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/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/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/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/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/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/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/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/>
      </c>
      <c r="L39" s="4" t="str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/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/>
      </c>
      <c r="N39" s="10" t="str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/>
      </c>
      <c r="O39" s="10" t="str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/>
      </c>
      <c r="P39" s="10" t="str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/>
      </c>
      <c r="Q39" s="10" t="str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/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/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/>
      </c>
      <c r="T39" s="10" t="str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/>
      </c>
      <c r="U39" s="10" t="str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/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/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/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/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/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/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/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/>
      </c>
      <c r="L40" s="4" t="str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/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/>
      </c>
      <c r="N40" s="10" t="str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/>
      </c>
      <c r="O40" s="10" t="str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/>
      </c>
      <c r="P40" s="10" t="str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/>
      </c>
      <c r="Q40" s="10" t="str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/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/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/>
      </c>
      <c r="T40" s="10" t="str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/>
      </c>
      <c r="U40" s="10" t="str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/>
      </c>
      <c r="V40" s="7"/>
      <c r="W40" s="7"/>
    </row>
    <row r="41" spans="1:24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21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656800</v>
      </c>
      <c r="O43" s="60">
        <f t="shared" ref="O43:U43" si="0">SUM(O4:O42)</f>
        <v>0</v>
      </c>
      <c r="P43" s="60">
        <f t="shared" si="0"/>
        <v>0</v>
      </c>
      <c r="Q43" s="60">
        <f t="shared" si="0"/>
        <v>656800</v>
      </c>
      <c r="R43" s="60">
        <f t="shared" si="0"/>
        <v>0</v>
      </c>
      <c r="S43" s="62">
        <f t="shared" si="0"/>
        <v>0</v>
      </c>
      <c r="T43" s="60">
        <f t="shared" si="0"/>
        <v>635090</v>
      </c>
      <c r="U43" s="60">
        <f t="shared" si="0"/>
        <v>21710</v>
      </c>
      <c r="V43" s="63"/>
      <c r="W43" s="61"/>
      <c r="X43" s="64"/>
    </row>
    <row r="44" spans="1:24" ht="12.75" customHeight="1">
      <c r="B44" s="8"/>
    </row>
    <row r="45" spans="1:24">
      <c r="E45" s="6" t="s">
        <v>123</v>
      </c>
    </row>
    <row r="46" spans="1:24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2021-07-29T01:46:06Z</dcterms:modified>
</cp:coreProperties>
</file>