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นคลธร\ประชุมอบรม\ประชุมทันตแพทย์ครั้งที่22562\"/>
    </mc:Choice>
  </mc:AlternateContent>
  <xr:revisionPtr revIDLastSave="0" documentId="13_ncr:1_{0905AE91-1CAD-4044-A3BA-4546BB4C9BC1}" xr6:coauthVersionLast="41" xr6:coauthVersionMax="41" xr10:uidLastSave="{00000000-0000-0000-0000-000000000000}"/>
  <bookViews>
    <workbookView xWindow="-120" yWindow="-120" windowWidth="29040" windowHeight="15840" firstSheet="2" activeTab="4" xr2:uid="{00000000-000D-0000-FFFF-FFFF00000000}"/>
  </bookViews>
  <sheets>
    <sheet name="แพทย์" sheetId="1" r:id="rId1"/>
    <sheet name="ทันตแพทย์" sheetId="4" r:id="rId2"/>
    <sheet name="เภสัชกร" sheetId="5" r:id="rId3"/>
    <sheet name="พยาบาล" sheetId="6" r:id="rId4"/>
    <sheet name="จพ.ทันตะ" sheetId="7" r:id="rId5"/>
    <sheet name="ช่างทันตกรรม" sheetId="12" r:id="rId6"/>
    <sheet name="จพ.เภสัชกรรม" sheetId="8" r:id="rId7"/>
    <sheet name="นวก.จพ.สธ." sheetId="9" r:id="rId8"/>
    <sheet name="แผนไทย" sheetId="10" r:id="rId9"/>
    <sheet name="นักเทค วิทย์" sheetId="11" r:id="rId10"/>
    <sheet name="สสจ." sheetId="3" r:id="rId11"/>
    <sheet name="สรุป" sheetId="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6" l="1"/>
  <c r="F24" i="6"/>
  <c r="D25" i="6"/>
  <c r="F24" i="2" s="1"/>
  <c r="C25" i="6"/>
  <c r="F24" i="10"/>
  <c r="E25" i="10"/>
  <c r="D25" i="10"/>
  <c r="K24" i="2" s="1"/>
  <c r="C25" i="10"/>
  <c r="E25" i="9"/>
  <c r="F24" i="9"/>
  <c r="D25" i="9"/>
  <c r="J24" i="2" s="1"/>
  <c r="C25" i="9"/>
  <c r="E16" i="8"/>
  <c r="F15" i="8"/>
  <c r="D16" i="8"/>
  <c r="I24" i="2" s="1"/>
  <c r="C16" i="8"/>
  <c r="E25" i="7"/>
  <c r="F24" i="7"/>
  <c r="D25" i="7"/>
  <c r="G24" i="2" s="1"/>
  <c r="C25" i="7"/>
  <c r="E16" i="5"/>
  <c r="F15" i="5"/>
  <c r="D16" i="5"/>
  <c r="E24" i="2" s="1"/>
  <c r="C16" i="5"/>
  <c r="E16" i="4"/>
  <c r="F15" i="4"/>
  <c r="D16" i="4"/>
  <c r="D24" i="2" s="1"/>
  <c r="C16" i="4"/>
  <c r="E16" i="1"/>
  <c r="F15" i="1"/>
  <c r="D16" i="1"/>
  <c r="C24" i="2" s="1"/>
  <c r="C16" i="1"/>
  <c r="P14" i="3"/>
  <c r="P15" i="3" s="1"/>
  <c r="O14" i="3"/>
  <c r="N14" i="3"/>
  <c r="M22" i="2"/>
  <c r="U5" i="3"/>
  <c r="U6" i="3"/>
  <c r="U7" i="3"/>
  <c r="U8" i="3"/>
  <c r="U9" i="3"/>
  <c r="U10" i="3"/>
  <c r="U11" i="3"/>
  <c r="U12" i="3"/>
  <c r="U13" i="3"/>
  <c r="U4" i="3"/>
  <c r="T5" i="3"/>
  <c r="T6" i="3"/>
  <c r="V6" i="3" s="1"/>
  <c r="T7" i="3"/>
  <c r="V7" i="3" s="1"/>
  <c r="T8" i="3"/>
  <c r="T9" i="3"/>
  <c r="T10" i="3"/>
  <c r="V10" i="3" s="1"/>
  <c r="T11" i="3"/>
  <c r="V11" i="3" s="1"/>
  <c r="T12" i="3"/>
  <c r="T13" i="3"/>
  <c r="T4" i="3"/>
  <c r="V4" i="3" s="1"/>
  <c r="J14" i="3"/>
  <c r="G14" i="3"/>
  <c r="S14" i="3"/>
  <c r="M14" i="3"/>
  <c r="M15" i="3" s="1"/>
  <c r="D14" i="3"/>
  <c r="T14" i="3" s="1"/>
  <c r="L14" i="3"/>
  <c r="K14" i="3"/>
  <c r="V13" i="3" l="1"/>
  <c r="V9" i="3"/>
  <c r="V12" i="3"/>
  <c r="V8" i="3"/>
  <c r="R14" i="3"/>
  <c r="S15" i="3" s="1"/>
  <c r="Q14" i="3"/>
  <c r="I14" i="3"/>
  <c r="J15" i="3" s="1"/>
  <c r="H14" i="3"/>
  <c r="F14" i="3"/>
  <c r="G15" i="3" s="1"/>
  <c r="E14" i="3"/>
  <c r="C14" i="3"/>
  <c r="B14" i="3"/>
  <c r="U14" i="3" l="1"/>
  <c r="D15" i="3"/>
  <c r="L21" i="2"/>
  <c r="L23" i="2" s="1"/>
  <c r="K21" i="2"/>
  <c r="K23" i="2" s="1"/>
  <c r="J21" i="2"/>
  <c r="J23" i="2" s="1"/>
  <c r="I21" i="2"/>
  <c r="I23" i="2" s="1"/>
  <c r="G21" i="2"/>
  <c r="G23" i="2" s="1"/>
  <c r="F21" i="2"/>
  <c r="F23" i="2" s="1"/>
  <c r="E21" i="2"/>
  <c r="E23" i="2" s="1"/>
  <c r="D21" i="2"/>
  <c r="D23" i="2" s="1"/>
  <c r="C21" i="2"/>
  <c r="C23" i="2" s="1"/>
  <c r="F14" i="11"/>
  <c r="F23" i="10"/>
  <c r="F23" i="9"/>
  <c r="F14" i="8"/>
  <c r="F23" i="7"/>
  <c r="F23" i="6"/>
  <c r="F14" i="5"/>
  <c r="F14" i="4"/>
  <c r="F14" i="1"/>
  <c r="V14" i="3" l="1"/>
  <c r="N22" i="2"/>
  <c r="O22" i="2" s="1"/>
  <c r="H21" i="2"/>
  <c r="H20" i="2"/>
  <c r="H23" i="2" s="1"/>
  <c r="E25" i="12" l="1"/>
  <c r="D25" i="12"/>
  <c r="H24" i="2" s="1"/>
  <c r="C25" i="12"/>
  <c r="F23" i="12"/>
  <c r="F22" i="12"/>
  <c r="N20" i="2"/>
  <c r="M20" i="2"/>
  <c r="H25" i="2"/>
  <c r="O20" i="2" l="1"/>
  <c r="E16" i="11"/>
  <c r="D16" i="11"/>
  <c r="C16" i="11"/>
  <c r="K25" i="2"/>
  <c r="I25" i="2"/>
  <c r="G25" i="2"/>
  <c r="F25" i="2"/>
  <c r="E25" i="2"/>
  <c r="D25" i="2"/>
  <c r="F13" i="11"/>
  <c r="F22" i="10"/>
  <c r="F22" i="9"/>
  <c r="F13" i="8"/>
  <c r="F22" i="7"/>
  <c r="F22" i="6"/>
  <c r="F13" i="5"/>
  <c r="F13" i="4"/>
  <c r="F13" i="1"/>
  <c r="N12" i="2"/>
  <c r="N13" i="2"/>
  <c r="N14" i="2"/>
  <c r="N15" i="2"/>
  <c r="N16" i="2"/>
  <c r="N17" i="2"/>
  <c r="N18" i="2"/>
  <c r="N19" i="2"/>
  <c r="N21" i="2"/>
  <c r="N11" i="2"/>
  <c r="N5" i="2"/>
  <c r="N6" i="2"/>
  <c r="O6" i="2" s="1"/>
  <c r="N7" i="2"/>
  <c r="N8" i="2"/>
  <c r="N9" i="2"/>
  <c r="N10" i="2"/>
  <c r="O10" i="2" s="1"/>
  <c r="N4" i="2"/>
  <c r="N23" i="2" s="1"/>
  <c r="M5" i="2"/>
  <c r="M6" i="2"/>
  <c r="M7" i="2"/>
  <c r="M8" i="2"/>
  <c r="M9" i="2"/>
  <c r="M10" i="2"/>
  <c r="M11" i="2"/>
  <c r="M12" i="2"/>
  <c r="M13" i="2"/>
  <c r="O13" i="2" s="1"/>
  <c r="M14" i="2"/>
  <c r="M15" i="2"/>
  <c r="O15" i="2" s="1"/>
  <c r="M16" i="2"/>
  <c r="M17" i="2"/>
  <c r="O17" i="2" s="1"/>
  <c r="M18" i="2"/>
  <c r="M19" i="2"/>
  <c r="O19" i="2" s="1"/>
  <c r="M21" i="2"/>
  <c r="M4" i="2"/>
  <c r="C25" i="2"/>
  <c r="F7" i="11"/>
  <c r="F8" i="11"/>
  <c r="F9" i="11"/>
  <c r="F10" i="11"/>
  <c r="F11" i="11"/>
  <c r="F12" i="11"/>
  <c r="F6" i="11"/>
  <c r="F7" i="10"/>
  <c r="F8" i="10"/>
  <c r="F9" i="10"/>
  <c r="F10" i="10"/>
  <c r="F11" i="10"/>
  <c r="F12" i="10"/>
  <c r="F13" i="10"/>
  <c r="F16" i="10"/>
  <c r="F17" i="10"/>
  <c r="F18" i="10"/>
  <c r="F19" i="10"/>
  <c r="F6" i="10"/>
  <c r="L24" i="2" l="1"/>
  <c r="L25" i="2" s="1"/>
  <c r="M23" i="2"/>
  <c r="O23" i="2" s="1"/>
  <c r="O4" i="2"/>
  <c r="O8" i="2"/>
  <c r="O11" i="2"/>
  <c r="O9" i="2"/>
  <c r="O7" i="2"/>
  <c r="O5" i="2"/>
  <c r="O18" i="2"/>
  <c r="O16" i="2"/>
  <c r="O14" i="2"/>
  <c r="O12" i="2"/>
  <c r="O21" i="2"/>
  <c r="J25" i="2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6" i="9"/>
  <c r="F7" i="8"/>
  <c r="F8" i="8"/>
  <c r="F9" i="8"/>
  <c r="F10" i="8"/>
  <c r="F11" i="8"/>
  <c r="F12" i="8"/>
  <c r="F6" i="8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6" i="7"/>
  <c r="F7" i="6" l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6" i="6" l="1"/>
  <c r="F12" i="5"/>
  <c r="F11" i="5"/>
  <c r="F10" i="5"/>
  <c r="F9" i="5"/>
  <c r="F8" i="5"/>
  <c r="F7" i="5"/>
  <c r="F6" i="5"/>
  <c r="F12" i="4"/>
  <c r="F11" i="4"/>
  <c r="F10" i="4"/>
  <c r="F9" i="4"/>
  <c r="F8" i="4"/>
  <c r="F7" i="4"/>
  <c r="F6" i="4"/>
  <c r="F7" i="1"/>
  <c r="F8" i="1"/>
  <c r="F9" i="1"/>
  <c r="F10" i="1"/>
  <c r="F11" i="1"/>
  <c r="F12" i="1"/>
  <c r="F6" i="1"/>
</calcChain>
</file>

<file path=xl/sharedStrings.xml><?xml version="1.0" encoding="utf-8"?>
<sst xmlns="http://schemas.openxmlformats.org/spreadsheetml/2006/main" count="335" uniqueCount="68">
  <si>
    <t>บุคลากรสาธารณสุขเพียงพอไม่น้อยกว่าร้อยละ 71</t>
  </si>
  <si>
    <t>สำนักงานสาธารณสุขจังหวัดสระแก้ว</t>
  </si>
  <si>
    <t>หน่วยบริการ</t>
  </si>
  <si>
    <t>ลำดับ</t>
  </si>
  <si>
    <t>ทันตแพทย์</t>
  </si>
  <si>
    <t>แพทย์แผนไทย</t>
  </si>
  <si>
    <t>รพ.คลองหาด</t>
  </si>
  <si>
    <t>รพ.ตาพระยา</t>
  </si>
  <si>
    <t>รพ.วัฒนานคร</t>
  </si>
  <si>
    <t>รพ.วังน้ำเย็น</t>
  </si>
  <si>
    <t>รพ.เขาฉกรรจ์</t>
  </si>
  <si>
    <t>รพ.วังสมบูรณ์</t>
  </si>
  <si>
    <t>รพ.โคกสูง</t>
  </si>
  <si>
    <t>สสอ.เมือง</t>
  </si>
  <si>
    <t>สสอ.คลองหาด</t>
  </si>
  <si>
    <t>สสอ.ตาพระยา</t>
  </si>
  <si>
    <t>สสอ.วัฒนานคร</t>
  </si>
  <si>
    <t>สสอ.วังน้ำเย็น</t>
  </si>
  <si>
    <t>สสอ.เขาฉกรรจ์</t>
  </si>
  <si>
    <t>สสอ.อรัญฯ</t>
  </si>
  <si>
    <t>สสอ.วังสมบูรณ์</t>
  </si>
  <si>
    <t>สสอ.โคกสูง</t>
  </si>
  <si>
    <t>ขั้นต่ำ</t>
  </si>
  <si>
    <t>ขั้นสูง</t>
  </si>
  <si>
    <t>ร้อยละ</t>
  </si>
  <si>
    <t>สายงานแพทย์</t>
  </si>
  <si>
    <t>บุคลากรปฏิบัติจริง</t>
  </si>
  <si>
    <t>รวม</t>
  </si>
  <si>
    <t>เภสัชกร</t>
  </si>
  <si>
    <t>พยาบาลวิชาชีพ/เทคนิค</t>
  </si>
  <si>
    <t>เจ้าพนักงานทันตสาธารณสุข</t>
  </si>
  <si>
    <t>เจ้าพนักงานเภสัชกรรม</t>
  </si>
  <si>
    <t>นักวิชาการสาธารณสุข/จพ.สาธารณสุข</t>
  </si>
  <si>
    <t>นักเทคนิคการแพทย์/นักวิทยาศาสตร์การแพทย์/จพ.วิทยาศาสตร์การแพทย์</t>
  </si>
  <si>
    <t>แพทย์</t>
  </si>
  <si>
    <t>พยาบาลวิชาชีพ</t>
  </si>
  <si>
    <t>จพ.เภสัช</t>
  </si>
  <si>
    <t>แผนไทย</t>
  </si>
  <si>
    <t>สรุปบุคลากรสาธารณสุขเพียงพอไม่น้อยกว่าร้อยละ 71</t>
  </si>
  <si>
    <t>กรอบขั้นสูง</t>
  </si>
  <si>
    <t>ข้อมูล 22/01/62</t>
  </si>
  <si>
    <t>รพท.อรัญฯ</t>
  </si>
  <si>
    <t>รพร.สระแก้ว</t>
  </si>
  <si>
    <t>เป้าหมาย ร้อยละ 71 ของกรอบขั้นสูง</t>
  </si>
  <si>
    <r>
      <rPr>
        <u/>
        <sz val="11"/>
        <color theme="1"/>
        <rFont val="Calibri"/>
        <family val="2"/>
        <scheme val="minor"/>
      </rPr>
      <t>หมายเหตุ</t>
    </r>
    <r>
      <rPr>
        <sz val="11"/>
        <color theme="1"/>
        <rFont val="Calibri"/>
        <family val="2"/>
        <charset val="222"/>
        <scheme val="minor"/>
      </rPr>
      <t xml:space="preserve"> เฉพาะสายงานการให้บริการทางการแพทย์ หมายถึง การกระทำต่อร่ายกายหรือส่วนใดส่วนหนึ่งของร่างกาย จิตใจมนุษย์ และการกระทำใดๆ ที่เกี่ยวข้อง เพื่อการ</t>
    </r>
  </si>
  <si>
    <t>รักษาความเจ็บป่วย ไม่ว่าจะเกิดจากโรคหรือเหตุใดๆ การผดุงครรภ์ การคุมกำเนิด การฟื้นฟูสมรรถภาพของร่างกายและจิตใจ การแก้ไขความผิดพลาดของร่างกาย จิตใจ รวมถึง</t>
  </si>
  <si>
    <t>กระบวนการการคุ้มครองผู้บริโภคด้านผลิตภัณฑ์สุขภาพ ไม่ว่าจะด้วยวิธีการทางการแพทย์แผนปัจจุบัน การแพทย์แผนไทยหรือการแพทย์ทางเลือก</t>
  </si>
  <si>
    <t>นวก./จพ.ทันตะ</t>
  </si>
  <si>
    <t>นวก./จพ.สธ.</t>
  </si>
  <si>
    <t>นักเทคฯ/นักวิทย์/จพ.วิทย์</t>
  </si>
  <si>
    <t>ช่างทันตกรรม</t>
  </si>
  <si>
    <t>สสจ.สระแก้ว</t>
  </si>
  <si>
    <t>ต่ำ</t>
  </si>
  <si>
    <t>สูง</t>
  </si>
  <si>
    <t>นวก+จพ.</t>
  </si>
  <si>
    <t>ยุทธ</t>
  </si>
  <si>
    <t>ทันต</t>
  </si>
  <si>
    <t>โรคไม่ติดต่อ</t>
  </si>
  <si>
    <t>ส่งเสริม</t>
  </si>
  <si>
    <t>คุ้มครอง</t>
  </si>
  <si>
    <t>โรคติดต่อ</t>
  </si>
  <si>
    <t>ประกัน</t>
  </si>
  <si>
    <t>อาชีวอนามัย</t>
  </si>
  <si>
    <t>กลุ่มงานใน สสจ.</t>
  </si>
  <si>
    <t>นวก.+จพ.ทันต</t>
  </si>
  <si>
    <t>พัฒนา</t>
  </si>
  <si>
    <t>ปฏิบัติ</t>
  </si>
  <si>
    <t>จริง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</si>
</sst>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2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2" fontId="6" fillId="3" borderId="1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1" xfId="0" applyFill="1" applyBorder="1"/>
    <xf numFmtId="0" fontId="3" fillId="0" borderId="6" xfId="0" applyFont="1" applyBorder="1"/>
    <xf numFmtId="0" fontId="3" fillId="0" borderId="1" xfId="0" applyFont="1" applyBorder="1"/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6"/>
  <sheetViews>
    <sheetView workbookViewId="0">
      <selection activeCell="G19" sqref="G19"/>
    </sheetView>
  </sheetViews>
  <sheetFormatPr defaultRowHeight="15"/>
  <cols>
    <col min="1" max="1" width="5.7109375" style="1" customWidth="1"/>
    <col min="2" max="2" width="13.5703125" customWidth="1"/>
    <col min="3" max="4" width="10.28515625" style="1" customWidth="1"/>
    <col min="5" max="5" width="15.5703125" style="1" customWidth="1"/>
    <col min="6" max="6" width="11.140625" style="4" customWidth="1"/>
  </cols>
  <sheetData>
    <row r="1" spans="1:7">
      <c r="A1" s="35" t="s">
        <v>0</v>
      </c>
      <c r="B1" s="35"/>
      <c r="C1" s="35"/>
      <c r="D1" s="35"/>
      <c r="E1" s="35"/>
      <c r="F1" s="35"/>
    </row>
    <row r="2" spans="1:7">
      <c r="A2" s="35" t="s">
        <v>1</v>
      </c>
      <c r="B2" s="35"/>
      <c r="C2" s="35"/>
      <c r="D2" s="35"/>
      <c r="E2" s="35"/>
      <c r="F2" s="35"/>
    </row>
    <row r="3" spans="1:7">
      <c r="A3" s="38" t="s">
        <v>25</v>
      </c>
      <c r="B3" s="38"/>
      <c r="C3" s="38"/>
      <c r="D3" s="38"/>
      <c r="E3" s="38"/>
      <c r="F3" s="38"/>
    </row>
    <row r="4" spans="1:7">
      <c r="A4" s="41" t="s">
        <v>3</v>
      </c>
      <c r="B4" s="41" t="s">
        <v>2</v>
      </c>
      <c r="C4" s="42" t="s">
        <v>22</v>
      </c>
      <c r="D4" s="42" t="s">
        <v>23</v>
      </c>
      <c r="E4" s="33" t="s">
        <v>26</v>
      </c>
      <c r="F4" s="36" t="s">
        <v>24</v>
      </c>
    </row>
    <row r="5" spans="1:7">
      <c r="A5" s="41"/>
      <c r="B5" s="41"/>
      <c r="C5" s="43"/>
      <c r="D5" s="43"/>
      <c r="E5" s="34"/>
      <c r="F5" s="37"/>
      <c r="G5" s="1"/>
    </row>
    <row r="6" spans="1:7">
      <c r="A6" s="2">
        <v>1</v>
      </c>
      <c r="B6" s="3" t="s">
        <v>6</v>
      </c>
      <c r="C6" s="2">
        <v>8</v>
      </c>
      <c r="D6" s="2">
        <v>9</v>
      </c>
      <c r="E6" s="2">
        <v>2</v>
      </c>
      <c r="F6" s="5">
        <f>E6*100/D6</f>
        <v>22.222222222222221</v>
      </c>
    </row>
    <row r="7" spans="1:7">
      <c r="A7" s="2">
        <v>2</v>
      </c>
      <c r="B7" s="3" t="s">
        <v>7</v>
      </c>
      <c r="C7" s="2">
        <v>10</v>
      </c>
      <c r="D7" s="2">
        <v>11</v>
      </c>
      <c r="E7" s="2">
        <v>4</v>
      </c>
      <c r="F7" s="5">
        <f t="shared" ref="F7:F15" si="0">E7*100/D7</f>
        <v>36.363636363636367</v>
      </c>
    </row>
    <row r="8" spans="1:7">
      <c r="A8" s="2">
        <v>3</v>
      </c>
      <c r="B8" s="3" t="s">
        <v>8</v>
      </c>
      <c r="C8" s="2">
        <v>16</v>
      </c>
      <c r="D8" s="2">
        <v>19</v>
      </c>
      <c r="E8" s="2">
        <v>4</v>
      </c>
      <c r="F8" s="5">
        <f t="shared" si="0"/>
        <v>21.05263157894737</v>
      </c>
    </row>
    <row r="9" spans="1:7">
      <c r="A9" s="2">
        <v>4</v>
      </c>
      <c r="B9" s="3" t="s">
        <v>9</v>
      </c>
      <c r="C9" s="2">
        <v>15</v>
      </c>
      <c r="D9" s="2">
        <v>18</v>
      </c>
      <c r="E9" s="2">
        <v>4</v>
      </c>
      <c r="F9" s="5">
        <f t="shared" si="0"/>
        <v>22.222222222222221</v>
      </c>
    </row>
    <row r="10" spans="1:7">
      <c r="A10" s="2">
        <v>5</v>
      </c>
      <c r="B10" s="3" t="s">
        <v>10</v>
      </c>
      <c r="C10" s="2">
        <v>10</v>
      </c>
      <c r="D10" s="2">
        <v>13</v>
      </c>
      <c r="E10" s="2">
        <v>3</v>
      </c>
      <c r="F10" s="5">
        <f t="shared" si="0"/>
        <v>23.076923076923077</v>
      </c>
    </row>
    <row r="11" spans="1:7">
      <c r="A11" s="2">
        <v>6</v>
      </c>
      <c r="B11" s="3" t="s">
        <v>11</v>
      </c>
      <c r="C11" s="2">
        <v>3</v>
      </c>
      <c r="D11" s="2">
        <v>3</v>
      </c>
      <c r="E11" s="2">
        <v>3</v>
      </c>
      <c r="F11" s="5">
        <f t="shared" si="0"/>
        <v>100</v>
      </c>
    </row>
    <row r="12" spans="1:7">
      <c r="A12" s="2">
        <v>7</v>
      </c>
      <c r="B12" s="3" t="s">
        <v>12</v>
      </c>
      <c r="C12" s="2">
        <v>3</v>
      </c>
      <c r="D12" s="2">
        <v>4</v>
      </c>
      <c r="E12" s="2">
        <v>3</v>
      </c>
      <c r="F12" s="5">
        <f t="shared" si="0"/>
        <v>75</v>
      </c>
    </row>
    <row r="13" spans="1:7">
      <c r="A13" s="2">
        <v>8</v>
      </c>
      <c r="B13" s="3" t="s">
        <v>41</v>
      </c>
      <c r="C13" s="2">
        <v>37</v>
      </c>
      <c r="D13" s="2">
        <v>46</v>
      </c>
      <c r="E13" s="2">
        <v>25</v>
      </c>
      <c r="F13" s="5">
        <f t="shared" si="0"/>
        <v>54.347826086956523</v>
      </c>
    </row>
    <row r="14" spans="1:7">
      <c r="A14" s="2">
        <v>9</v>
      </c>
      <c r="B14" s="3" t="s">
        <v>42</v>
      </c>
      <c r="C14" s="2">
        <v>75</v>
      </c>
      <c r="D14" s="2">
        <v>93</v>
      </c>
      <c r="E14" s="2">
        <v>43</v>
      </c>
      <c r="F14" s="5">
        <f t="shared" si="0"/>
        <v>46.236559139784944</v>
      </c>
    </row>
    <row r="15" spans="1:7">
      <c r="A15" s="2">
        <v>10</v>
      </c>
      <c r="B15" s="3" t="s">
        <v>51</v>
      </c>
      <c r="C15" s="2">
        <v>0</v>
      </c>
      <c r="D15" s="2">
        <v>0</v>
      </c>
      <c r="E15" s="2">
        <v>0</v>
      </c>
      <c r="F15" s="5" t="e">
        <f t="shared" si="0"/>
        <v>#DIV/0!</v>
      </c>
    </row>
    <row r="16" spans="1:7">
      <c r="A16" s="39" t="s">
        <v>27</v>
      </c>
      <c r="B16" s="40"/>
      <c r="C16" s="6">
        <f>SUM(C6:C15)</f>
        <v>177</v>
      </c>
      <c r="D16" s="6">
        <f>SUM(D6:D15)</f>
        <v>216</v>
      </c>
      <c r="E16" s="6">
        <f>SUM(E6:E15)</f>
        <v>91</v>
      </c>
      <c r="F16" s="7"/>
    </row>
  </sheetData>
  <mergeCells count="10">
    <mergeCell ref="A16:B16"/>
    <mergeCell ref="A4:A5"/>
    <mergeCell ref="B4:B5"/>
    <mergeCell ref="C4:C5"/>
    <mergeCell ref="D4:D5"/>
    <mergeCell ref="E4:E5"/>
    <mergeCell ref="A1:F1"/>
    <mergeCell ref="A2:F2"/>
    <mergeCell ref="F4:F5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G16"/>
  <sheetViews>
    <sheetView workbookViewId="0">
      <selection activeCell="G21" sqref="G21"/>
    </sheetView>
  </sheetViews>
  <sheetFormatPr defaultRowHeight="15"/>
  <cols>
    <col min="1" max="1" width="5.7109375" style="1" customWidth="1"/>
    <col min="2" max="2" width="13.5703125" customWidth="1"/>
    <col min="3" max="4" width="13.5703125" style="1" customWidth="1"/>
    <col min="5" max="5" width="19.7109375" style="1" customWidth="1"/>
    <col min="6" max="6" width="11.85546875" style="1" customWidth="1"/>
  </cols>
  <sheetData>
    <row r="1" spans="1:7">
      <c r="A1" s="35" t="s">
        <v>0</v>
      </c>
      <c r="B1" s="35"/>
      <c r="C1" s="35"/>
      <c r="D1" s="35"/>
      <c r="E1" s="35"/>
      <c r="F1" s="35"/>
    </row>
    <row r="2" spans="1:7">
      <c r="A2" s="35" t="s">
        <v>1</v>
      </c>
      <c r="B2" s="35"/>
      <c r="C2" s="35"/>
      <c r="D2" s="35"/>
      <c r="E2" s="35"/>
      <c r="F2" s="35"/>
    </row>
    <row r="3" spans="1:7">
      <c r="A3" s="38" t="s">
        <v>33</v>
      </c>
      <c r="B3" s="38"/>
      <c r="C3" s="38"/>
      <c r="D3" s="38"/>
      <c r="E3" s="38"/>
      <c r="F3" s="38"/>
    </row>
    <row r="4" spans="1:7">
      <c r="A4" s="41" t="s">
        <v>3</v>
      </c>
      <c r="B4" s="41" t="s">
        <v>2</v>
      </c>
      <c r="C4" s="42" t="s">
        <v>22</v>
      </c>
      <c r="D4" s="42" t="s">
        <v>23</v>
      </c>
      <c r="E4" s="33" t="s">
        <v>26</v>
      </c>
      <c r="F4" s="45" t="s">
        <v>24</v>
      </c>
    </row>
    <row r="5" spans="1:7">
      <c r="A5" s="41"/>
      <c r="B5" s="41"/>
      <c r="C5" s="43"/>
      <c r="D5" s="43"/>
      <c r="E5" s="34"/>
      <c r="F5" s="45"/>
      <c r="G5" s="1"/>
    </row>
    <row r="6" spans="1:7">
      <c r="A6" s="2">
        <v>1</v>
      </c>
      <c r="B6" s="3" t="s">
        <v>6</v>
      </c>
      <c r="C6" s="2">
        <v>3</v>
      </c>
      <c r="D6" s="2">
        <v>3</v>
      </c>
      <c r="E6" s="2">
        <v>3</v>
      </c>
      <c r="F6" s="5">
        <f>E6*100/D6</f>
        <v>100</v>
      </c>
    </row>
    <row r="7" spans="1:7">
      <c r="A7" s="2">
        <v>2</v>
      </c>
      <c r="B7" s="3" t="s">
        <v>7</v>
      </c>
      <c r="C7" s="2">
        <v>3</v>
      </c>
      <c r="D7" s="2">
        <v>4</v>
      </c>
      <c r="E7" s="2">
        <v>4</v>
      </c>
      <c r="F7" s="5">
        <f t="shared" ref="F7:F14" si="0">E7*100/D7</f>
        <v>100</v>
      </c>
    </row>
    <row r="8" spans="1:7">
      <c r="A8" s="2">
        <v>3</v>
      </c>
      <c r="B8" s="3" t="s">
        <v>8</v>
      </c>
      <c r="C8" s="2">
        <v>5</v>
      </c>
      <c r="D8" s="2">
        <v>6</v>
      </c>
      <c r="E8" s="2">
        <v>4</v>
      </c>
      <c r="F8" s="5">
        <f t="shared" si="0"/>
        <v>66.666666666666671</v>
      </c>
    </row>
    <row r="9" spans="1:7">
      <c r="A9" s="2">
        <v>4</v>
      </c>
      <c r="B9" s="3" t="s">
        <v>9</v>
      </c>
      <c r="C9" s="2">
        <v>6</v>
      </c>
      <c r="D9" s="2">
        <v>7</v>
      </c>
      <c r="E9" s="2">
        <v>5</v>
      </c>
      <c r="F9" s="5">
        <f t="shared" si="0"/>
        <v>71.428571428571431</v>
      </c>
    </row>
    <row r="10" spans="1:7">
      <c r="A10" s="2">
        <v>5</v>
      </c>
      <c r="B10" s="3" t="s">
        <v>10</v>
      </c>
      <c r="C10" s="2">
        <v>3</v>
      </c>
      <c r="D10" s="2">
        <v>3</v>
      </c>
      <c r="E10" s="2">
        <v>3</v>
      </c>
      <c r="F10" s="5">
        <f t="shared" si="0"/>
        <v>100</v>
      </c>
    </row>
    <row r="11" spans="1:7">
      <c r="A11" s="6">
        <v>6</v>
      </c>
      <c r="B11" s="27" t="s">
        <v>11</v>
      </c>
      <c r="C11" s="6">
        <v>3</v>
      </c>
      <c r="D11" s="6">
        <v>3</v>
      </c>
      <c r="E11" s="6">
        <v>0</v>
      </c>
      <c r="F11" s="7">
        <f t="shared" si="0"/>
        <v>0</v>
      </c>
    </row>
    <row r="12" spans="1:7">
      <c r="A12" s="2">
        <v>7</v>
      </c>
      <c r="B12" s="3" t="s">
        <v>12</v>
      </c>
      <c r="C12" s="2">
        <v>3</v>
      </c>
      <c r="D12" s="2">
        <v>3</v>
      </c>
      <c r="E12" s="2">
        <v>2</v>
      </c>
      <c r="F12" s="5">
        <f t="shared" si="0"/>
        <v>66.666666666666671</v>
      </c>
    </row>
    <row r="13" spans="1:7">
      <c r="A13" s="2">
        <v>8</v>
      </c>
      <c r="B13" s="3" t="s">
        <v>41</v>
      </c>
      <c r="C13" s="2">
        <v>12</v>
      </c>
      <c r="D13" s="2">
        <v>14</v>
      </c>
      <c r="E13" s="2">
        <v>5</v>
      </c>
      <c r="F13" s="5">
        <f t="shared" si="0"/>
        <v>35.714285714285715</v>
      </c>
    </row>
    <row r="14" spans="1:7">
      <c r="A14" s="2">
        <v>9</v>
      </c>
      <c r="B14" s="3" t="s">
        <v>42</v>
      </c>
      <c r="C14" s="2">
        <v>28</v>
      </c>
      <c r="D14" s="2">
        <v>35</v>
      </c>
      <c r="E14" s="2">
        <v>17</v>
      </c>
      <c r="F14" s="5">
        <f t="shared" si="0"/>
        <v>48.571428571428569</v>
      </c>
    </row>
    <row r="15" spans="1:7">
      <c r="A15" s="2">
        <v>10</v>
      </c>
      <c r="B15" s="3" t="s">
        <v>51</v>
      </c>
      <c r="C15" s="2"/>
      <c r="D15" s="2"/>
      <c r="E15" s="2"/>
      <c r="F15" s="5"/>
    </row>
    <row r="16" spans="1:7">
      <c r="A16" s="39" t="s">
        <v>27</v>
      </c>
      <c r="B16" s="40"/>
      <c r="C16" s="6">
        <f>SUM(C6:C14)</f>
        <v>66</v>
      </c>
      <c r="D16" s="6">
        <f>SUM(D6:D14)</f>
        <v>78</v>
      </c>
      <c r="E16" s="6">
        <f>SUM(E6:E14)</f>
        <v>43</v>
      </c>
      <c r="F16" s="6"/>
    </row>
  </sheetData>
  <mergeCells count="10">
    <mergeCell ref="F4:F5"/>
    <mergeCell ref="A3:F3"/>
    <mergeCell ref="A2:F2"/>
    <mergeCell ref="A1:F1"/>
    <mergeCell ref="A16:B16"/>
    <mergeCell ref="A4:A5"/>
    <mergeCell ref="B4:B5"/>
    <mergeCell ref="C4:C5"/>
    <mergeCell ref="D4:D5"/>
    <mergeCell ref="E4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V15"/>
  <sheetViews>
    <sheetView workbookViewId="0">
      <selection activeCell="G19" sqref="G19"/>
    </sheetView>
  </sheetViews>
  <sheetFormatPr defaultRowHeight="15"/>
  <cols>
    <col min="1" max="1" width="23" customWidth="1"/>
    <col min="2" max="21" width="6.28515625" customWidth="1"/>
    <col min="22" max="22" width="8.28515625" style="1" customWidth="1"/>
  </cols>
  <sheetData>
    <row r="1" spans="1:22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>
      <c r="A2" s="46" t="s">
        <v>63</v>
      </c>
      <c r="B2" s="50" t="s">
        <v>54</v>
      </c>
      <c r="C2" s="50"/>
      <c r="D2" s="18" t="s">
        <v>66</v>
      </c>
      <c r="E2" s="50" t="s">
        <v>28</v>
      </c>
      <c r="F2" s="50"/>
      <c r="G2" s="18" t="s">
        <v>66</v>
      </c>
      <c r="H2" s="50" t="s">
        <v>36</v>
      </c>
      <c r="I2" s="50"/>
      <c r="J2" s="18" t="s">
        <v>66</v>
      </c>
      <c r="K2" s="50" t="s">
        <v>4</v>
      </c>
      <c r="L2" s="50"/>
      <c r="M2" s="18" t="s">
        <v>66</v>
      </c>
      <c r="N2" s="47" t="s">
        <v>37</v>
      </c>
      <c r="O2" s="48"/>
      <c r="P2" s="18" t="s">
        <v>66</v>
      </c>
      <c r="Q2" s="50" t="s">
        <v>64</v>
      </c>
      <c r="R2" s="50"/>
      <c r="S2" s="18" t="s">
        <v>66</v>
      </c>
      <c r="T2" s="49" t="s">
        <v>27</v>
      </c>
      <c r="U2" s="49" t="s">
        <v>39</v>
      </c>
      <c r="V2" s="49" t="s">
        <v>24</v>
      </c>
    </row>
    <row r="3" spans="1:22">
      <c r="A3" s="46"/>
      <c r="B3" s="6" t="s">
        <v>52</v>
      </c>
      <c r="C3" s="6" t="s">
        <v>53</v>
      </c>
      <c r="D3" s="18" t="s">
        <v>67</v>
      </c>
      <c r="E3" s="6" t="s">
        <v>52</v>
      </c>
      <c r="F3" s="6" t="s">
        <v>53</v>
      </c>
      <c r="G3" s="18" t="s">
        <v>67</v>
      </c>
      <c r="H3" s="6" t="s">
        <v>52</v>
      </c>
      <c r="I3" s="6" t="s">
        <v>53</v>
      </c>
      <c r="J3" s="18" t="s">
        <v>67</v>
      </c>
      <c r="K3" s="6" t="s">
        <v>52</v>
      </c>
      <c r="L3" s="6" t="s">
        <v>53</v>
      </c>
      <c r="M3" s="18" t="s">
        <v>67</v>
      </c>
      <c r="N3" s="6" t="s">
        <v>52</v>
      </c>
      <c r="O3" s="6" t="s">
        <v>53</v>
      </c>
      <c r="P3" s="18" t="s">
        <v>67</v>
      </c>
      <c r="Q3" s="6" t="s">
        <v>52</v>
      </c>
      <c r="R3" s="6" t="s">
        <v>53</v>
      </c>
      <c r="S3" s="18" t="s">
        <v>67</v>
      </c>
      <c r="T3" s="49"/>
      <c r="U3" s="49"/>
      <c r="V3" s="49"/>
    </row>
    <row r="4" spans="1:22">
      <c r="A4" s="3" t="s">
        <v>55</v>
      </c>
      <c r="B4" s="2">
        <v>5</v>
      </c>
      <c r="C4" s="2">
        <v>6</v>
      </c>
      <c r="D4" s="16">
        <v>6</v>
      </c>
      <c r="E4" s="2"/>
      <c r="F4" s="2"/>
      <c r="G4" s="16"/>
      <c r="H4" s="2"/>
      <c r="I4" s="2"/>
      <c r="J4" s="16"/>
      <c r="K4" s="2"/>
      <c r="L4" s="2"/>
      <c r="M4" s="16"/>
      <c r="N4" s="17"/>
      <c r="O4" s="17"/>
      <c r="P4" s="16"/>
      <c r="Q4" s="2"/>
      <c r="R4" s="2"/>
      <c r="S4" s="16"/>
      <c r="T4" s="2">
        <f>D4</f>
        <v>6</v>
      </c>
      <c r="U4" s="2">
        <f>C4</f>
        <v>6</v>
      </c>
      <c r="V4" s="5">
        <f>T4*100/U4</f>
        <v>100</v>
      </c>
    </row>
    <row r="5" spans="1:22">
      <c r="A5" s="3" t="s">
        <v>56</v>
      </c>
      <c r="B5" s="2">
        <v>0</v>
      </c>
      <c r="C5" s="2">
        <v>0</v>
      </c>
      <c r="D5" s="16">
        <v>1</v>
      </c>
      <c r="E5" s="2"/>
      <c r="F5" s="2"/>
      <c r="G5" s="16"/>
      <c r="H5" s="2"/>
      <c r="I5" s="2"/>
      <c r="J5" s="16"/>
      <c r="K5" s="2">
        <v>4</v>
      </c>
      <c r="L5" s="2">
        <v>5</v>
      </c>
      <c r="M5" s="16">
        <v>2</v>
      </c>
      <c r="N5" s="17"/>
      <c r="O5" s="17"/>
      <c r="P5" s="16"/>
      <c r="Q5" s="2">
        <v>6</v>
      </c>
      <c r="R5" s="2">
        <v>7</v>
      </c>
      <c r="S5" s="16">
        <v>2</v>
      </c>
      <c r="T5" s="2">
        <f t="shared" ref="T5:T13" si="0">D5</f>
        <v>1</v>
      </c>
      <c r="U5" s="2">
        <f t="shared" ref="U5:U13" si="1">C5</f>
        <v>0</v>
      </c>
      <c r="V5" s="5">
        <v>0</v>
      </c>
    </row>
    <row r="6" spans="1:22">
      <c r="A6" s="3" t="s">
        <v>57</v>
      </c>
      <c r="B6" s="2">
        <v>7</v>
      </c>
      <c r="C6" s="2">
        <v>9</v>
      </c>
      <c r="D6" s="16">
        <v>4</v>
      </c>
      <c r="E6" s="2"/>
      <c r="F6" s="2"/>
      <c r="G6" s="16"/>
      <c r="H6" s="2"/>
      <c r="I6" s="2"/>
      <c r="J6" s="16"/>
      <c r="K6" s="2"/>
      <c r="L6" s="2"/>
      <c r="M6" s="16"/>
      <c r="N6" s="17"/>
      <c r="O6" s="17"/>
      <c r="P6" s="16"/>
      <c r="Q6" s="2"/>
      <c r="R6" s="2"/>
      <c r="S6" s="16"/>
      <c r="T6" s="2">
        <f t="shared" si="0"/>
        <v>4</v>
      </c>
      <c r="U6" s="2">
        <f t="shared" si="1"/>
        <v>9</v>
      </c>
      <c r="V6" s="5">
        <f t="shared" ref="V6:V14" si="2">T6*100/U6</f>
        <v>44.444444444444443</v>
      </c>
    </row>
    <row r="7" spans="1:22">
      <c r="A7" s="3" t="s">
        <v>58</v>
      </c>
      <c r="B7" s="2">
        <v>6</v>
      </c>
      <c r="C7" s="2">
        <v>8</v>
      </c>
      <c r="D7" s="16">
        <v>6</v>
      </c>
      <c r="E7" s="2"/>
      <c r="F7" s="2"/>
      <c r="G7" s="16"/>
      <c r="H7" s="2"/>
      <c r="I7" s="2"/>
      <c r="J7" s="16"/>
      <c r="K7" s="2"/>
      <c r="L7" s="2"/>
      <c r="M7" s="16"/>
      <c r="N7" s="17"/>
      <c r="O7" s="17"/>
      <c r="P7" s="16"/>
      <c r="Q7" s="2"/>
      <c r="R7" s="2"/>
      <c r="S7" s="16"/>
      <c r="T7" s="2">
        <f t="shared" si="0"/>
        <v>6</v>
      </c>
      <c r="U7" s="2">
        <f t="shared" si="1"/>
        <v>8</v>
      </c>
      <c r="V7" s="5">
        <f t="shared" si="2"/>
        <v>75</v>
      </c>
    </row>
    <row r="8" spans="1:22">
      <c r="A8" s="3" t="s">
        <v>59</v>
      </c>
      <c r="B8" s="2">
        <v>1</v>
      </c>
      <c r="C8" s="2">
        <v>1</v>
      </c>
      <c r="D8" s="16">
        <v>2</v>
      </c>
      <c r="E8" s="2">
        <v>11</v>
      </c>
      <c r="F8" s="2">
        <v>14</v>
      </c>
      <c r="G8" s="16">
        <v>7</v>
      </c>
      <c r="H8" s="2">
        <v>3</v>
      </c>
      <c r="I8" s="2">
        <v>4</v>
      </c>
      <c r="J8" s="16">
        <v>3</v>
      </c>
      <c r="K8" s="2"/>
      <c r="L8" s="2"/>
      <c r="M8" s="16"/>
      <c r="N8" s="17"/>
      <c r="O8" s="17"/>
      <c r="P8" s="16"/>
      <c r="Q8" s="2"/>
      <c r="R8" s="2"/>
      <c r="S8" s="16"/>
      <c r="T8" s="2">
        <f t="shared" si="0"/>
        <v>2</v>
      </c>
      <c r="U8" s="2">
        <f t="shared" si="1"/>
        <v>1</v>
      </c>
      <c r="V8" s="5">
        <f t="shared" si="2"/>
        <v>200</v>
      </c>
    </row>
    <row r="9" spans="1:22">
      <c r="A9" s="3" t="s">
        <v>37</v>
      </c>
      <c r="B9" s="2">
        <v>2</v>
      </c>
      <c r="C9" s="2">
        <v>2</v>
      </c>
      <c r="D9" s="16">
        <v>3</v>
      </c>
      <c r="E9" s="2">
        <v>2</v>
      </c>
      <c r="F9" s="2">
        <v>2</v>
      </c>
      <c r="G9" s="16"/>
      <c r="H9" s="2"/>
      <c r="I9" s="2"/>
      <c r="J9" s="16"/>
      <c r="K9" s="2"/>
      <c r="L9" s="2"/>
      <c r="M9" s="16"/>
      <c r="N9" s="17">
        <v>4</v>
      </c>
      <c r="O9" s="17">
        <v>5</v>
      </c>
      <c r="P9" s="16">
        <v>3</v>
      </c>
      <c r="Q9" s="2"/>
      <c r="R9" s="2"/>
      <c r="S9" s="16"/>
      <c r="T9" s="2">
        <f t="shared" si="0"/>
        <v>3</v>
      </c>
      <c r="U9" s="2">
        <f t="shared" si="1"/>
        <v>2</v>
      </c>
      <c r="V9" s="5">
        <f t="shared" si="2"/>
        <v>150</v>
      </c>
    </row>
    <row r="10" spans="1:22">
      <c r="A10" s="3" t="s">
        <v>60</v>
      </c>
      <c r="B10" s="2">
        <v>11</v>
      </c>
      <c r="C10" s="2">
        <v>13</v>
      </c>
      <c r="D10" s="16">
        <v>8</v>
      </c>
      <c r="E10" s="2"/>
      <c r="F10" s="2"/>
      <c r="G10" s="16"/>
      <c r="H10" s="2"/>
      <c r="I10" s="2"/>
      <c r="J10" s="16"/>
      <c r="K10" s="2"/>
      <c r="L10" s="2"/>
      <c r="M10" s="16"/>
      <c r="N10" s="17"/>
      <c r="O10" s="17"/>
      <c r="P10" s="16"/>
      <c r="Q10" s="2"/>
      <c r="R10" s="2"/>
      <c r="S10" s="16"/>
      <c r="T10" s="2">
        <f t="shared" si="0"/>
        <v>8</v>
      </c>
      <c r="U10" s="2">
        <f t="shared" si="1"/>
        <v>13</v>
      </c>
      <c r="V10" s="5">
        <f t="shared" si="2"/>
        <v>61.53846153846154</v>
      </c>
    </row>
    <row r="11" spans="1:22">
      <c r="A11" s="3" t="s">
        <v>61</v>
      </c>
      <c r="B11" s="2">
        <v>5</v>
      </c>
      <c r="C11" s="2">
        <v>6</v>
      </c>
      <c r="D11" s="16">
        <v>4</v>
      </c>
      <c r="E11" s="2"/>
      <c r="F11" s="2"/>
      <c r="G11" s="16"/>
      <c r="H11" s="2"/>
      <c r="I11" s="2"/>
      <c r="J11" s="16"/>
      <c r="K11" s="2"/>
      <c r="L11" s="2"/>
      <c r="M11" s="16"/>
      <c r="N11" s="17"/>
      <c r="O11" s="17"/>
      <c r="P11" s="16"/>
      <c r="Q11" s="2"/>
      <c r="R11" s="2"/>
      <c r="S11" s="16"/>
      <c r="T11" s="2">
        <f t="shared" si="0"/>
        <v>4</v>
      </c>
      <c r="U11" s="2">
        <f t="shared" si="1"/>
        <v>6</v>
      </c>
      <c r="V11" s="5">
        <f t="shared" si="2"/>
        <v>66.666666666666671</v>
      </c>
    </row>
    <row r="12" spans="1:22">
      <c r="A12" s="3" t="s">
        <v>62</v>
      </c>
      <c r="B12" s="2">
        <v>8</v>
      </c>
      <c r="C12" s="2">
        <v>10</v>
      </c>
      <c r="D12" s="16">
        <v>1</v>
      </c>
      <c r="E12" s="2"/>
      <c r="F12" s="2"/>
      <c r="G12" s="16"/>
      <c r="H12" s="2"/>
      <c r="I12" s="2"/>
      <c r="J12" s="16"/>
      <c r="K12" s="2"/>
      <c r="L12" s="2"/>
      <c r="M12" s="16"/>
      <c r="N12" s="17"/>
      <c r="O12" s="17"/>
      <c r="P12" s="16"/>
      <c r="Q12" s="2"/>
      <c r="R12" s="2"/>
      <c r="S12" s="16"/>
      <c r="T12" s="2">
        <f t="shared" si="0"/>
        <v>1</v>
      </c>
      <c r="U12" s="2">
        <f t="shared" si="1"/>
        <v>10</v>
      </c>
      <c r="V12" s="5">
        <f t="shared" si="2"/>
        <v>10</v>
      </c>
    </row>
    <row r="13" spans="1:22">
      <c r="A13" s="3" t="s">
        <v>65</v>
      </c>
      <c r="B13" s="2">
        <v>9</v>
      </c>
      <c r="C13" s="2">
        <v>11</v>
      </c>
      <c r="D13" s="16">
        <v>7</v>
      </c>
      <c r="E13" s="2"/>
      <c r="F13" s="2"/>
      <c r="G13" s="16"/>
      <c r="H13" s="2"/>
      <c r="I13" s="2"/>
      <c r="J13" s="16"/>
      <c r="K13" s="2"/>
      <c r="L13" s="2"/>
      <c r="M13" s="16"/>
      <c r="N13" s="17"/>
      <c r="O13" s="17"/>
      <c r="P13" s="16"/>
      <c r="Q13" s="2"/>
      <c r="R13" s="2"/>
      <c r="S13" s="16"/>
      <c r="T13" s="2">
        <f t="shared" si="0"/>
        <v>7</v>
      </c>
      <c r="U13" s="2">
        <f t="shared" si="1"/>
        <v>11</v>
      </c>
      <c r="V13" s="5">
        <f t="shared" si="2"/>
        <v>63.636363636363633</v>
      </c>
    </row>
    <row r="14" spans="1:22">
      <c r="A14" s="6" t="s">
        <v>27</v>
      </c>
      <c r="B14" s="6">
        <f>SUM(B4:B13)</f>
        <v>54</v>
      </c>
      <c r="C14" s="6">
        <f>SUM(C4:C13)</f>
        <v>66</v>
      </c>
      <c r="D14" s="18">
        <f>SUM(D4:D13)</f>
        <v>42</v>
      </c>
      <c r="E14" s="6">
        <f>SUM(E8:E13)</f>
        <v>13</v>
      </c>
      <c r="F14" s="6">
        <f>SUM(F8:F13)</f>
        <v>16</v>
      </c>
      <c r="G14" s="18">
        <f t="shared" ref="G14:S14" si="3">SUM(G4:G13)</f>
        <v>7</v>
      </c>
      <c r="H14" s="6">
        <f t="shared" si="3"/>
        <v>3</v>
      </c>
      <c r="I14" s="6">
        <f t="shared" si="3"/>
        <v>4</v>
      </c>
      <c r="J14" s="18">
        <f t="shared" si="3"/>
        <v>3</v>
      </c>
      <c r="K14" s="6">
        <f t="shared" si="3"/>
        <v>4</v>
      </c>
      <c r="L14" s="6">
        <f t="shared" si="3"/>
        <v>5</v>
      </c>
      <c r="M14" s="18">
        <f t="shared" si="3"/>
        <v>2</v>
      </c>
      <c r="N14" s="30">
        <f t="shared" si="3"/>
        <v>4</v>
      </c>
      <c r="O14" s="30">
        <f t="shared" si="3"/>
        <v>5</v>
      </c>
      <c r="P14" s="18">
        <f t="shared" si="3"/>
        <v>3</v>
      </c>
      <c r="Q14" s="6">
        <f t="shared" si="3"/>
        <v>6</v>
      </c>
      <c r="R14" s="6">
        <f t="shared" si="3"/>
        <v>7</v>
      </c>
      <c r="S14" s="18">
        <f t="shared" si="3"/>
        <v>2</v>
      </c>
      <c r="T14" s="6">
        <f>D14+G14+J14+M14+S14+P14</f>
        <v>59</v>
      </c>
      <c r="U14" s="6">
        <f>C14+F14+I14+L14+R14</f>
        <v>98</v>
      </c>
      <c r="V14" s="7">
        <f t="shared" si="2"/>
        <v>60.204081632653065</v>
      </c>
    </row>
    <row r="15" spans="1:22">
      <c r="A15" s="29" t="s">
        <v>43</v>
      </c>
      <c r="B15" s="28"/>
      <c r="C15" s="3"/>
      <c r="D15" s="5">
        <f>D14*100/C14</f>
        <v>63.636363636363633</v>
      </c>
      <c r="E15" s="5"/>
      <c r="F15" s="5"/>
      <c r="G15" s="5">
        <f>G14*100/F14</f>
        <v>43.75</v>
      </c>
      <c r="H15" s="5"/>
      <c r="I15" s="5"/>
      <c r="J15" s="7">
        <f>J14*100/I14</f>
        <v>75</v>
      </c>
      <c r="K15" s="5"/>
      <c r="L15" s="5"/>
      <c r="M15" s="5">
        <f>M14*100/L14</f>
        <v>40</v>
      </c>
      <c r="N15" s="5"/>
      <c r="O15" s="5"/>
      <c r="P15" s="5">
        <f>P14*100/O14</f>
        <v>60</v>
      </c>
      <c r="Q15" s="5"/>
      <c r="R15" s="5"/>
      <c r="S15" s="5">
        <f>S14*100/R14</f>
        <v>28.571428571428573</v>
      </c>
      <c r="T15" s="5"/>
      <c r="U15" s="5"/>
      <c r="V15" s="5"/>
    </row>
  </sheetData>
  <mergeCells count="11">
    <mergeCell ref="A2:A3"/>
    <mergeCell ref="A1:V1"/>
    <mergeCell ref="N2:O2"/>
    <mergeCell ref="T2:T3"/>
    <mergeCell ref="U2:U3"/>
    <mergeCell ref="V2:V3"/>
    <mergeCell ref="B2:C2"/>
    <mergeCell ref="E2:F2"/>
    <mergeCell ref="H2:I2"/>
    <mergeCell ref="K2:L2"/>
    <mergeCell ref="Q2:R2"/>
  </mergeCells>
  <printOptions horizontalCentered="1"/>
  <pageMargins left="0" right="0" top="0.74803149606299213" bottom="0.74803149606299213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O31"/>
  <sheetViews>
    <sheetView zoomScale="90" zoomScaleNormal="90" workbookViewId="0">
      <selection activeCell="N29" sqref="N29"/>
    </sheetView>
  </sheetViews>
  <sheetFormatPr defaultRowHeight="15"/>
  <cols>
    <col min="1" max="1" width="7" customWidth="1"/>
    <col min="2" max="2" width="15.85546875" customWidth="1"/>
    <col min="3" max="5" width="9.28515625" style="1" customWidth="1"/>
    <col min="6" max="6" width="12.42578125" style="1" customWidth="1"/>
    <col min="7" max="7" width="10.140625" style="1" customWidth="1"/>
    <col min="8" max="8" width="9.28515625" style="1" customWidth="1"/>
    <col min="9" max="9" width="9.140625" style="1" customWidth="1"/>
    <col min="10" max="10" width="10.85546875" style="1" customWidth="1"/>
    <col min="11" max="11" width="9.140625" style="1" customWidth="1"/>
    <col min="12" max="12" width="16.5703125" style="1" customWidth="1"/>
    <col min="13" max="13" width="7" style="1" customWidth="1"/>
    <col min="14" max="15" width="9" style="1"/>
  </cols>
  <sheetData>
    <row r="1" spans="1:1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>
      <c r="A3" s="10" t="s">
        <v>3</v>
      </c>
      <c r="B3" s="11" t="s">
        <v>2</v>
      </c>
      <c r="C3" s="12" t="s">
        <v>34</v>
      </c>
      <c r="D3" s="12" t="s">
        <v>4</v>
      </c>
      <c r="E3" s="12" t="s">
        <v>28</v>
      </c>
      <c r="F3" s="12" t="s">
        <v>35</v>
      </c>
      <c r="G3" s="12" t="s">
        <v>47</v>
      </c>
      <c r="H3" s="12" t="s">
        <v>50</v>
      </c>
      <c r="I3" s="12" t="s">
        <v>36</v>
      </c>
      <c r="J3" s="12" t="s">
        <v>48</v>
      </c>
      <c r="K3" s="12" t="s">
        <v>37</v>
      </c>
      <c r="L3" s="12" t="s">
        <v>49</v>
      </c>
      <c r="M3" s="12" t="s">
        <v>27</v>
      </c>
      <c r="N3" s="12" t="s">
        <v>39</v>
      </c>
      <c r="O3" s="12" t="s">
        <v>24</v>
      </c>
    </row>
    <row r="4" spans="1:15">
      <c r="A4" s="8">
        <v>1</v>
      </c>
      <c r="B4" s="24" t="s">
        <v>6</v>
      </c>
      <c r="C4" s="8">
        <v>2</v>
      </c>
      <c r="D4" s="8">
        <v>3</v>
      </c>
      <c r="E4" s="8">
        <v>3</v>
      </c>
      <c r="F4" s="8">
        <v>31</v>
      </c>
      <c r="G4" s="8">
        <v>3</v>
      </c>
      <c r="H4" s="8"/>
      <c r="I4" s="8">
        <v>3</v>
      </c>
      <c r="J4" s="8">
        <v>6</v>
      </c>
      <c r="K4" s="8">
        <v>1</v>
      </c>
      <c r="L4" s="8">
        <v>3</v>
      </c>
      <c r="M4" s="8">
        <f>SUM(C4:L4)</f>
        <v>55</v>
      </c>
      <c r="N4" s="8">
        <f>แพทย์!D6+ทันตแพทย์!D6+เภสัชกร!D6+พยาบาล!D6+จพ.ทันตะ!D6+จพ.เภสัชกรรม!D6+'นวก.จพ.สธ.'!D6+แผนไทย!D6+'นักเทค วิทย์'!D6</f>
        <v>93</v>
      </c>
      <c r="O4" s="25">
        <f>M4*100/N4</f>
        <v>59.13978494623656</v>
      </c>
    </row>
    <row r="5" spans="1:15">
      <c r="A5" s="8">
        <v>2</v>
      </c>
      <c r="B5" s="24" t="s">
        <v>7</v>
      </c>
      <c r="C5" s="8">
        <v>4</v>
      </c>
      <c r="D5" s="8">
        <v>3</v>
      </c>
      <c r="E5" s="8">
        <v>3</v>
      </c>
      <c r="F5" s="8">
        <v>38</v>
      </c>
      <c r="G5" s="8">
        <v>3</v>
      </c>
      <c r="H5" s="8"/>
      <c r="I5" s="8">
        <v>5</v>
      </c>
      <c r="J5" s="8">
        <v>7</v>
      </c>
      <c r="K5" s="8">
        <v>3</v>
      </c>
      <c r="L5" s="8">
        <v>4</v>
      </c>
      <c r="M5" s="8">
        <f t="shared" ref="M5:M21" si="0">SUM(C5:L5)</f>
        <v>70</v>
      </c>
      <c r="N5" s="8">
        <f>แพทย์!D7+ทันตแพทย์!D7+เภสัชกร!D7+พยาบาล!D7+จพ.ทันตะ!D7+จพ.เภสัชกรรม!D7+'นวก.จพ.สธ.'!D7+แผนไทย!D7+'นักเทค วิทย์'!D7</f>
        <v>111</v>
      </c>
      <c r="O5" s="25">
        <f t="shared" ref="O5:O22" si="1">M5*100/N5</f>
        <v>63.063063063063062</v>
      </c>
    </row>
    <row r="6" spans="1:15">
      <c r="A6" s="8">
        <v>3</v>
      </c>
      <c r="B6" s="24" t="s">
        <v>8</v>
      </c>
      <c r="C6" s="8">
        <v>4</v>
      </c>
      <c r="D6" s="8">
        <v>6</v>
      </c>
      <c r="E6" s="8">
        <v>6</v>
      </c>
      <c r="F6" s="8">
        <v>59</v>
      </c>
      <c r="G6" s="8">
        <v>3</v>
      </c>
      <c r="H6" s="8"/>
      <c r="I6" s="8">
        <v>6</v>
      </c>
      <c r="J6" s="8">
        <v>7</v>
      </c>
      <c r="K6" s="8">
        <v>4</v>
      </c>
      <c r="L6" s="8">
        <v>4</v>
      </c>
      <c r="M6" s="8">
        <f t="shared" si="0"/>
        <v>99</v>
      </c>
      <c r="N6" s="8">
        <f>แพทย์!D8+ทันตแพทย์!D8+เภสัชกร!D8+พยาบาล!D8+จพ.ทันตะ!D8+จพ.เภสัชกรรม!D8+'นวก.จพ.สธ.'!D8+แผนไทย!D8+'นักเทค วิทย์'!D8</f>
        <v>166</v>
      </c>
      <c r="O6" s="25">
        <f t="shared" si="1"/>
        <v>59.638554216867469</v>
      </c>
    </row>
    <row r="7" spans="1:15">
      <c r="A7" s="8">
        <v>4</v>
      </c>
      <c r="B7" s="24" t="s">
        <v>9</v>
      </c>
      <c r="C7" s="8">
        <v>4</v>
      </c>
      <c r="D7" s="8">
        <v>5</v>
      </c>
      <c r="E7" s="8">
        <v>7</v>
      </c>
      <c r="F7" s="8">
        <v>71</v>
      </c>
      <c r="G7" s="8">
        <v>3</v>
      </c>
      <c r="H7" s="8"/>
      <c r="I7" s="8">
        <v>9</v>
      </c>
      <c r="J7" s="8">
        <v>4</v>
      </c>
      <c r="K7" s="8">
        <v>4</v>
      </c>
      <c r="L7" s="8">
        <v>5</v>
      </c>
      <c r="M7" s="8">
        <f t="shared" si="0"/>
        <v>112</v>
      </c>
      <c r="N7" s="8">
        <f>แพทย์!D9+ทันตแพทย์!D9+เภสัชกร!D9+พยาบาล!D9+จพ.ทันตะ!D9+จพ.เภสัชกรรม!D9+'นวก.จพ.สธ.'!D9+แผนไทย!D9+'นักเทค วิทย์'!D9</f>
        <v>180</v>
      </c>
      <c r="O7" s="25">
        <f t="shared" si="1"/>
        <v>62.222222222222221</v>
      </c>
    </row>
    <row r="8" spans="1:15">
      <c r="A8" s="8">
        <v>5</v>
      </c>
      <c r="B8" s="24" t="s">
        <v>10</v>
      </c>
      <c r="C8" s="8">
        <v>3</v>
      </c>
      <c r="D8" s="8">
        <v>3</v>
      </c>
      <c r="E8" s="8">
        <v>5</v>
      </c>
      <c r="F8" s="8">
        <v>45</v>
      </c>
      <c r="G8" s="8">
        <v>2</v>
      </c>
      <c r="H8" s="8"/>
      <c r="I8" s="8">
        <v>7</v>
      </c>
      <c r="J8" s="8">
        <v>7</v>
      </c>
      <c r="K8" s="8">
        <v>1</v>
      </c>
      <c r="L8" s="8">
        <v>3</v>
      </c>
      <c r="M8" s="8">
        <f t="shared" si="0"/>
        <v>76</v>
      </c>
      <c r="N8" s="8">
        <f>แพทย์!D10+ทันตแพทย์!D10+เภสัชกร!D10+พยาบาล!D10+จพ.ทันตะ!D10+จพ.เภสัชกรรม!D10+'นวก.จพ.สธ.'!D10+แผนไทย!D10+'นักเทค วิทย์'!D10</f>
        <v>122</v>
      </c>
      <c r="O8" s="25">
        <f t="shared" si="1"/>
        <v>62.295081967213115</v>
      </c>
    </row>
    <row r="9" spans="1:15">
      <c r="A9" s="8">
        <v>6</v>
      </c>
      <c r="B9" s="24" t="s">
        <v>11</v>
      </c>
      <c r="C9" s="8">
        <v>3</v>
      </c>
      <c r="D9" s="8">
        <v>3</v>
      </c>
      <c r="E9" s="8">
        <v>2</v>
      </c>
      <c r="F9" s="8">
        <v>29</v>
      </c>
      <c r="G9" s="8">
        <v>1</v>
      </c>
      <c r="H9" s="8"/>
      <c r="I9" s="8">
        <v>2</v>
      </c>
      <c r="J9" s="8">
        <v>4</v>
      </c>
      <c r="K9" s="8">
        <v>1</v>
      </c>
      <c r="L9" s="8">
        <v>0</v>
      </c>
      <c r="M9" s="8">
        <f t="shared" si="0"/>
        <v>45</v>
      </c>
      <c r="N9" s="8">
        <f>แพทย์!D11+ทันตแพทย์!D11+เภสัชกร!D11+พยาบาล!D11+จพ.ทันตะ!D11+จพ.เภสัชกรรม!D11+'นวก.จพ.สธ.'!D11+แผนไทย!D11+'นักเทค วิทย์'!D11</f>
        <v>72</v>
      </c>
      <c r="O9" s="25">
        <f t="shared" si="1"/>
        <v>62.5</v>
      </c>
    </row>
    <row r="10" spans="1:15">
      <c r="A10" s="8">
        <v>7</v>
      </c>
      <c r="B10" s="24" t="s">
        <v>12</v>
      </c>
      <c r="C10" s="8">
        <v>3</v>
      </c>
      <c r="D10" s="8">
        <v>3</v>
      </c>
      <c r="E10" s="8">
        <v>2</v>
      </c>
      <c r="F10" s="8">
        <v>27</v>
      </c>
      <c r="G10" s="8">
        <v>3</v>
      </c>
      <c r="H10" s="8"/>
      <c r="I10" s="8">
        <v>5</v>
      </c>
      <c r="J10" s="8">
        <v>3</v>
      </c>
      <c r="K10" s="8">
        <v>1</v>
      </c>
      <c r="L10" s="8">
        <v>2</v>
      </c>
      <c r="M10" s="8">
        <f t="shared" si="0"/>
        <v>49</v>
      </c>
      <c r="N10" s="8">
        <f>แพทย์!D12+ทันตแพทย์!D12+เภสัชกร!D12+พยาบาล!D12+จพ.ทันตะ!D12+จพ.เภสัชกรรม!D12+'นวก.จพ.สธ.'!D12+แผนไทย!D12+'นักเทค วิทย์'!D12</f>
        <v>64</v>
      </c>
      <c r="O10" s="7">
        <f t="shared" si="1"/>
        <v>76.5625</v>
      </c>
    </row>
    <row r="11" spans="1:15">
      <c r="A11" s="8">
        <v>8</v>
      </c>
      <c r="B11" s="24" t="s">
        <v>13</v>
      </c>
      <c r="C11" s="8"/>
      <c r="D11" s="8"/>
      <c r="E11" s="8"/>
      <c r="F11" s="8">
        <v>21</v>
      </c>
      <c r="G11" s="8">
        <v>11</v>
      </c>
      <c r="H11" s="8"/>
      <c r="I11" s="8"/>
      <c r="J11" s="8">
        <v>58</v>
      </c>
      <c r="K11" s="8">
        <v>2</v>
      </c>
      <c r="L11" s="8"/>
      <c r="M11" s="8">
        <f t="shared" si="0"/>
        <v>92</v>
      </c>
      <c r="N11" s="8">
        <f>พยาบาล!D13+จพ.ทันตะ!D13+'นวก.จพ.สธ.'!D13+แผนไทย!D13</f>
        <v>173</v>
      </c>
      <c r="O11" s="25">
        <f t="shared" si="1"/>
        <v>53.179190751445084</v>
      </c>
    </row>
    <row r="12" spans="1:15">
      <c r="A12" s="8">
        <v>9</v>
      </c>
      <c r="B12" s="24" t="s">
        <v>14</v>
      </c>
      <c r="C12" s="8"/>
      <c r="D12" s="8"/>
      <c r="E12" s="8"/>
      <c r="F12" s="8">
        <v>7</v>
      </c>
      <c r="G12" s="8">
        <v>4</v>
      </c>
      <c r="H12" s="8"/>
      <c r="I12" s="8"/>
      <c r="J12" s="8">
        <v>19</v>
      </c>
      <c r="K12" s="8">
        <v>0</v>
      </c>
      <c r="L12" s="8"/>
      <c r="M12" s="8">
        <f t="shared" si="0"/>
        <v>30</v>
      </c>
      <c r="N12" s="8">
        <f>พยาบาล!D14+จพ.ทันตะ!D14+'นวก.จพ.สธ.'!D14+แผนไทย!D14</f>
        <v>79</v>
      </c>
      <c r="O12" s="25">
        <f t="shared" si="1"/>
        <v>37.974683544303801</v>
      </c>
    </row>
    <row r="13" spans="1:15">
      <c r="A13" s="8">
        <v>10</v>
      </c>
      <c r="B13" s="24" t="s">
        <v>15</v>
      </c>
      <c r="C13" s="8"/>
      <c r="D13" s="8"/>
      <c r="E13" s="8"/>
      <c r="F13" s="8">
        <v>12</v>
      </c>
      <c r="G13" s="8">
        <v>5</v>
      </c>
      <c r="H13" s="8"/>
      <c r="I13" s="8"/>
      <c r="J13" s="8">
        <v>38</v>
      </c>
      <c r="K13" s="8">
        <v>2</v>
      </c>
      <c r="L13" s="8"/>
      <c r="M13" s="8">
        <f t="shared" si="0"/>
        <v>57</v>
      </c>
      <c r="N13" s="8">
        <f>พยาบาล!D15+จพ.ทันตะ!D15+'นวก.จพ.สธ.'!D15+แผนไทย!D15</f>
        <v>95</v>
      </c>
      <c r="O13" s="25">
        <f t="shared" si="1"/>
        <v>60</v>
      </c>
    </row>
    <row r="14" spans="1:15">
      <c r="A14" s="8">
        <v>11</v>
      </c>
      <c r="B14" s="24" t="s">
        <v>16</v>
      </c>
      <c r="C14" s="8"/>
      <c r="D14" s="8"/>
      <c r="E14" s="8"/>
      <c r="F14" s="8">
        <v>17</v>
      </c>
      <c r="G14" s="8">
        <v>8</v>
      </c>
      <c r="H14" s="8"/>
      <c r="I14" s="8"/>
      <c r="J14" s="8">
        <v>54</v>
      </c>
      <c r="K14" s="8">
        <v>4</v>
      </c>
      <c r="L14" s="8"/>
      <c r="M14" s="8">
        <f t="shared" si="0"/>
        <v>83</v>
      </c>
      <c r="N14" s="8">
        <f>พยาบาล!D16+จพ.ทันตะ!D16+'นวก.จพ.สธ.'!D16+แผนไทย!D16</f>
        <v>152</v>
      </c>
      <c r="O14" s="25">
        <f t="shared" si="1"/>
        <v>54.60526315789474</v>
      </c>
    </row>
    <row r="15" spans="1:15">
      <c r="A15" s="8">
        <v>12</v>
      </c>
      <c r="B15" s="24" t="s">
        <v>17</v>
      </c>
      <c r="C15" s="8"/>
      <c r="D15" s="8"/>
      <c r="E15" s="8"/>
      <c r="F15" s="8">
        <v>7</v>
      </c>
      <c r="G15" s="8">
        <v>6</v>
      </c>
      <c r="H15" s="8"/>
      <c r="I15" s="8"/>
      <c r="J15" s="8">
        <v>11</v>
      </c>
      <c r="K15" s="8">
        <v>2</v>
      </c>
      <c r="L15" s="8"/>
      <c r="M15" s="8">
        <f t="shared" si="0"/>
        <v>26</v>
      </c>
      <c r="N15" s="8">
        <f>พยาบาล!D17+จพ.ทันตะ!D17+'นวก.จพ.สธ.'!D17+แผนไทย!D17</f>
        <v>55</v>
      </c>
      <c r="O15" s="25">
        <f t="shared" si="1"/>
        <v>47.272727272727273</v>
      </c>
    </row>
    <row r="16" spans="1:15">
      <c r="A16" s="8">
        <v>13</v>
      </c>
      <c r="B16" s="24" t="s">
        <v>18</v>
      </c>
      <c r="C16" s="8"/>
      <c r="D16" s="8"/>
      <c r="E16" s="8"/>
      <c r="F16" s="8">
        <v>9</v>
      </c>
      <c r="G16" s="8">
        <v>6</v>
      </c>
      <c r="H16" s="8"/>
      <c r="I16" s="8"/>
      <c r="J16" s="8">
        <v>27</v>
      </c>
      <c r="K16" s="8">
        <v>1</v>
      </c>
      <c r="L16" s="8"/>
      <c r="M16" s="8">
        <f t="shared" si="0"/>
        <v>43</v>
      </c>
      <c r="N16" s="8">
        <f>พยาบาล!D18+จพ.ทันตะ!D18+'นวก.จพ.สธ.'!D18+แผนไทย!D18</f>
        <v>61</v>
      </c>
      <c r="O16" s="7">
        <f t="shared" si="1"/>
        <v>70.491803278688522</v>
      </c>
    </row>
    <row r="17" spans="1:15">
      <c r="A17" s="8">
        <v>14</v>
      </c>
      <c r="B17" s="24" t="s">
        <v>19</v>
      </c>
      <c r="C17" s="8"/>
      <c r="D17" s="8"/>
      <c r="E17" s="8"/>
      <c r="F17" s="8">
        <v>18</v>
      </c>
      <c r="G17" s="8">
        <v>10</v>
      </c>
      <c r="H17" s="8"/>
      <c r="I17" s="8"/>
      <c r="J17" s="8">
        <v>46</v>
      </c>
      <c r="K17" s="8">
        <v>2</v>
      </c>
      <c r="L17" s="8"/>
      <c r="M17" s="8">
        <f t="shared" si="0"/>
        <v>76</v>
      </c>
      <c r="N17" s="8">
        <f>พยาบาล!D19+จพ.ทันตะ!D19+'นวก.จพ.สธ.'!D19+แผนไทย!D19</f>
        <v>131</v>
      </c>
      <c r="O17" s="25">
        <f t="shared" si="1"/>
        <v>58.015267175572518</v>
      </c>
    </row>
    <row r="18" spans="1:15">
      <c r="A18" s="8">
        <v>15</v>
      </c>
      <c r="B18" s="24" t="s">
        <v>20</v>
      </c>
      <c r="C18" s="8"/>
      <c r="D18" s="8"/>
      <c r="E18" s="8"/>
      <c r="F18" s="8">
        <v>7</v>
      </c>
      <c r="G18" s="8">
        <v>5</v>
      </c>
      <c r="H18" s="8"/>
      <c r="I18" s="8"/>
      <c r="J18" s="8">
        <v>25</v>
      </c>
      <c r="K18" s="8">
        <v>2</v>
      </c>
      <c r="L18" s="8"/>
      <c r="M18" s="8">
        <f t="shared" si="0"/>
        <v>39</v>
      </c>
      <c r="N18" s="8">
        <f>พยาบาล!D20+จพ.ทันตะ!D20+'นวก.จพ.สธ.'!D20+แผนไทย!D20</f>
        <v>66</v>
      </c>
      <c r="O18" s="25">
        <f t="shared" si="1"/>
        <v>59.090909090909093</v>
      </c>
    </row>
    <row r="19" spans="1:15">
      <c r="A19" s="8">
        <v>16</v>
      </c>
      <c r="B19" s="24" t="s">
        <v>21</v>
      </c>
      <c r="C19" s="8"/>
      <c r="D19" s="8"/>
      <c r="E19" s="8"/>
      <c r="F19" s="8">
        <v>8</v>
      </c>
      <c r="G19" s="8">
        <v>3</v>
      </c>
      <c r="H19" s="8"/>
      <c r="I19" s="8"/>
      <c r="J19" s="8">
        <v>18</v>
      </c>
      <c r="K19" s="8">
        <v>0</v>
      </c>
      <c r="L19" s="8"/>
      <c r="M19" s="8">
        <f t="shared" si="0"/>
        <v>29</v>
      </c>
      <c r="N19" s="8">
        <f>พยาบาล!D21+จพ.ทันตะ!D21+'นวก.จพ.สธ.'!D21+แผนไทย!D21</f>
        <v>57</v>
      </c>
      <c r="O19" s="25">
        <f t="shared" si="1"/>
        <v>50.877192982456137</v>
      </c>
    </row>
    <row r="20" spans="1:15">
      <c r="A20" s="26">
        <v>17</v>
      </c>
      <c r="B20" s="24" t="s">
        <v>41</v>
      </c>
      <c r="C20" s="8">
        <v>25</v>
      </c>
      <c r="D20" s="8">
        <v>6</v>
      </c>
      <c r="E20" s="8">
        <v>11</v>
      </c>
      <c r="F20" s="8">
        <v>139</v>
      </c>
      <c r="G20" s="8">
        <v>7</v>
      </c>
      <c r="H20" s="8">
        <f>ช่างทันตกรรม!E22</f>
        <v>0</v>
      </c>
      <c r="I20" s="8">
        <v>14</v>
      </c>
      <c r="J20" s="8">
        <v>10</v>
      </c>
      <c r="K20" s="8">
        <v>3</v>
      </c>
      <c r="L20" s="8">
        <v>5</v>
      </c>
      <c r="M20" s="8">
        <f>SUM(C20:L20)</f>
        <v>220</v>
      </c>
      <c r="N20" s="8">
        <f>แพทย์!D13+ทันตแพทย์!D13+เภสัชกร!D13+พยาบาล!D22+จพ.ทันตะ!D22+จพ.เภสัชกรรม!D13+'นวก.จพ.สธ.'!D22+แผนไทย!D22+'นักเทค วิทย์'!D13</f>
        <v>332</v>
      </c>
      <c r="O20" s="25">
        <f t="shared" si="1"/>
        <v>66.265060240963862</v>
      </c>
    </row>
    <row r="21" spans="1:15">
      <c r="A21" s="23">
        <v>18</v>
      </c>
      <c r="B21" s="21" t="s">
        <v>42</v>
      </c>
      <c r="C21" s="20">
        <f>แพทย์!E14</f>
        <v>43</v>
      </c>
      <c r="D21" s="20">
        <f>ทันตแพทย์!E14</f>
        <v>18</v>
      </c>
      <c r="E21" s="20">
        <f>เภสัชกร!E14</f>
        <v>22</v>
      </c>
      <c r="F21" s="20">
        <f>พยาบาล!E23</f>
        <v>356</v>
      </c>
      <c r="G21" s="20">
        <f>จพ.ทันตะ!E23</f>
        <v>7</v>
      </c>
      <c r="H21" s="20">
        <f>ช่างทันตกรรม!E23</f>
        <v>0</v>
      </c>
      <c r="I21" s="20">
        <f>จพ.เภสัชกรรม!E14</f>
        <v>25</v>
      </c>
      <c r="J21" s="20">
        <f>'นวก.จพ.สธ.'!E23</f>
        <v>26</v>
      </c>
      <c r="K21" s="20">
        <f>แผนไทย!E23</f>
        <v>4</v>
      </c>
      <c r="L21" s="20">
        <f>'นักเทค วิทย์'!E14</f>
        <v>17</v>
      </c>
      <c r="M21" s="20">
        <f t="shared" si="0"/>
        <v>518</v>
      </c>
      <c r="N21" s="20">
        <f>พยาบาล!D23+จพ.ทันตะ!D23+'นวก.จพ.สธ.'!D23+แผนไทย!D23</f>
        <v>562</v>
      </c>
      <c r="O21" s="31">
        <f t="shared" si="1"/>
        <v>92.170818505338076</v>
      </c>
    </row>
    <row r="22" spans="1:15">
      <c r="A22" s="20">
        <v>19</v>
      </c>
      <c r="B22" s="21" t="s">
        <v>51</v>
      </c>
      <c r="C22" s="20"/>
      <c r="D22" s="20">
        <v>2</v>
      </c>
      <c r="E22" s="20">
        <v>7</v>
      </c>
      <c r="F22" s="20">
        <v>0</v>
      </c>
      <c r="G22" s="20">
        <v>2</v>
      </c>
      <c r="H22" s="20"/>
      <c r="I22" s="20">
        <v>3</v>
      </c>
      <c r="J22" s="20">
        <v>42</v>
      </c>
      <c r="K22" s="20">
        <v>3</v>
      </c>
      <c r="L22" s="20">
        <v>0</v>
      </c>
      <c r="M22" s="20">
        <f t="shared" ref="M22" si="2">SUM(C22:L22)</f>
        <v>59</v>
      </c>
      <c r="N22" s="20">
        <f>สสจ.!U14</f>
        <v>98</v>
      </c>
      <c r="O22" s="22">
        <f t="shared" si="1"/>
        <v>60.204081632653065</v>
      </c>
    </row>
    <row r="23" spans="1:15">
      <c r="A23" s="39" t="s">
        <v>27</v>
      </c>
      <c r="B23" s="40"/>
      <c r="C23" s="6">
        <f>SUM(C4:C22)</f>
        <v>91</v>
      </c>
      <c r="D23" s="6">
        <f t="shared" ref="D23:L23" si="3">SUM(D4:D22)</f>
        <v>52</v>
      </c>
      <c r="E23" s="6">
        <f t="shared" si="3"/>
        <v>68</v>
      </c>
      <c r="F23" s="6">
        <f t="shared" si="3"/>
        <v>901</v>
      </c>
      <c r="G23" s="6">
        <f t="shared" si="3"/>
        <v>92</v>
      </c>
      <c r="H23" s="6">
        <f t="shared" si="3"/>
        <v>0</v>
      </c>
      <c r="I23" s="6">
        <f t="shared" si="3"/>
        <v>79</v>
      </c>
      <c r="J23" s="6">
        <f t="shared" si="3"/>
        <v>412</v>
      </c>
      <c r="K23" s="6">
        <f t="shared" si="3"/>
        <v>40</v>
      </c>
      <c r="L23" s="6">
        <f t="shared" si="3"/>
        <v>43</v>
      </c>
      <c r="M23" s="13">
        <f>SUM(M4:M22)</f>
        <v>1778</v>
      </c>
      <c r="N23" s="13">
        <f>SUM(N4:N22)</f>
        <v>2669</v>
      </c>
      <c r="O23" s="19">
        <f>M23*100/2669</f>
        <v>66.616710378418887</v>
      </c>
    </row>
    <row r="24" spans="1:15">
      <c r="A24" s="51" t="s">
        <v>39</v>
      </c>
      <c r="B24" s="52"/>
      <c r="C24" s="8">
        <f>แพทย์!D16</f>
        <v>216</v>
      </c>
      <c r="D24" s="2">
        <f>ทันตแพทย์!D16</f>
        <v>72</v>
      </c>
      <c r="E24" s="2">
        <f>เภสัชกร!D16</f>
        <v>110</v>
      </c>
      <c r="F24" s="14">
        <f>พยาบาล!D25</f>
        <v>1452</v>
      </c>
      <c r="G24" s="2">
        <f>จพ.ทันตะ!D25</f>
        <v>109</v>
      </c>
      <c r="H24" s="2">
        <f>ช่างทันตกรรม!D25</f>
        <v>2</v>
      </c>
      <c r="I24" s="2">
        <f>จพ.เภสัชกรรม!D16</f>
        <v>73</v>
      </c>
      <c r="J24" s="2">
        <f>'นวก.จพ.สธ.'!D25</f>
        <v>719</v>
      </c>
      <c r="K24" s="2">
        <f>แผนไทย!D25</f>
        <v>62</v>
      </c>
      <c r="L24" s="2">
        <f>'นักเทค วิทย์'!D16</f>
        <v>78</v>
      </c>
      <c r="M24" s="14"/>
      <c r="N24" s="2"/>
      <c r="O24" s="2"/>
    </row>
    <row r="25" spans="1:15">
      <c r="A25" s="53" t="s">
        <v>43</v>
      </c>
      <c r="B25" s="54"/>
      <c r="C25" s="7">
        <f>C23*100/C24</f>
        <v>42.129629629629626</v>
      </c>
      <c r="D25" s="7">
        <f t="shared" ref="D25:L25" si="4">D23*100/D24</f>
        <v>72.222222222222229</v>
      </c>
      <c r="E25" s="7">
        <f t="shared" si="4"/>
        <v>61.81818181818182</v>
      </c>
      <c r="F25" s="7">
        <f t="shared" si="4"/>
        <v>62.052341597796143</v>
      </c>
      <c r="G25" s="7">
        <f t="shared" si="4"/>
        <v>84.403669724770637</v>
      </c>
      <c r="H25" s="7">
        <f t="shared" si="4"/>
        <v>0</v>
      </c>
      <c r="I25" s="7">
        <f t="shared" si="4"/>
        <v>108.21917808219177</v>
      </c>
      <c r="J25" s="7">
        <f t="shared" si="4"/>
        <v>57.301808066759385</v>
      </c>
      <c r="K25" s="7">
        <f t="shared" si="4"/>
        <v>64.516129032258064</v>
      </c>
      <c r="L25" s="7">
        <f t="shared" si="4"/>
        <v>55.128205128205131</v>
      </c>
      <c r="M25" s="32"/>
      <c r="N25" s="6"/>
      <c r="O25" s="6"/>
    </row>
    <row r="27" spans="1:15">
      <c r="A27" s="15" t="s">
        <v>44</v>
      </c>
    </row>
    <row r="28" spans="1:15">
      <c r="A28" t="s">
        <v>45</v>
      </c>
    </row>
    <row r="29" spans="1:15">
      <c r="A29" t="s">
        <v>46</v>
      </c>
    </row>
    <row r="31" spans="1:15">
      <c r="L31" s="1" t="s">
        <v>40</v>
      </c>
    </row>
  </sheetData>
  <mergeCells count="5">
    <mergeCell ref="A24:B24"/>
    <mergeCell ref="A25:B25"/>
    <mergeCell ref="A1:O1"/>
    <mergeCell ref="A2:O2"/>
    <mergeCell ref="A23:B23"/>
  </mergeCells>
  <printOptions horizontalCentered="1"/>
  <pageMargins left="0" right="0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G16"/>
  <sheetViews>
    <sheetView workbookViewId="0">
      <selection activeCell="E16" sqref="E16"/>
    </sheetView>
  </sheetViews>
  <sheetFormatPr defaultRowHeight="15"/>
  <cols>
    <col min="1" max="1" width="5.7109375" style="1" customWidth="1"/>
    <col min="2" max="2" width="13.5703125" customWidth="1"/>
    <col min="3" max="4" width="13.5703125" style="1" customWidth="1"/>
    <col min="5" max="5" width="15.42578125" customWidth="1"/>
  </cols>
  <sheetData>
    <row r="1" spans="1:7">
      <c r="A1" s="35" t="s">
        <v>0</v>
      </c>
      <c r="B1" s="35"/>
      <c r="C1" s="35"/>
      <c r="D1" s="35"/>
      <c r="E1" s="35"/>
      <c r="F1" s="35"/>
    </row>
    <row r="2" spans="1:7">
      <c r="A2" s="35" t="s">
        <v>1</v>
      </c>
      <c r="B2" s="35"/>
      <c r="C2" s="35"/>
      <c r="D2" s="35"/>
      <c r="E2" s="35"/>
      <c r="F2" s="35"/>
    </row>
    <row r="3" spans="1:7">
      <c r="A3" s="44" t="s">
        <v>4</v>
      </c>
      <c r="B3" s="44"/>
      <c r="C3" s="44"/>
      <c r="D3" s="44"/>
      <c r="E3" s="44"/>
      <c r="F3" s="44"/>
    </row>
    <row r="4" spans="1:7">
      <c r="A4" s="41" t="s">
        <v>3</v>
      </c>
      <c r="B4" s="41" t="s">
        <v>2</v>
      </c>
      <c r="C4" s="42" t="s">
        <v>22</v>
      </c>
      <c r="D4" s="42" t="s">
        <v>23</v>
      </c>
      <c r="E4" s="33" t="s">
        <v>26</v>
      </c>
      <c r="F4" s="36" t="s">
        <v>24</v>
      </c>
    </row>
    <row r="5" spans="1:7">
      <c r="A5" s="41"/>
      <c r="B5" s="41"/>
      <c r="C5" s="43"/>
      <c r="D5" s="43"/>
      <c r="E5" s="34"/>
      <c r="F5" s="37"/>
      <c r="G5" s="1"/>
    </row>
    <row r="6" spans="1:7">
      <c r="A6" s="2">
        <v>1</v>
      </c>
      <c r="B6" s="3" t="s">
        <v>6</v>
      </c>
      <c r="C6" s="2">
        <v>4</v>
      </c>
      <c r="D6" s="2">
        <v>5</v>
      </c>
      <c r="E6" s="2">
        <v>3</v>
      </c>
      <c r="F6" s="5">
        <f>E6*100/D6</f>
        <v>60</v>
      </c>
    </row>
    <row r="7" spans="1:7">
      <c r="A7" s="2">
        <v>2</v>
      </c>
      <c r="B7" s="3" t="s">
        <v>7</v>
      </c>
      <c r="C7" s="2">
        <v>5</v>
      </c>
      <c r="D7" s="2">
        <v>6</v>
      </c>
      <c r="E7" s="2">
        <v>3</v>
      </c>
      <c r="F7" s="5">
        <f t="shared" ref="F7:F15" si="0">E7*100/D7</f>
        <v>50</v>
      </c>
    </row>
    <row r="8" spans="1:7">
      <c r="A8" s="2">
        <v>3</v>
      </c>
      <c r="B8" s="3" t="s">
        <v>8</v>
      </c>
      <c r="C8" s="2">
        <v>9</v>
      </c>
      <c r="D8" s="2">
        <v>11</v>
      </c>
      <c r="E8" s="2">
        <v>6</v>
      </c>
      <c r="F8" s="5">
        <f t="shared" si="0"/>
        <v>54.545454545454547</v>
      </c>
    </row>
    <row r="9" spans="1:7">
      <c r="A9" s="2">
        <v>4</v>
      </c>
      <c r="B9" s="3" t="s">
        <v>9</v>
      </c>
      <c r="C9" s="2">
        <v>8</v>
      </c>
      <c r="D9" s="2">
        <v>9</v>
      </c>
      <c r="E9" s="2">
        <v>5</v>
      </c>
      <c r="F9" s="5">
        <f t="shared" si="0"/>
        <v>55.555555555555557</v>
      </c>
    </row>
    <row r="10" spans="1:7">
      <c r="A10" s="2">
        <v>5</v>
      </c>
      <c r="B10" s="3" t="s">
        <v>10</v>
      </c>
      <c r="C10" s="2">
        <v>3</v>
      </c>
      <c r="D10" s="2">
        <v>4</v>
      </c>
      <c r="E10" s="2">
        <v>3</v>
      </c>
      <c r="F10" s="5">
        <f t="shared" si="0"/>
        <v>75</v>
      </c>
    </row>
    <row r="11" spans="1:7">
      <c r="A11" s="2">
        <v>6</v>
      </c>
      <c r="B11" s="3" t="s">
        <v>11</v>
      </c>
      <c r="C11" s="2">
        <v>3</v>
      </c>
      <c r="D11" s="2">
        <v>3</v>
      </c>
      <c r="E11" s="2">
        <v>3</v>
      </c>
      <c r="F11" s="5">
        <f t="shared" si="0"/>
        <v>100</v>
      </c>
    </row>
    <row r="12" spans="1:7">
      <c r="A12" s="2">
        <v>7</v>
      </c>
      <c r="B12" s="3" t="s">
        <v>12</v>
      </c>
      <c r="C12" s="2">
        <v>3</v>
      </c>
      <c r="D12" s="2">
        <v>4</v>
      </c>
      <c r="E12" s="2">
        <v>3</v>
      </c>
      <c r="F12" s="5">
        <f t="shared" si="0"/>
        <v>75</v>
      </c>
    </row>
    <row r="13" spans="1:7">
      <c r="A13" s="2">
        <v>8</v>
      </c>
      <c r="B13" s="3" t="s">
        <v>41</v>
      </c>
      <c r="C13" s="2">
        <v>7</v>
      </c>
      <c r="D13" s="2">
        <v>9</v>
      </c>
      <c r="E13" s="2">
        <v>6</v>
      </c>
      <c r="F13" s="5">
        <f t="shared" si="0"/>
        <v>66.666666666666671</v>
      </c>
    </row>
    <row r="14" spans="1:7">
      <c r="A14" s="2">
        <v>9</v>
      </c>
      <c r="B14" s="3" t="s">
        <v>42</v>
      </c>
      <c r="C14" s="2">
        <v>13</v>
      </c>
      <c r="D14" s="2">
        <v>16</v>
      </c>
      <c r="E14" s="2">
        <v>18</v>
      </c>
      <c r="F14" s="5">
        <f t="shared" si="0"/>
        <v>112.5</v>
      </c>
    </row>
    <row r="15" spans="1:7">
      <c r="A15" s="2">
        <v>10</v>
      </c>
      <c r="B15" s="3" t="s">
        <v>51</v>
      </c>
      <c r="C15" s="2">
        <v>4</v>
      </c>
      <c r="D15" s="2">
        <v>5</v>
      </c>
      <c r="E15" s="2">
        <v>2</v>
      </c>
      <c r="F15" s="5">
        <f t="shared" si="0"/>
        <v>40</v>
      </c>
    </row>
    <row r="16" spans="1:7">
      <c r="A16" s="39" t="s">
        <v>27</v>
      </c>
      <c r="B16" s="40"/>
      <c r="C16" s="6">
        <f>SUM(C6:C15)</f>
        <v>59</v>
      </c>
      <c r="D16" s="6">
        <f>SUM(D6:D15)</f>
        <v>72</v>
      </c>
      <c r="E16" s="6">
        <f>SUM(E6:E15)</f>
        <v>52</v>
      </c>
      <c r="F16" s="7"/>
    </row>
  </sheetData>
  <mergeCells count="10">
    <mergeCell ref="A1:F1"/>
    <mergeCell ref="A2:F2"/>
    <mergeCell ref="F4:F5"/>
    <mergeCell ref="A16:B16"/>
    <mergeCell ref="A3:F3"/>
    <mergeCell ref="A4:A5"/>
    <mergeCell ref="B4:B5"/>
    <mergeCell ref="C4:C5"/>
    <mergeCell ref="D4:D5"/>
    <mergeCell ref="E4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17"/>
  <sheetViews>
    <sheetView topLeftCell="A4" workbookViewId="0">
      <selection activeCell="F15" sqref="F15"/>
    </sheetView>
  </sheetViews>
  <sheetFormatPr defaultRowHeight="15"/>
  <cols>
    <col min="1" max="1" width="5.7109375" style="1" customWidth="1"/>
    <col min="2" max="2" width="13.5703125" customWidth="1"/>
    <col min="3" max="4" width="13.5703125" style="1" customWidth="1"/>
    <col min="5" max="5" width="14.85546875" customWidth="1"/>
    <col min="6" max="6" width="10" customWidth="1"/>
  </cols>
  <sheetData>
    <row r="1" spans="1:7">
      <c r="A1" s="35" t="s">
        <v>0</v>
      </c>
      <c r="B1" s="35"/>
      <c r="C1" s="35"/>
      <c r="D1" s="35"/>
      <c r="E1" s="35"/>
      <c r="F1" s="35"/>
    </row>
    <row r="2" spans="1:7">
      <c r="A2" s="35" t="s">
        <v>1</v>
      </c>
      <c r="B2" s="35"/>
      <c r="C2" s="35"/>
      <c r="D2" s="35"/>
      <c r="E2" s="35"/>
      <c r="F2" s="35"/>
    </row>
    <row r="3" spans="1:7">
      <c r="A3" s="38" t="s">
        <v>28</v>
      </c>
      <c r="B3" s="38"/>
      <c r="C3" s="38"/>
      <c r="D3" s="38"/>
      <c r="E3" s="38"/>
      <c r="F3" s="38"/>
    </row>
    <row r="4" spans="1:7">
      <c r="A4" s="41" t="s">
        <v>3</v>
      </c>
      <c r="B4" s="41" t="s">
        <v>2</v>
      </c>
      <c r="C4" s="42" t="s">
        <v>22</v>
      </c>
      <c r="D4" s="42" t="s">
        <v>23</v>
      </c>
      <c r="E4" s="33" t="s">
        <v>26</v>
      </c>
      <c r="F4" s="36" t="s">
        <v>24</v>
      </c>
    </row>
    <row r="5" spans="1:7">
      <c r="A5" s="41"/>
      <c r="B5" s="41"/>
      <c r="C5" s="43"/>
      <c r="D5" s="43"/>
      <c r="E5" s="34"/>
      <c r="F5" s="37"/>
      <c r="G5" s="1"/>
    </row>
    <row r="6" spans="1:7">
      <c r="A6" s="2">
        <v>1</v>
      </c>
      <c r="B6" s="3" t="s">
        <v>6</v>
      </c>
      <c r="C6" s="2">
        <v>4</v>
      </c>
      <c r="D6" s="2">
        <v>5</v>
      </c>
      <c r="E6" s="2">
        <v>3</v>
      </c>
      <c r="F6" s="5">
        <f>E6*100/D6</f>
        <v>60</v>
      </c>
    </row>
    <row r="7" spans="1:7">
      <c r="A7" s="2">
        <v>2</v>
      </c>
      <c r="B7" s="3" t="s">
        <v>7</v>
      </c>
      <c r="C7" s="2">
        <v>4</v>
      </c>
      <c r="D7" s="2">
        <v>5</v>
      </c>
      <c r="E7" s="2">
        <v>3</v>
      </c>
      <c r="F7" s="5">
        <f t="shared" ref="F7:F15" si="0">E7*100/D7</f>
        <v>60</v>
      </c>
    </row>
    <row r="8" spans="1:7">
      <c r="A8" s="2">
        <v>3</v>
      </c>
      <c r="B8" s="3" t="s">
        <v>8</v>
      </c>
      <c r="C8" s="2">
        <v>6</v>
      </c>
      <c r="D8" s="2">
        <v>8</v>
      </c>
      <c r="E8" s="2">
        <v>6</v>
      </c>
      <c r="F8" s="5">
        <f t="shared" si="0"/>
        <v>75</v>
      </c>
    </row>
    <row r="9" spans="1:7">
      <c r="A9" s="2">
        <v>4</v>
      </c>
      <c r="B9" s="3" t="s">
        <v>9</v>
      </c>
      <c r="C9" s="2">
        <v>9</v>
      </c>
      <c r="D9" s="2">
        <v>11</v>
      </c>
      <c r="E9" s="2">
        <v>7</v>
      </c>
      <c r="F9" s="5">
        <f t="shared" si="0"/>
        <v>63.636363636363633</v>
      </c>
    </row>
    <row r="10" spans="1:7">
      <c r="A10" s="2">
        <v>5</v>
      </c>
      <c r="B10" s="3" t="s">
        <v>10</v>
      </c>
      <c r="C10" s="2">
        <v>5</v>
      </c>
      <c r="D10" s="2">
        <v>7</v>
      </c>
      <c r="E10" s="2">
        <v>5</v>
      </c>
      <c r="F10" s="5">
        <f t="shared" si="0"/>
        <v>71.428571428571431</v>
      </c>
    </row>
    <row r="11" spans="1:7">
      <c r="A11" s="2">
        <v>6</v>
      </c>
      <c r="B11" s="3" t="s">
        <v>11</v>
      </c>
      <c r="C11" s="2">
        <v>2</v>
      </c>
      <c r="D11" s="2">
        <v>3</v>
      </c>
      <c r="E11" s="2">
        <v>2</v>
      </c>
      <c r="F11" s="5">
        <f t="shared" si="0"/>
        <v>66.666666666666671</v>
      </c>
    </row>
    <row r="12" spans="1:7">
      <c r="A12" s="2">
        <v>7</v>
      </c>
      <c r="B12" s="3" t="s">
        <v>12</v>
      </c>
      <c r="C12" s="2">
        <v>2</v>
      </c>
      <c r="D12" s="2">
        <v>2</v>
      </c>
      <c r="E12" s="2">
        <v>2</v>
      </c>
      <c r="F12" s="5">
        <f t="shared" si="0"/>
        <v>100</v>
      </c>
    </row>
    <row r="13" spans="1:7">
      <c r="A13" s="2">
        <v>8</v>
      </c>
      <c r="B13" s="3" t="s">
        <v>41</v>
      </c>
      <c r="C13" s="2">
        <v>16</v>
      </c>
      <c r="D13" s="2">
        <v>20</v>
      </c>
      <c r="E13" s="2">
        <v>11</v>
      </c>
      <c r="F13" s="5">
        <f t="shared" si="0"/>
        <v>55</v>
      </c>
    </row>
    <row r="14" spans="1:7">
      <c r="A14" s="2">
        <v>9</v>
      </c>
      <c r="B14" s="3" t="s">
        <v>42</v>
      </c>
      <c r="C14" s="2">
        <v>26</v>
      </c>
      <c r="D14" s="2">
        <v>33</v>
      </c>
      <c r="E14" s="2">
        <v>22</v>
      </c>
      <c r="F14" s="5">
        <f t="shared" si="0"/>
        <v>66.666666666666671</v>
      </c>
    </row>
    <row r="15" spans="1:7">
      <c r="A15" s="2">
        <v>10</v>
      </c>
      <c r="B15" s="3" t="s">
        <v>51</v>
      </c>
      <c r="C15" s="2">
        <v>13</v>
      </c>
      <c r="D15" s="2">
        <v>16</v>
      </c>
      <c r="E15" s="2">
        <v>7</v>
      </c>
      <c r="F15" s="5">
        <f t="shared" si="0"/>
        <v>43.75</v>
      </c>
    </row>
    <row r="16" spans="1:7">
      <c r="A16" s="39" t="s">
        <v>27</v>
      </c>
      <c r="B16" s="40"/>
      <c r="C16" s="6">
        <f>SUM(C6:C15)</f>
        <v>87</v>
      </c>
      <c r="D16" s="6">
        <f>SUM(D6:D15)</f>
        <v>110</v>
      </c>
      <c r="E16" s="6">
        <f>SUM(E6:E15)</f>
        <v>68</v>
      </c>
      <c r="F16" s="7"/>
    </row>
    <row r="17" spans="1:1">
      <c r="A17" s="9"/>
    </row>
  </sheetData>
  <mergeCells count="10">
    <mergeCell ref="A1:F1"/>
    <mergeCell ref="A2:F2"/>
    <mergeCell ref="A3:F3"/>
    <mergeCell ref="A16:B16"/>
    <mergeCell ref="F4:F5"/>
    <mergeCell ref="A4:A5"/>
    <mergeCell ref="B4:B5"/>
    <mergeCell ref="C4:C5"/>
    <mergeCell ref="D4:D5"/>
    <mergeCell ref="E4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H25"/>
  <sheetViews>
    <sheetView topLeftCell="A4" workbookViewId="0">
      <selection activeCell="I22" sqref="I22"/>
    </sheetView>
  </sheetViews>
  <sheetFormatPr defaultRowHeight="15"/>
  <cols>
    <col min="1" max="1" width="5.7109375" style="1" customWidth="1"/>
    <col min="2" max="2" width="13.5703125" customWidth="1"/>
    <col min="3" max="4" width="13.42578125" style="1" customWidth="1"/>
    <col min="5" max="5" width="15.5703125" style="1" customWidth="1"/>
    <col min="6" max="6" width="13.7109375" style="1" customWidth="1"/>
  </cols>
  <sheetData>
    <row r="1" spans="1:8">
      <c r="A1" s="35" t="s">
        <v>0</v>
      </c>
      <c r="B1" s="35"/>
      <c r="C1" s="35"/>
      <c r="D1" s="35"/>
      <c r="E1" s="35"/>
      <c r="F1" s="35"/>
    </row>
    <row r="2" spans="1:8">
      <c r="A2" s="35" t="s">
        <v>1</v>
      </c>
      <c r="B2" s="35"/>
      <c r="C2" s="35"/>
      <c r="D2" s="35"/>
      <c r="E2" s="35"/>
      <c r="F2" s="35"/>
    </row>
    <row r="3" spans="1:8">
      <c r="A3" s="38" t="s">
        <v>29</v>
      </c>
      <c r="B3" s="38"/>
      <c r="C3" s="38"/>
      <c r="D3" s="38"/>
      <c r="E3" s="38"/>
      <c r="F3" s="38"/>
    </row>
    <row r="4" spans="1:8">
      <c r="A4" s="41" t="s">
        <v>3</v>
      </c>
      <c r="B4" s="41" t="s">
        <v>2</v>
      </c>
      <c r="C4" s="42" t="s">
        <v>22</v>
      </c>
      <c r="D4" s="42" t="s">
        <v>23</v>
      </c>
      <c r="E4" s="33" t="s">
        <v>26</v>
      </c>
      <c r="F4" s="36" t="s">
        <v>24</v>
      </c>
    </row>
    <row r="5" spans="1:8">
      <c r="A5" s="41"/>
      <c r="B5" s="41"/>
      <c r="C5" s="43"/>
      <c r="D5" s="43"/>
      <c r="E5" s="34"/>
      <c r="F5" s="37"/>
      <c r="G5" s="1"/>
      <c r="H5" s="1"/>
    </row>
    <row r="6" spans="1:8">
      <c r="A6" s="2">
        <v>1</v>
      </c>
      <c r="B6" s="3" t="s">
        <v>6</v>
      </c>
      <c r="C6" s="2">
        <v>35</v>
      </c>
      <c r="D6" s="2">
        <v>49</v>
      </c>
      <c r="E6" s="2">
        <v>31</v>
      </c>
      <c r="F6" s="5">
        <f>E6*100/D6</f>
        <v>63.265306122448976</v>
      </c>
    </row>
    <row r="7" spans="1:8">
      <c r="A7" s="2">
        <v>2</v>
      </c>
      <c r="B7" s="3" t="s">
        <v>7</v>
      </c>
      <c r="C7" s="2">
        <v>44</v>
      </c>
      <c r="D7" s="2">
        <v>62</v>
      </c>
      <c r="E7" s="2">
        <v>38</v>
      </c>
      <c r="F7" s="5">
        <f t="shared" ref="F7:F24" si="0">E7*100/D7</f>
        <v>61.29032258064516</v>
      </c>
    </row>
    <row r="8" spans="1:8">
      <c r="A8" s="2">
        <v>3</v>
      </c>
      <c r="B8" s="3" t="s">
        <v>8</v>
      </c>
      <c r="C8" s="2">
        <v>65</v>
      </c>
      <c r="D8" s="2">
        <v>88</v>
      </c>
      <c r="E8" s="2">
        <v>59</v>
      </c>
      <c r="F8" s="5">
        <f t="shared" si="0"/>
        <v>67.045454545454547</v>
      </c>
    </row>
    <row r="9" spans="1:8">
      <c r="A9" s="2">
        <v>4</v>
      </c>
      <c r="B9" s="3" t="s">
        <v>9</v>
      </c>
      <c r="C9" s="2">
        <v>77</v>
      </c>
      <c r="D9" s="2">
        <v>102</v>
      </c>
      <c r="E9" s="2">
        <v>71</v>
      </c>
      <c r="F9" s="5">
        <f t="shared" si="0"/>
        <v>69.607843137254903</v>
      </c>
    </row>
    <row r="10" spans="1:8">
      <c r="A10" s="2">
        <v>5</v>
      </c>
      <c r="B10" s="3" t="s">
        <v>10</v>
      </c>
      <c r="C10" s="2">
        <v>51</v>
      </c>
      <c r="D10" s="2">
        <v>71</v>
      </c>
      <c r="E10" s="2">
        <v>45</v>
      </c>
      <c r="F10" s="5">
        <f t="shared" si="0"/>
        <v>63.380281690140848</v>
      </c>
    </row>
    <row r="11" spans="1:8">
      <c r="A11" s="2">
        <v>6</v>
      </c>
      <c r="B11" s="3" t="s">
        <v>11</v>
      </c>
      <c r="C11" s="2">
        <v>27</v>
      </c>
      <c r="D11" s="2">
        <v>39</v>
      </c>
      <c r="E11" s="2">
        <v>29</v>
      </c>
      <c r="F11" s="5">
        <f t="shared" si="0"/>
        <v>74.358974358974365</v>
      </c>
    </row>
    <row r="12" spans="1:8">
      <c r="A12" s="2">
        <v>7</v>
      </c>
      <c r="B12" s="3" t="s">
        <v>12</v>
      </c>
      <c r="C12" s="2">
        <v>24</v>
      </c>
      <c r="D12" s="2">
        <v>30</v>
      </c>
      <c r="E12" s="2">
        <v>27</v>
      </c>
      <c r="F12" s="5">
        <f t="shared" si="0"/>
        <v>90</v>
      </c>
    </row>
    <row r="13" spans="1:8">
      <c r="A13" s="2">
        <v>8</v>
      </c>
      <c r="B13" s="3" t="s">
        <v>13</v>
      </c>
      <c r="C13" s="2">
        <v>44</v>
      </c>
      <c r="D13" s="2">
        <v>60</v>
      </c>
      <c r="E13" s="2">
        <v>21</v>
      </c>
      <c r="F13" s="5">
        <f t="shared" si="0"/>
        <v>35</v>
      </c>
    </row>
    <row r="14" spans="1:8">
      <c r="A14" s="2">
        <v>9</v>
      </c>
      <c r="B14" s="3" t="s">
        <v>14</v>
      </c>
      <c r="C14" s="2">
        <v>20</v>
      </c>
      <c r="D14" s="2">
        <v>24</v>
      </c>
      <c r="E14" s="2">
        <v>7</v>
      </c>
      <c r="F14" s="5">
        <f t="shared" si="0"/>
        <v>29.166666666666668</v>
      </c>
    </row>
    <row r="15" spans="1:8">
      <c r="A15" s="2">
        <v>10</v>
      </c>
      <c r="B15" s="3" t="s">
        <v>15</v>
      </c>
      <c r="C15" s="2">
        <v>30</v>
      </c>
      <c r="D15" s="2">
        <v>35</v>
      </c>
      <c r="E15" s="2">
        <v>12</v>
      </c>
      <c r="F15" s="5">
        <f t="shared" si="0"/>
        <v>34.285714285714285</v>
      </c>
    </row>
    <row r="16" spans="1:8">
      <c r="A16" s="2">
        <v>11</v>
      </c>
      <c r="B16" s="3" t="s">
        <v>16</v>
      </c>
      <c r="C16" s="2">
        <v>51</v>
      </c>
      <c r="D16" s="2">
        <v>60</v>
      </c>
      <c r="E16" s="2">
        <v>17</v>
      </c>
      <c r="F16" s="5">
        <f t="shared" si="0"/>
        <v>28.333333333333332</v>
      </c>
    </row>
    <row r="17" spans="1:6">
      <c r="A17" s="2">
        <v>12</v>
      </c>
      <c r="B17" s="3" t="s">
        <v>17</v>
      </c>
      <c r="C17" s="2">
        <v>16</v>
      </c>
      <c r="D17" s="2">
        <v>19</v>
      </c>
      <c r="E17" s="2">
        <v>7</v>
      </c>
      <c r="F17" s="5">
        <f t="shared" si="0"/>
        <v>36.842105263157897</v>
      </c>
    </row>
    <row r="18" spans="1:6">
      <c r="A18" s="2">
        <v>13</v>
      </c>
      <c r="B18" s="3" t="s">
        <v>18</v>
      </c>
      <c r="C18" s="2">
        <v>16</v>
      </c>
      <c r="D18" s="2">
        <v>21</v>
      </c>
      <c r="E18" s="2">
        <v>9</v>
      </c>
      <c r="F18" s="5">
        <f t="shared" si="0"/>
        <v>42.857142857142854</v>
      </c>
    </row>
    <row r="19" spans="1:6">
      <c r="A19" s="2">
        <v>14</v>
      </c>
      <c r="B19" s="3" t="s">
        <v>19</v>
      </c>
      <c r="C19" s="2">
        <v>35</v>
      </c>
      <c r="D19" s="2">
        <v>45</v>
      </c>
      <c r="E19" s="2">
        <v>18</v>
      </c>
      <c r="F19" s="5">
        <f t="shared" si="0"/>
        <v>40</v>
      </c>
    </row>
    <row r="20" spans="1:6">
      <c r="A20" s="2">
        <v>15</v>
      </c>
      <c r="B20" s="3" t="s">
        <v>20</v>
      </c>
      <c r="C20" s="2">
        <v>12</v>
      </c>
      <c r="D20" s="2">
        <v>18</v>
      </c>
      <c r="E20" s="2">
        <v>7</v>
      </c>
      <c r="F20" s="5">
        <f t="shared" si="0"/>
        <v>38.888888888888886</v>
      </c>
    </row>
    <row r="21" spans="1:6">
      <c r="A21" s="2">
        <v>16</v>
      </c>
      <c r="B21" s="3" t="s">
        <v>21</v>
      </c>
      <c r="C21" s="2">
        <v>18</v>
      </c>
      <c r="D21" s="2">
        <v>21</v>
      </c>
      <c r="E21" s="2">
        <v>8</v>
      </c>
      <c r="F21" s="5">
        <f t="shared" si="0"/>
        <v>38.095238095238095</v>
      </c>
    </row>
    <row r="22" spans="1:6">
      <c r="A22" s="2">
        <v>17</v>
      </c>
      <c r="B22" s="3" t="s">
        <v>41</v>
      </c>
      <c r="C22" s="2">
        <v>148</v>
      </c>
      <c r="D22" s="2">
        <v>182</v>
      </c>
      <c r="E22" s="2">
        <v>139</v>
      </c>
      <c r="F22" s="5">
        <f t="shared" si="0"/>
        <v>76.373626373626379</v>
      </c>
    </row>
    <row r="23" spans="1:6">
      <c r="A23" s="2">
        <v>18</v>
      </c>
      <c r="B23" s="3" t="s">
        <v>42</v>
      </c>
      <c r="C23" s="2">
        <v>313</v>
      </c>
      <c r="D23" s="2">
        <v>513</v>
      </c>
      <c r="E23" s="2">
        <v>356</v>
      </c>
      <c r="F23" s="5">
        <f t="shared" si="0"/>
        <v>69.395711500974656</v>
      </c>
    </row>
    <row r="24" spans="1:6">
      <c r="A24" s="2">
        <v>10</v>
      </c>
      <c r="B24" s="3" t="s">
        <v>51</v>
      </c>
      <c r="C24" s="2">
        <v>11</v>
      </c>
      <c r="D24" s="2">
        <v>13</v>
      </c>
      <c r="E24" s="2">
        <v>0</v>
      </c>
      <c r="F24" s="5">
        <f t="shared" si="0"/>
        <v>0</v>
      </c>
    </row>
    <row r="25" spans="1:6">
      <c r="A25" s="39" t="s">
        <v>27</v>
      </c>
      <c r="B25" s="40"/>
      <c r="C25" s="6">
        <f>SUM(C6:C24)</f>
        <v>1037</v>
      </c>
      <c r="D25" s="6">
        <f>SUM(D6:D24)</f>
        <v>1452</v>
      </c>
      <c r="E25" s="6">
        <f>SUM(E6:E24)</f>
        <v>901</v>
      </c>
      <c r="F25" s="6"/>
    </row>
  </sheetData>
  <mergeCells count="10">
    <mergeCell ref="A25:B25"/>
    <mergeCell ref="A1:F1"/>
    <mergeCell ref="A2:F2"/>
    <mergeCell ref="A4:A5"/>
    <mergeCell ref="B4:B5"/>
    <mergeCell ref="C4:C5"/>
    <mergeCell ref="D4:D5"/>
    <mergeCell ref="E4:E5"/>
    <mergeCell ref="F4:F5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G25"/>
  <sheetViews>
    <sheetView tabSelected="1" topLeftCell="A2" workbookViewId="0">
      <selection activeCell="E25" sqref="E25"/>
    </sheetView>
  </sheetViews>
  <sheetFormatPr defaultRowHeight="15"/>
  <cols>
    <col min="1" max="1" width="5.7109375" style="1" customWidth="1"/>
    <col min="2" max="2" width="13.5703125" customWidth="1"/>
    <col min="3" max="4" width="11.28515625" style="1" customWidth="1"/>
    <col min="5" max="5" width="20.7109375" style="1" customWidth="1"/>
    <col min="6" max="6" width="13.28515625" style="1" customWidth="1"/>
  </cols>
  <sheetData>
    <row r="1" spans="1:7">
      <c r="A1" s="35" t="s">
        <v>0</v>
      </c>
      <c r="B1" s="35"/>
      <c r="C1" s="35"/>
      <c r="D1" s="35"/>
      <c r="E1" s="35"/>
      <c r="F1" s="35"/>
    </row>
    <row r="2" spans="1:7">
      <c r="A2" s="35" t="s">
        <v>1</v>
      </c>
      <c r="B2" s="35"/>
      <c r="C2" s="35"/>
      <c r="D2" s="35"/>
      <c r="E2" s="35"/>
      <c r="F2" s="35"/>
    </row>
    <row r="3" spans="1:7">
      <c r="A3" s="38" t="s">
        <v>30</v>
      </c>
      <c r="B3" s="38"/>
      <c r="C3" s="38"/>
      <c r="D3" s="38"/>
      <c r="E3" s="38"/>
      <c r="F3" s="38"/>
    </row>
    <row r="4" spans="1:7">
      <c r="A4" s="41" t="s">
        <v>3</v>
      </c>
      <c r="B4" s="41" t="s">
        <v>2</v>
      </c>
      <c r="C4" s="42" t="s">
        <v>22</v>
      </c>
      <c r="D4" s="42" t="s">
        <v>23</v>
      </c>
      <c r="E4" s="33" t="s">
        <v>26</v>
      </c>
      <c r="F4" s="36" t="s">
        <v>24</v>
      </c>
    </row>
    <row r="5" spans="1:7">
      <c r="A5" s="41"/>
      <c r="B5" s="41"/>
      <c r="C5" s="43"/>
      <c r="D5" s="43"/>
      <c r="E5" s="34"/>
      <c r="F5" s="37"/>
      <c r="G5" s="1"/>
    </row>
    <row r="6" spans="1:7">
      <c r="A6" s="2">
        <v>1</v>
      </c>
      <c r="B6" s="3" t="s">
        <v>6</v>
      </c>
      <c r="C6" s="2">
        <v>3</v>
      </c>
      <c r="D6" s="2">
        <v>3</v>
      </c>
      <c r="E6" s="2">
        <v>3</v>
      </c>
      <c r="F6" s="5">
        <f>E6*100/D6</f>
        <v>100</v>
      </c>
    </row>
    <row r="7" spans="1:7">
      <c r="A7" s="2">
        <v>2</v>
      </c>
      <c r="B7" s="3" t="s">
        <v>7</v>
      </c>
      <c r="C7" s="2">
        <v>3</v>
      </c>
      <c r="D7" s="2">
        <v>3</v>
      </c>
      <c r="E7" s="2">
        <v>3</v>
      </c>
      <c r="F7" s="5">
        <f t="shared" ref="F7:F24" si="0">E7*100/D7</f>
        <v>100</v>
      </c>
    </row>
    <row r="8" spans="1:7">
      <c r="A8" s="2">
        <v>3</v>
      </c>
      <c r="B8" s="3" t="s">
        <v>8</v>
      </c>
      <c r="C8" s="2">
        <v>3</v>
      </c>
      <c r="D8" s="2">
        <v>3</v>
      </c>
      <c r="E8" s="2">
        <v>3</v>
      </c>
      <c r="F8" s="5">
        <f t="shared" si="0"/>
        <v>100</v>
      </c>
    </row>
    <row r="9" spans="1:7">
      <c r="A9" s="2">
        <v>4</v>
      </c>
      <c r="B9" s="3" t="s">
        <v>9</v>
      </c>
      <c r="C9" s="2">
        <v>3</v>
      </c>
      <c r="D9" s="2">
        <v>3</v>
      </c>
      <c r="E9" s="2">
        <v>3</v>
      </c>
      <c r="F9" s="5">
        <f t="shared" si="0"/>
        <v>100</v>
      </c>
    </row>
    <row r="10" spans="1:7">
      <c r="A10" s="8">
        <v>5</v>
      </c>
      <c r="B10" s="24" t="s">
        <v>10</v>
      </c>
      <c r="C10" s="8">
        <v>3</v>
      </c>
      <c r="D10" s="8">
        <v>3</v>
      </c>
      <c r="E10" s="8">
        <v>2</v>
      </c>
      <c r="F10" s="25">
        <f t="shared" si="0"/>
        <v>66.666666666666671</v>
      </c>
    </row>
    <row r="11" spans="1:7">
      <c r="A11" s="8">
        <v>6</v>
      </c>
      <c r="B11" s="24" t="s">
        <v>11</v>
      </c>
      <c r="C11" s="8">
        <v>3</v>
      </c>
      <c r="D11" s="8">
        <v>3</v>
      </c>
      <c r="E11" s="8">
        <v>1</v>
      </c>
      <c r="F11" s="25">
        <f t="shared" si="0"/>
        <v>33.333333333333336</v>
      </c>
    </row>
    <row r="12" spans="1:7">
      <c r="A12" s="8">
        <v>7</v>
      </c>
      <c r="B12" s="24" t="s">
        <v>12</v>
      </c>
      <c r="C12" s="8">
        <v>3</v>
      </c>
      <c r="D12" s="8">
        <v>3</v>
      </c>
      <c r="E12" s="8">
        <v>3</v>
      </c>
      <c r="F12" s="25">
        <f t="shared" si="0"/>
        <v>100</v>
      </c>
    </row>
    <row r="13" spans="1:7">
      <c r="A13" s="8">
        <v>8</v>
      </c>
      <c r="B13" s="24" t="s">
        <v>13</v>
      </c>
      <c r="C13" s="8">
        <v>16</v>
      </c>
      <c r="D13" s="8">
        <v>16</v>
      </c>
      <c r="E13" s="8">
        <v>11</v>
      </c>
      <c r="F13" s="25">
        <f t="shared" si="0"/>
        <v>68.75</v>
      </c>
    </row>
    <row r="14" spans="1:7">
      <c r="A14" s="2">
        <v>9</v>
      </c>
      <c r="B14" s="3" t="s">
        <v>14</v>
      </c>
      <c r="C14" s="2">
        <v>4</v>
      </c>
      <c r="D14" s="2">
        <v>4</v>
      </c>
      <c r="E14" s="2">
        <v>4</v>
      </c>
      <c r="F14" s="5">
        <f t="shared" si="0"/>
        <v>100</v>
      </c>
    </row>
    <row r="15" spans="1:7">
      <c r="A15" s="2">
        <v>10</v>
      </c>
      <c r="B15" s="3" t="s">
        <v>15</v>
      </c>
      <c r="C15" s="2">
        <v>5</v>
      </c>
      <c r="D15" s="2">
        <v>5</v>
      </c>
      <c r="E15" s="2">
        <v>5</v>
      </c>
      <c r="F15" s="5">
        <f t="shared" si="0"/>
        <v>100</v>
      </c>
    </row>
    <row r="16" spans="1:7">
      <c r="A16" s="2">
        <v>11</v>
      </c>
      <c r="B16" s="3" t="s">
        <v>16</v>
      </c>
      <c r="C16" s="2">
        <v>9</v>
      </c>
      <c r="D16" s="2">
        <v>9</v>
      </c>
      <c r="E16" s="2">
        <v>8</v>
      </c>
      <c r="F16" s="5">
        <f t="shared" si="0"/>
        <v>88.888888888888886</v>
      </c>
    </row>
    <row r="17" spans="1:6">
      <c r="A17" s="2">
        <v>12</v>
      </c>
      <c r="B17" s="3" t="s">
        <v>17</v>
      </c>
      <c r="C17" s="2">
        <v>5</v>
      </c>
      <c r="D17" s="2">
        <v>5</v>
      </c>
      <c r="E17" s="2">
        <v>6</v>
      </c>
      <c r="F17" s="5">
        <f t="shared" si="0"/>
        <v>120</v>
      </c>
    </row>
    <row r="18" spans="1:6">
      <c r="A18" s="2">
        <v>13</v>
      </c>
      <c r="B18" s="3" t="s">
        <v>18</v>
      </c>
      <c r="C18" s="2">
        <v>5</v>
      </c>
      <c r="D18" s="2">
        <v>5</v>
      </c>
      <c r="E18" s="2">
        <v>6</v>
      </c>
      <c r="F18" s="5">
        <f t="shared" si="0"/>
        <v>120</v>
      </c>
    </row>
    <row r="19" spans="1:6">
      <c r="A19" s="2">
        <v>14</v>
      </c>
      <c r="B19" s="3" t="s">
        <v>19</v>
      </c>
      <c r="C19" s="2">
        <v>10</v>
      </c>
      <c r="D19" s="2">
        <v>10</v>
      </c>
      <c r="E19" s="2">
        <v>10</v>
      </c>
      <c r="F19" s="5">
        <f t="shared" si="0"/>
        <v>100</v>
      </c>
    </row>
    <row r="20" spans="1:6">
      <c r="A20" s="2">
        <v>15</v>
      </c>
      <c r="B20" s="3" t="s">
        <v>20</v>
      </c>
      <c r="C20" s="2">
        <v>6</v>
      </c>
      <c r="D20" s="2">
        <v>6</v>
      </c>
      <c r="E20" s="2">
        <v>5</v>
      </c>
      <c r="F20" s="5">
        <f t="shared" si="0"/>
        <v>83.333333333333329</v>
      </c>
    </row>
    <row r="21" spans="1:6">
      <c r="A21" s="2">
        <v>16</v>
      </c>
      <c r="B21" s="3" t="s">
        <v>21</v>
      </c>
      <c r="C21" s="2">
        <v>3</v>
      </c>
      <c r="D21" s="2">
        <v>3</v>
      </c>
      <c r="E21" s="2">
        <v>3</v>
      </c>
      <c r="F21" s="5">
        <f t="shared" si="0"/>
        <v>100</v>
      </c>
    </row>
    <row r="22" spans="1:6">
      <c r="A22" s="2">
        <v>17</v>
      </c>
      <c r="B22" s="3" t="s">
        <v>41</v>
      </c>
      <c r="C22" s="2">
        <v>11</v>
      </c>
      <c r="D22" s="2">
        <v>14</v>
      </c>
      <c r="E22" s="2">
        <v>7</v>
      </c>
      <c r="F22" s="5">
        <f t="shared" si="0"/>
        <v>50</v>
      </c>
    </row>
    <row r="23" spans="1:6">
      <c r="A23" s="2">
        <v>18</v>
      </c>
      <c r="B23" s="3" t="s">
        <v>42</v>
      </c>
      <c r="C23" s="2">
        <v>3</v>
      </c>
      <c r="D23" s="2">
        <v>4</v>
      </c>
      <c r="E23" s="2">
        <v>7</v>
      </c>
      <c r="F23" s="5">
        <f t="shared" si="0"/>
        <v>175</v>
      </c>
    </row>
    <row r="24" spans="1:6">
      <c r="A24" s="2">
        <v>10</v>
      </c>
      <c r="B24" s="3" t="s">
        <v>51</v>
      </c>
      <c r="C24" s="2">
        <v>6</v>
      </c>
      <c r="D24" s="2">
        <v>7</v>
      </c>
      <c r="E24" s="2">
        <v>2</v>
      </c>
      <c r="F24" s="5">
        <f t="shared" si="0"/>
        <v>28.571428571428573</v>
      </c>
    </row>
    <row r="25" spans="1:6">
      <c r="A25" s="39" t="s">
        <v>27</v>
      </c>
      <c r="B25" s="40"/>
      <c r="C25" s="6">
        <f>SUM(C6:C24)</f>
        <v>104</v>
      </c>
      <c r="D25" s="6">
        <f>SUM(D6:D24)</f>
        <v>109</v>
      </c>
      <c r="E25" s="6">
        <f>SUM(E6:E24)</f>
        <v>92</v>
      </c>
      <c r="F25" s="6"/>
    </row>
  </sheetData>
  <mergeCells count="10">
    <mergeCell ref="F4:F5"/>
    <mergeCell ref="A3:F3"/>
    <mergeCell ref="A1:F1"/>
    <mergeCell ref="A2:F2"/>
    <mergeCell ref="A25:B25"/>
    <mergeCell ref="A4:A5"/>
    <mergeCell ref="B4:B5"/>
    <mergeCell ref="C4:C5"/>
    <mergeCell ref="D4:D5"/>
    <mergeCell ref="E4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G25"/>
  <sheetViews>
    <sheetView topLeftCell="A4" workbookViewId="0">
      <selection activeCell="D25" sqref="D25"/>
    </sheetView>
  </sheetViews>
  <sheetFormatPr defaultRowHeight="15"/>
  <cols>
    <col min="1" max="1" width="5.7109375" style="1" customWidth="1"/>
    <col min="2" max="2" width="13.5703125" customWidth="1"/>
    <col min="3" max="4" width="11.28515625" style="1" customWidth="1"/>
    <col min="5" max="5" width="20.7109375" style="1" customWidth="1"/>
    <col min="6" max="6" width="13.28515625" style="1" customWidth="1"/>
  </cols>
  <sheetData>
    <row r="1" spans="1:7">
      <c r="A1" s="35" t="s">
        <v>0</v>
      </c>
      <c r="B1" s="35"/>
      <c r="C1" s="35"/>
      <c r="D1" s="35"/>
      <c r="E1" s="35"/>
      <c r="F1" s="35"/>
    </row>
    <row r="2" spans="1:7">
      <c r="A2" s="35" t="s">
        <v>1</v>
      </c>
      <c r="B2" s="35"/>
      <c r="C2" s="35"/>
      <c r="D2" s="35"/>
      <c r="E2" s="35"/>
      <c r="F2" s="35"/>
    </row>
    <row r="3" spans="1:7">
      <c r="A3" s="38" t="s">
        <v>50</v>
      </c>
      <c r="B3" s="38"/>
      <c r="C3" s="38"/>
      <c r="D3" s="38"/>
      <c r="E3" s="38"/>
      <c r="F3" s="38"/>
    </row>
    <row r="4" spans="1:7">
      <c r="A4" s="41" t="s">
        <v>3</v>
      </c>
      <c r="B4" s="41" t="s">
        <v>2</v>
      </c>
      <c r="C4" s="42" t="s">
        <v>22</v>
      </c>
      <c r="D4" s="42" t="s">
        <v>23</v>
      </c>
      <c r="E4" s="33" t="s">
        <v>26</v>
      </c>
      <c r="F4" s="36" t="s">
        <v>24</v>
      </c>
    </row>
    <row r="5" spans="1:7">
      <c r="A5" s="41"/>
      <c r="B5" s="41"/>
      <c r="C5" s="43"/>
      <c r="D5" s="43"/>
      <c r="E5" s="34"/>
      <c r="F5" s="37"/>
      <c r="G5" s="1"/>
    </row>
    <row r="6" spans="1:7">
      <c r="A6" s="2">
        <v>1</v>
      </c>
      <c r="B6" s="3" t="s">
        <v>6</v>
      </c>
      <c r="C6" s="2"/>
      <c r="D6" s="2"/>
      <c r="E6" s="2"/>
      <c r="F6" s="5"/>
    </row>
    <row r="7" spans="1:7">
      <c r="A7" s="2">
        <v>2</v>
      </c>
      <c r="B7" s="3" t="s">
        <v>7</v>
      </c>
      <c r="C7" s="2"/>
      <c r="D7" s="2"/>
      <c r="E7" s="2"/>
      <c r="F7" s="5"/>
    </row>
    <row r="8" spans="1:7">
      <c r="A8" s="2">
        <v>3</v>
      </c>
      <c r="B8" s="3" t="s">
        <v>8</v>
      </c>
      <c r="C8" s="2"/>
      <c r="D8" s="2"/>
      <c r="E8" s="2"/>
      <c r="F8" s="5"/>
    </row>
    <row r="9" spans="1:7">
      <c r="A9" s="2">
        <v>4</v>
      </c>
      <c r="B9" s="3" t="s">
        <v>9</v>
      </c>
      <c r="C9" s="2"/>
      <c r="D9" s="2"/>
      <c r="E9" s="2"/>
      <c r="F9" s="5"/>
    </row>
    <row r="10" spans="1:7">
      <c r="A10" s="8">
        <v>5</v>
      </c>
      <c r="B10" s="24" t="s">
        <v>10</v>
      </c>
      <c r="C10" s="8"/>
      <c r="D10" s="8"/>
      <c r="E10" s="8"/>
      <c r="F10" s="25"/>
    </row>
    <row r="11" spans="1:7">
      <c r="A11" s="8">
        <v>6</v>
      </c>
      <c r="B11" s="24" t="s">
        <v>11</v>
      </c>
      <c r="C11" s="8"/>
      <c r="D11" s="8"/>
      <c r="E11" s="8"/>
      <c r="F11" s="25"/>
    </row>
    <row r="12" spans="1:7">
      <c r="A12" s="8">
        <v>7</v>
      </c>
      <c r="B12" s="24" t="s">
        <v>12</v>
      </c>
      <c r="C12" s="8"/>
      <c r="D12" s="8"/>
      <c r="E12" s="8"/>
      <c r="F12" s="25"/>
    </row>
    <row r="13" spans="1:7">
      <c r="A13" s="8">
        <v>8</v>
      </c>
      <c r="B13" s="24" t="s">
        <v>13</v>
      </c>
      <c r="C13" s="8"/>
      <c r="D13" s="8"/>
      <c r="E13" s="8"/>
      <c r="F13" s="25"/>
    </row>
    <row r="14" spans="1:7">
      <c r="A14" s="2">
        <v>9</v>
      </c>
      <c r="B14" s="3" t="s">
        <v>14</v>
      </c>
      <c r="C14" s="2"/>
      <c r="D14" s="2"/>
      <c r="E14" s="2"/>
      <c r="F14" s="5"/>
    </row>
    <row r="15" spans="1:7">
      <c r="A15" s="2">
        <v>10</v>
      </c>
      <c r="B15" s="3" t="s">
        <v>15</v>
      </c>
      <c r="C15" s="2"/>
      <c r="D15" s="2"/>
      <c r="E15" s="2"/>
      <c r="F15" s="5"/>
    </row>
    <row r="16" spans="1:7">
      <c r="A16" s="2">
        <v>11</v>
      </c>
      <c r="B16" s="3" t="s">
        <v>16</v>
      </c>
      <c r="C16" s="2"/>
      <c r="D16" s="2"/>
      <c r="E16" s="2"/>
      <c r="F16" s="5"/>
    </row>
    <row r="17" spans="1:6">
      <c r="A17" s="2">
        <v>12</v>
      </c>
      <c r="B17" s="3" t="s">
        <v>17</v>
      </c>
      <c r="C17" s="2"/>
      <c r="D17" s="2"/>
      <c r="E17" s="2"/>
      <c r="F17" s="5"/>
    </row>
    <row r="18" spans="1:6">
      <c r="A18" s="2">
        <v>13</v>
      </c>
      <c r="B18" s="3" t="s">
        <v>18</v>
      </c>
      <c r="C18" s="2"/>
      <c r="D18" s="2"/>
      <c r="E18" s="2"/>
      <c r="F18" s="5"/>
    </row>
    <row r="19" spans="1:6">
      <c r="A19" s="2">
        <v>14</v>
      </c>
      <c r="B19" s="3" t="s">
        <v>19</v>
      </c>
      <c r="C19" s="2"/>
      <c r="D19" s="2"/>
      <c r="E19" s="2"/>
      <c r="F19" s="5"/>
    </row>
    <row r="20" spans="1:6">
      <c r="A20" s="2">
        <v>15</v>
      </c>
      <c r="B20" s="3" t="s">
        <v>20</v>
      </c>
      <c r="C20" s="2"/>
      <c r="D20" s="2"/>
      <c r="E20" s="2"/>
      <c r="F20" s="5"/>
    </row>
    <row r="21" spans="1:6">
      <c r="A21" s="2">
        <v>16</v>
      </c>
      <c r="B21" s="3" t="s">
        <v>21</v>
      </c>
      <c r="C21" s="2"/>
      <c r="D21" s="2"/>
      <c r="E21" s="2"/>
      <c r="F21" s="5"/>
    </row>
    <row r="22" spans="1:6">
      <c r="A22" s="2">
        <v>17</v>
      </c>
      <c r="B22" s="3" t="s">
        <v>41</v>
      </c>
      <c r="C22" s="2">
        <v>1</v>
      </c>
      <c r="D22" s="2">
        <v>1</v>
      </c>
      <c r="E22" s="2">
        <v>0</v>
      </c>
      <c r="F22" s="5">
        <f t="shared" ref="F22:F23" si="0">E22*100/D22</f>
        <v>0</v>
      </c>
    </row>
    <row r="23" spans="1:6">
      <c r="A23" s="2">
        <v>18</v>
      </c>
      <c r="B23" s="3" t="s">
        <v>42</v>
      </c>
      <c r="C23" s="2">
        <v>1</v>
      </c>
      <c r="D23" s="2">
        <v>1</v>
      </c>
      <c r="E23" s="2">
        <v>0</v>
      </c>
      <c r="F23" s="5">
        <f t="shared" si="0"/>
        <v>0</v>
      </c>
    </row>
    <row r="24" spans="1:6">
      <c r="A24" s="2">
        <v>10</v>
      </c>
      <c r="B24" s="3" t="s">
        <v>51</v>
      </c>
      <c r="C24" s="2"/>
      <c r="D24" s="2"/>
      <c r="E24" s="2"/>
      <c r="F24" s="5"/>
    </row>
    <row r="25" spans="1:6">
      <c r="A25" s="39" t="s">
        <v>27</v>
      </c>
      <c r="B25" s="40"/>
      <c r="C25" s="6">
        <f>SUM(C6:C23)</f>
        <v>2</v>
      </c>
      <c r="D25" s="6">
        <f>SUM(D6:D23)</f>
        <v>2</v>
      </c>
      <c r="E25" s="6">
        <f>SUM(E6:E23)</f>
        <v>0</v>
      </c>
      <c r="F25" s="6"/>
    </row>
  </sheetData>
  <mergeCells count="10">
    <mergeCell ref="A25:B25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G16"/>
  <sheetViews>
    <sheetView workbookViewId="0">
      <selection activeCell="E16" sqref="E16"/>
    </sheetView>
  </sheetViews>
  <sheetFormatPr defaultRowHeight="15"/>
  <cols>
    <col min="1" max="1" width="5.7109375" style="1" customWidth="1"/>
    <col min="2" max="2" width="13.5703125" customWidth="1"/>
    <col min="3" max="4" width="13.5703125" style="1" customWidth="1"/>
    <col min="5" max="5" width="15.42578125" style="1" customWidth="1"/>
    <col min="6" max="6" width="11.42578125" style="1" customWidth="1"/>
  </cols>
  <sheetData>
    <row r="1" spans="1:7">
      <c r="A1" s="35" t="s">
        <v>0</v>
      </c>
      <c r="B1" s="35"/>
      <c r="C1" s="35"/>
      <c r="D1" s="35"/>
      <c r="E1" s="35"/>
      <c r="F1" s="35"/>
    </row>
    <row r="2" spans="1:7">
      <c r="A2" s="35" t="s">
        <v>1</v>
      </c>
      <c r="B2" s="35"/>
      <c r="C2" s="35"/>
      <c r="D2" s="35"/>
      <c r="E2" s="35"/>
      <c r="F2" s="35"/>
    </row>
    <row r="3" spans="1:7">
      <c r="A3" s="38" t="s">
        <v>31</v>
      </c>
      <c r="B3" s="38"/>
      <c r="C3" s="38"/>
      <c r="D3" s="38"/>
      <c r="E3" s="38"/>
      <c r="F3" s="38"/>
    </row>
    <row r="4" spans="1:7">
      <c r="A4" s="41" t="s">
        <v>3</v>
      </c>
      <c r="B4" s="41" t="s">
        <v>2</v>
      </c>
      <c r="C4" s="42" t="s">
        <v>22</v>
      </c>
      <c r="D4" s="42" t="s">
        <v>23</v>
      </c>
      <c r="E4" s="33" t="s">
        <v>26</v>
      </c>
      <c r="F4" s="45" t="s">
        <v>24</v>
      </c>
    </row>
    <row r="5" spans="1:7">
      <c r="A5" s="41"/>
      <c r="B5" s="41"/>
      <c r="C5" s="43"/>
      <c r="D5" s="43"/>
      <c r="E5" s="34"/>
      <c r="F5" s="45"/>
      <c r="G5" s="1"/>
    </row>
    <row r="6" spans="1:7">
      <c r="A6" s="2">
        <v>1</v>
      </c>
      <c r="B6" s="3" t="s">
        <v>6</v>
      </c>
      <c r="C6" s="2">
        <v>3</v>
      </c>
      <c r="D6" s="2">
        <v>3</v>
      </c>
      <c r="E6" s="2">
        <v>3</v>
      </c>
      <c r="F6" s="5">
        <f>E6*100/D6</f>
        <v>100</v>
      </c>
    </row>
    <row r="7" spans="1:7">
      <c r="A7" s="2">
        <v>2</v>
      </c>
      <c r="B7" s="3" t="s">
        <v>7</v>
      </c>
      <c r="C7" s="2">
        <v>3</v>
      </c>
      <c r="D7" s="2">
        <v>4</v>
      </c>
      <c r="E7" s="2">
        <v>5</v>
      </c>
      <c r="F7" s="5">
        <f t="shared" ref="F7:F15" si="0">E7*100/D7</f>
        <v>125</v>
      </c>
    </row>
    <row r="8" spans="1:7">
      <c r="A8" s="2">
        <v>3</v>
      </c>
      <c r="B8" s="3" t="s">
        <v>8</v>
      </c>
      <c r="C8" s="2">
        <v>5</v>
      </c>
      <c r="D8" s="2">
        <v>6</v>
      </c>
      <c r="E8" s="2">
        <v>6</v>
      </c>
      <c r="F8" s="5">
        <f t="shared" si="0"/>
        <v>100</v>
      </c>
    </row>
    <row r="9" spans="1:7">
      <c r="A9" s="2">
        <v>4</v>
      </c>
      <c r="B9" s="3" t="s">
        <v>9</v>
      </c>
      <c r="C9" s="2">
        <v>5</v>
      </c>
      <c r="D9" s="2">
        <v>6</v>
      </c>
      <c r="E9" s="2">
        <v>9</v>
      </c>
      <c r="F9" s="5">
        <f t="shared" si="0"/>
        <v>150</v>
      </c>
    </row>
    <row r="10" spans="1:7">
      <c r="A10" s="2">
        <v>5</v>
      </c>
      <c r="B10" s="3" t="s">
        <v>10</v>
      </c>
      <c r="C10" s="2">
        <v>4</v>
      </c>
      <c r="D10" s="2">
        <v>5</v>
      </c>
      <c r="E10" s="2">
        <v>7</v>
      </c>
      <c r="F10" s="5">
        <f t="shared" si="0"/>
        <v>140</v>
      </c>
    </row>
    <row r="11" spans="1:7">
      <c r="A11" s="2">
        <v>6</v>
      </c>
      <c r="B11" s="3" t="s">
        <v>11</v>
      </c>
      <c r="C11" s="2">
        <v>2</v>
      </c>
      <c r="D11" s="2">
        <v>2</v>
      </c>
      <c r="E11" s="2">
        <v>2</v>
      </c>
      <c r="F11" s="5">
        <f t="shared" si="0"/>
        <v>100</v>
      </c>
    </row>
    <row r="12" spans="1:7">
      <c r="A12" s="2">
        <v>7</v>
      </c>
      <c r="B12" s="3" t="s">
        <v>12</v>
      </c>
      <c r="C12" s="2">
        <v>2</v>
      </c>
      <c r="D12" s="2">
        <v>2</v>
      </c>
      <c r="E12" s="2">
        <v>5</v>
      </c>
      <c r="F12" s="5">
        <f t="shared" si="0"/>
        <v>250</v>
      </c>
    </row>
    <row r="13" spans="1:7">
      <c r="A13" s="2">
        <v>8</v>
      </c>
      <c r="B13" s="3" t="s">
        <v>41</v>
      </c>
      <c r="C13" s="2">
        <v>11</v>
      </c>
      <c r="D13" s="2">
        <v>14</v>
      </c>
      <c r="E13" s="2">
        <v>14</v>
      </c>
      <c r="F13" s="5">
        <f t="shared" si="0"/>
        <v>100</v>
      </c>
    </row>
    <row r="14" spans="1:7">
      <c r="A14" s="2">
        <v>9</v>
      </c>
      <c r="B14" s="3" t="s">
        <v>42</v>
      </c>
      <c r="C14" s="2">
        <v>22</v>
      </c>
      <c r="D14" s="2">
        <v>27</v>
      </c>
      <c r="E14" s="2">
        <v>25</v>
      </c>
      <c r="F14" s="5">
        <f t="shared" si="0"/>
        <v>92.592592592592595</v>
      </c>
    </row>
    <row r="15" spans="1:7">
      <c r="A15" s="2">
        <v>10</v>
      </c>
      <c r="B15" s="3" t="s">
        <v>51</v>
      </c>
      <c r="C15" s="2">
        <v>3</v>
      </c>
      <c r="D15" s="2">
        <v>4</v>
      </c>
      <c r="E15" s="2">
        <v>3</v>
      </c>
      <c r="F15" s="5">
        <f t="shared" si="0"/>
        <v>75</v>
      </c>
    </row>
    <row r="16" spans="1:7">
      <c r="A16" s="39" t="s">
        <v>27</v>
      </c>
      <c r="B16" s="40"/>
      <c r="C16" s="6">
        <f>SUM(C6:C15)</f>
        <v>60</v>
      </c>
      <c r="D16" s="6">
        <f>SUM(D6:D15)</f>
        <v>73</v>
      </c>
      <c r="E16" s="6">
        <f>SUM(E6:E15)</f>
        <v>79</v>
      </c>
      <c r="F16" s="6"/>
    </row>
  </sheetData>
  <mergeCells count="10">
    <mergeCell ref="F4:F5"/>
    <mergeCell ref="A1:F1"/>
    <mergeCell ref="A2:F2"/>
    <mergeCell ref="A3:F3"/>
    <mergeCell ref="A16:B16"/>
    <mergeCell ref="A4:A5"/>
    <mergeCell ref="B4:B5"/>
    <mergeCell ref="C4:C5"/>
    <mergeCell ref="D4:D5"/>
    <mergeCell ref="E4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G25"/>
  <sheetViews>
    <sheetView topLeftCell="A4" workbookViewId="0">
      <selection activeCell="F24" sqref="F24"/>
    </sheetView>
  </sheetViews>
  <sheetFormatPr defaultRowHeight="15"/>
  <cols>
    <col min="1" max="1" width="5.7109375" style="1" customWidth="1"/>
    <col min="2" max="2" width="13.5703125" customWidth="1"/>
    <col min="3" max="4" width="13.5703125" style="1" customWidth="1"/>
    <col min="5" max="5" width="14.7109375" style="1" customWidth="1"/>
    <col min="6" max="6" width="11.28515625" style="1" customWidth="1"/>
  </cols>
  <sheetData>
    <row r="1" spans="1:7">
      <c r="A1" s="35" t="s">
        <v>0</v>
      </c>
      <c r="B1" s="35"/>
      <c r="C1" s="35"/>
      <c r="D1" s="35"/>
      <c r="E1" s="35"/>
      <c r="F1" s="35"/>
    </row>
    <row r="2" spans="1:7">
      <c r="A2" s="35" t="s">
        <v>1</v>
      </c>
      <c r="B2" s="35"/>
      <c r="C2" s="35"/>
      <c r="D2" s="35"/>
      <c r="E2" s="35"/>
      <c r="F2" s="35"/>
    </row>
    <row r="3" spans="1:7">
      <c r="A3" s="38" t="s">
        <v>32</v>
      </c>
      <c r="B3" s="38"/>
      <c r="C3" s="38"/>
      <c r="D3" s="38"/>
      <c r="E3" s="38"/>
      <c r="F3" s="38"/>
    </row>
    <row r="4" spans="1:7">
      <c r="A4" s="41" t="s">
        <v>3</v>
      </c>
      <c r="B4" s="41" t="s">
        <v>2</v>
      </c>
      <c r="C4" s="42" t="s">
        <v>22</v>
      </c>
      <c r="D4" s="42" t="s">
        <v>23</v>
      </c>
      <c r="E4" s="33" t="s">
        <v>26</v>
      </c>
      <c r="F4" s="45" t="s">
        <v>24</v>
      </c>
    </row>
    <row r="5" spans="1:7">
      <c r="A5" s="41"/>
      <c r="B5" s="41"/>
      <c r="C5" s="43"/>
      <c r="D5" s="43"/>
      <c r="E5" s="34"/>
      <c r="F5" s="45"/>
      <c r="G5" s="1"/>
    </row>
    <row r="6" spans="1:7">
      <c r="A6" s="2">
        <v>1</v>
      </c>
      <c r="B6" s="3" t="s">
        <v>6</v>
      </c>
      <c r="C6" s="2">
        <v>11</v>
      </c>
      <c r="D6" s="2">
        <v>13</v>
      </c>
      <c r="E6" s="2">
        <v>6</v>
      </c>
      <c r="F6" s="5">
        <f>E6*100/D6</f>
        <v>46.153846153846153</v>
      </c>
    </row>
    <row r="7" spans="1:7">
      <c r="A7" s="2">
        <v>2</v>
      </c>
      <c r="B7" s="3" t="s">
        <v>7</v>
      </c>
      <c r="C7" s="2">
        <v>11</v>
      </c>
      <c r="D7" s="2">
        <v>13</v>
      </c>
      <c r="E7" s="2">
        <v>7</v>
      </c>
      <c r="F7" s="5">
        <f t="shared" ref="F7:F24" si="0">E7*100/D7</f>
        <v>53.846153846153847</v>
      </c>
    </row>
    <row r="8" spans="1:7">
      <c r="A8" s="2">
        <v>3</v>
      </c>
      <c r="B8" s="3" t="s">
        <v>8</v>
      </c>
      <c r="C8" s="2">
        <v>11</v>
      </c>
      <c r="D8" s="2">
        <v>13</v>
      </c>
      <c r="E8" s="2">
        <v>7</v>
      </c>
      <c r="F8" s="5">
        <f t="shared" si="0"/>
        <v>53.846153846153847</v>
      </c>
    </row>
    <row r="9" spans="1:7">
      <c r="A9" s="2">
        <v>4</v>
      </c>
      <c r="B9" s="3" t="s">
        <v>9</v>
      </c>
      <c r="C9" s="2">
        <v>12</v>
      </c>
      <c r="D9" s="2">
        <v>14</v>
      </c>
      <c r="E9" s="2">
        <v>4</v>
      </c>
      <c r="F9" s="5">
        <f t="shared" si="0"/>
        <v>28.571428571428573</v>
      </c>
    </row>
    <row r="10" spans="1:7">
      <c r="A10" s="2">
        <v>5</v>
      </c>
      <c r="B10" s="3" t="s">
        <v>10</v>
      </c>
      <c r="C10" s="2">
        <v>11</v>
      </c>
      <c r="D10" s="2">
        <v>13</v>
      </c>
      <c r="E10" s="2">
        <v>7</v>
      </c>
      <c r="F10" s="5">
        <f t="shared" si="0"/>
        <v>53.846153846153847</v>
      </c>
    </row>
    <row r="11" spans="1:7">
      <c r="A11" s="2">
        <v>6</v>
      </c>
      <c r="B11" s="3" t="s">
        <v>11</v>
      </c>
      <c r="C11" s="2">
        <v>11</v>
      </c>
      <c r="D11" s="2">
        <v>13</v>
      </c>
      <c r="E11" s="2">
        <v>4</v>
      </c>
      <c r="F11" s="5">
        <f t="shared" si="0"/>
        <v>30.76923076923077</v>
      </c>
    </row>
    <row r="12" spans="1:7">
      <c r="A12" s="2">
        <v>7</v>
      </c>
      <c r="B12" s="3" t="s">
        <v>12</v>
      </c>
      <c r="C12" s="2">
        <v>11</v>
      </c>
      <c r="D12" s="2">
        <v>13</v>
      </c>
      <c r="E12" s="2">
        <v>3</v>
      </c>
      <c r="F12" s="5">
        <f t="shared" si="0"/>
        <v>23.076923076923077</v>
      </c>
    </row>
    <row r="13" spans="1:7">
      <c r="A13" s="2">
        <v>8</v>
      </c>
      <c r="B13" s="3" t="s">
        <v>13</v>
      </c>
      <c r="C13" s="2">
        <v>63</v>
      </c>
      <c r="D13" s="2">
        <v>95</v>
      </c>
      <c r="E13" s="2">
        <v>58</v>
      </c>
      <c r="F13" s="5">
        <f t="shared" si="0"/>
        <v>61.05263157894737</v>
      </c>
    </row>
    <row r="14" spans="1:7">
      <c r="A14" s="2">
        <v>9</v>
      </c>
      <c r="B14" s="3" t="s">
        <v>14</v>
      </c>
      <c r="C14" s="2">
        <v>41</v>
      </c>
      <c r="D14" s="2">
        <v>51</v>
      </c>
      <c r="E14" s="2">
        <v>19</v>
      </c>
      <c r="F14" s="5">
        <f t="shared" si="0"/>
        <v>37.254901960784316</v>
      </c>
    </row>
    <row r="15" spans="1:7">
      <c r="A15" s="2">
        <v>10</v>
      </c>
      <c r="B15" s="3" t="s">
        <v>15</v>
      </c>
      <c r="C15" s="2">
        <v>45</v>
      </c>
      <c r="D15" s="2">
        <v>55</v>
      </c>
      <c r="E15" s="2">
        <v>38</v>
      </c>
      <c r="F15" s="5">
        <f t="shared" si="0"/>
        <v>69.090909090909093</v>
      </c>
    </row>
    <row r="16" spans="1:7">
      <c r="A16" s="2">
        <v>11</v>
      </c>
      <c r="B16" s="3" t="s">
        <v>16</v>
      </c>
      <c r="C16" s="2">
        <v>60</v>
      </c>
      <c r="D16" s="2">
        <v>78</v>
      </c>
      <c r="E16" s="2">
        <v>54</v>
      </c>
      <c r="F16" s="5">
        <f t="shared" si="0"/>
        <v>69.230769230769226</v>
      </c>
    </row>
    <row r="17" spans="1:6">
      <c r="A17" s="2">
        <v>12</v>
      </c>
      <c r="B17" s="3" t="s">
        <v>17</v>
      </c>
      <c r="C17" s="2">
        <v>18</v>
      </c>
      <c r="D17" s="2">
        <v>29</v>
      </c>
      <c r="E17" s="2">
        <v>11</v>
      </c>
      <c r="F17" s="5">
        <f t="shared" si="0"/>
        <v>37.931034482758619</v>
      </c>
    </row>
    <row r="18" spans="1:6">
      <c r="A18" s="2">
        <v>13</v>
      </c>
      <c r="B18" s="3" t="s">
        <v>18</v>
      </c>
      <c r="C18" s="2">
        <v>22</v>
      </c>
      <c r="D18" s="2">
        <v>33</v>
      </c>
      <c r="E18" s="2">
        <v>27</v>
      </c>
      <c r="F18" s="5">
        <f t="shared" si="0"/>
        <v>81.818181818181813</v>
      </c>
    </row>
    <row r="19" spans="1:6">
      <c r="A19" s="2">
        <v>14</v>
      </c>
      <c r="B19" s="3" t="s">
        <v>19</v>
      </c>
      <c r="C19" s="2">
        <v>53</v>
      </c>
      <c r="D19" s="2">
        <v>75</v>
      </c>
      <c r="E19" s="2">
        <v>46</v>
      </c>
      <c r="F19" s="5">
        <f t="shared" si="0"/>
        <v>61.333333333333336</v>
      </c>
    </row>
    <row r="20" spans="1:6">
      <c r="A20" s="2">
        <v>15</v>
      </c>
      <c r="B20" s="3" t="s">
        <v>20</v>
      </c>
      <c r="C20" s="2">
        <v>29</v>
      </c>
      <c r="D20" s="2">
        <v>42</v>
      </c>
      <c r="E20" s="2">
        <v>25</v>
      </c>
      <c r="F20" s="5">
        <f t="shared" si="0"/>
        <v>59.523809523809526</v>
      </c>
    </row>
    <row r="21" spans="1:6">
      <c r="A21" s="2">
        <v>16</v>
      </c>
      <c r="B21" s="3" t="s">
        <v>21</v>
      </c>
      <c r="C21" s="2">
        <v>27</v>
      </c>
      <c r="D21" s="2">
        <v>33</v>
      </c>
      <c r="E21" s="2">
        <v>18</v>
      </c>
      <c r="F21" s="5">
        <f t="shared" si="0"/>
        <v>54.545454545454547</v>
      </c>
    </row>
    <row r="22" spans="1:6">
      <c r="A22" s="2">
        <v>17</v>
      </c>
      <c r="B22" s="3" t="s">
        <v>41</v>
      </c>
      <c r="C22" s="2">
        <v>26</v>
      </c>
      <c r="D22" s="2">
        <v>29</v>
      </c>
      <c r="E22" s="2">
        <v>10</v>
      </c>
      <c r="F22" s="5">
        <f t="shared" si="0"/>
        <v>34.482758620689658</v>
      </c>
    </row>
    <row r="23" spans="1:6">
      <c r="A23" s="2">
        <v>18</v>
      </c>
      <c r="B23" s="3" t="s">
        <v>42</v>
      </c>
      <c r="C23" s="2">
        <v>34</v>
      </c>
      <c r="D23" s="2">
        <v>41</v>
      </c>
      <c r="E23" s="2">
        <v>26</v>
      </c>
      <c r="F23" s="5">
        <f t="shared" si="0"/>
        <v>63.414634146341463</v>
      </c>
    </row>
    <row r="24" spans="1:6">
      <c r="A24" s="2">
        <v>10</v>
      </c>
      <c r="B24" s="3" t="s">
        <v>51</v>
      </c>
      <c r="C24" s="2">
        <v>54</v>
      </c>
      <c r="D24" s="2">
        <v>66</v>
      </c>
      <c r="E24" s="2">
        <v>42</v>
      </c>
      <c r="F24" s="5">
        <f t="shared" si="0"/>
        <v>63.636363636363633</v>
      </c>
    </row>
    <row r="25" spans="1:6">
      <c r="A25" s="39" t="s">
        <v>27</v>
      </c>
      <c r="B25" s="40"/>
      <c r="C25" s="6">
        <f>SUM(C6:C24)</f>
        <v>550</v>
      </c>
      <c r="D25" s="6">
        <f>SUM(D6:D24)</f>
        <v>719</v>
      </c>
      <c r="E25" s="6">
        <f>SUM(E6:E24)</f>
        <v>412</v>
      </c>
      <c r="F25" s="6"/>
    </row>
  </sheetData>
  <mergeCells count="10">
    <mergeCell ref="F4:F5"/>
    <mergeCell ref="A3:F3"/>
    <mergeCell ref="A1:F1"/>
    <mergeCell ref="A2:F2"/>
    <mergeCell ref="A25:B25"/>
    <mergeCell ref="A4:A5"/>
    <mergeCell ref="B4:B5"/>
    <mergeCell ref="C4:C5"/>
    <mergeCell ref="D4:D5"/>
    <mergeCell ref="E4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25"/>
  <sheetViews>
    <sheetView topLeftCell="A7" workbookViewId="0">
      <selection activeCell="I19" sqref="I19"/>
    </sheetView>
  </sheetViews>
  <sheetFormatPr defaultRowHeight="15"/>
  <cols>
    <col min="1" max="1" width="5.7109375" style="1" customWidth="1"/>
    <col min="2" max="2" width="13.5703125" customWidth="1"/>
    <col min="3" max="4" width="13.5703125" style="1" customWidth="1"/>
    <col min="5" max="5" width="16.42578125" style="1" customWidth="1"/>
    <col min="6" max="6" width="12.85546875" style="1" customWidth="1"/>
  </cols>
  <sheetData>
    <row r="1" spans="1:7">
      <c r="A1" s="35" t="s">
        <v>0</v>
      </c>
      <c r="B1" s="35"/>
      <c r="C1" s="35"/>
      <c r="D1" s="35"/>
      <c r="E1" s="35"/>
      <c r="F1" s="35"/>
    </row>
    <row r="2" spans="1:7">
      <c r="A2" s="35" t="s">
        <v>1</v>
      </c>
      <c r="B2" s="35"/>
      <c r="C2" s="35"/>
      <c r="D2" s="35"/>
      <c r="E2" s="35"/>
      <c r="F2" s="35"/>
    </row>
    <row r="3" spans="1:7">
      <c r="A3" s="38" t="s">
        <v>5</v>
      </c>
      <c r="B3" s="38"/>
      <c r="C3" s="38"/>
      <c r="D3" s="38"/>
      <c r="E3" s="38"/>
      <c r="F3" s="38"/>
    </row>
    <row r="4" spans="1:7">
      <c r="A4" s="41" t="s">
        <v>3</v>
      </c>
      <c r="B4" s="41" t="s">
        <v>2</v>
      </c>
      <c r="C4" s="42" t="s">
        <v>22</v>
      </c>
      <c r="D4" s="42" t="s">
        <v>23</v>
      </c>
      <c r="E4" s="33" t="s">
        <v>26</v>
      </c>
      <c r="F4" s="45" t="s">
        <v>24</v>
      </c>
    </row>
    <row r="5" spans="1:7">
      <c r="A5" s="41"/>
      <c r="B5" s="41"/>
      <c r="C5" s="43"/>
      <c r="D5" s="43"/>
      <c r="E5" s="34"/>
      <c r="F5" s="45"/>
      <c r="G5" s="1"/>
    </row>
    <row r="6" spans="1:7">
      <c r="A6" s="2">
        <v>1</v>
      </c>
      <c r="B6" s="3" t="s">
        <v>6</v>
      </c>
      <c r="C6" s="2">
        <v>3</v>
      </c>
      <c r="D6" s="2">
        <v>3</v>
      </c>
      <c r="E6" s="2">
        <v>1</v>
      </c>
      <c r="F6" s="5">
        <f>E6*100/D6</f>
        <v>33.333333333333336</v>
      </c>
    </row>
    <row r="7" spans="1:7">
      <c r="A7" s="2">
        <v>2</v>
      </c>
      <c r="B7" s="3" t="s">
        <v>7</v>
      </c>
      <c r="C7" s="2">
        <v>3</v>
      </c>
      <c r="D7" s="2">
        <v>3</v>
      </c>
      <c r="E7" s="2">
        <v>3</v>
      </c>
      <c r="F7" s="5">
        <f t="shared" ref="F7:F24" si="0">E7*100/D7</f>
        <v>100</v>
      </c>
    </row>
    <row r="8" spans="1:7">
      <c r="A8" s="2">
        <v>3</v>
      </c>
      <c r="B8" s="3" t="s">
        <v>8</v>
      </c>
      <c r="C8" s="2">
        <v>8</v>
      </c>
      <c r="D8" s="2">
        <v>12</v>
      </c>
      <c r="E8" s="2">
        <v>4</v>
      </c>
      <c r="F8" s="5">
        <f t="shared" si="0"/>
        <v>33.333333333333336</v>
      </c>
    </row>
    <row r="9" spans="1:7">
      <c r="A9" s="2">
        <v>4</v>
      </c>
      <c r="B9" s="3" t="s">
        <v>9</v>
      </c>
      <c r="C9" s="2">
        <v>8</v>
      </c>
      <c r="D9" s="2">
        <v>10</v>
      </c>
      <c r="E9" s="2">
        <v>4</v>
      </c>
      <c r="F9" s="5">
        <f t="shared" si="0"/>
        <v>40</v>
      </c>
    </row>
    <row r="10" spans="1:7">
      <c r="A10" s="2">
        <v>5</v>
      </c>
      <c r="B10" s="3" t="s">
        <v>10</v>
      </c>
      <c r="C10" s="2">
        <v>3</v>
      </c>
      <c r="D10" s="2">
        <v>3</v>
      </c>
      <c r="E10" s="2">
        <v>1</v>
      </c>
      <c r="F10" s="5">
        <f t="shared" si="0"/>
        <v>33.333333333333336</v>
      </c>
    </row>
    <row r="11" spans="1:7">
      <c r="A11" s="2">
        <v>6</v>
      </c>
      <c r="B11" s="3" t="s">
        <v>11</v>
      </c>
      <c r="C11" s="2">
        <v>3</v>
      </c>
      <c r="D11" s="2">
        <v>3</v>
      </c>
      <c r="E11" s="2">
        <v>1</v>
      </c>
      <c r="F11" s="5">
        <f t="shared" si="0"/>
        <v>33.333333333333336</v>
      </c>
    </row>
    <row r="12" spans="1:7">
      <c r="A12" s="2">
        <v>7</v>
      </c>
      <c r="B12" s="3" t="s">
        <v>12</v>
      </c>
      <c r="C12" s="2">
        <v>3</v>
      </c>
      <c r="D12" s="2">
        <v>3</v>
      </c>
      <c r="E12" s="2">
        <v>1</v>
      </c>
      <c r="F12" s="5">
        <f t="shared" si="0"/>
        <v>33.333333333333336</v>
      </c>
    </row>
    <row r="13" spans="1:7">
      <c r="A13" s="2">
        <v>8</v>
      </c>
      <c r="B13" s="3" t="s">
        <v>13</v>
      </c>
      <c r="C13" s="2">
        <v>2</v>
      </c>
      <c r="D13" s="2">
        <v>2</v>
      </c>
      <c r="E13" s="2">
        <v>2</v>
      </c>
      <c r="F13" s="5">
        <f t="shared" si="0"/>
        <v>100</v>
      </c>
    </row>
    <row r="14" spans="1:7">
      <c r="A14" s="2">
        <v>9</v>
      </c>
      <c r="B14" s="3" t="s">
        <v>14</v>
      </c>
      <c r="C14" s="2">
        <v>0</v>
      </c>
      <c r="D14" s="2">
        <v>0</v>
      </c>
      <c r="E14" s="2">
        <v>0</v>
      </c>
      <c r="F14" s="5">
        <v>0</v>
      </c>
    </row>
    <row r="15" spans="1:7">
      <c r="A15" s="8">
        <v>10</v>
      </c>
      <c r="B15" s="24" t="s">
        <v>15</v>
      </c>
      <c r="C15" s="8">
        <v>0</v>
      </c>
      <c r="D15" s="8">
        <v>0</v>
      </c>
      <c r="E15" s="8">
        <v>2</v>
      </c>
      <c r="F15" s="25">
        <v>0</v>
      </c>
    </row>
    <row r="16" spans="1:7">
      <c r="A16" s="8">
        <v>11</v>
      </c>
      <c r="B16" s="24" t="s">
        <v>16</v>
      </c>
      <c r="C16" s="8">
        <v>4</v>
      </c>
      <c r="D16" s="8">
        <v>5</v>
      </c>
      <c r="E16" s="8">
        <v>4</v>
      </c>
      <c r="F16" s="25">
        <f t="shared" si="0"/>
        <v>80</v>
      </c>
    </row>
    <row r="17" spans="1:6">
      <c r="A17" s="8">
        <v>12</v>
      </c>
      <c r="B17" s="24" t="s">
        <v>17</v>
      </c>
      <c r="C17" s="8">
        <v>2</v>
      </c>
      <c r="D17" s="8">
        <v>2</v>
      </c>
      <c r="E17" s="8">
        <v>2</v>
      </c>
      <c r="F17" s="25">
        <f t="shared" si="0"/>
        <v>100</v>
      </c>
    </row>
    <row r="18" spans="1:6">
      <c r="A18" s="8">
        <v>13</v>
      </c>
      <c r="B18" s="24" t="s">
        <v>18</v>
      </c>
      <c r="C18" s="8">
        <v>2</v>
      </c>
      <c r="D18" s="8">
        <v>2</v>
      </c>
      <c r="E18" s="8">
        <v>1</v>
      </c>
      <c r="F18" s="25">
        <f t="shared" si="0"/>
        <v>50</v>
      </c>
    </row>
    <row r="19" spans="1:6">
      <c r="A19" s="8">
        <v>14</v>
      </c>
      <c r="B19" s="24" t="s">
        <v>19</v>
      </c>
      <c r="C19" s="8">
        <v>1</v>
      </c>
      <c r="D19" s="8">
        <v>1</v>
      </c>
      <c r="E19" s="8">
        <v>2</v>
      </c>
      <c r="F19" s="25">
        <f t="shared" si="0"/>
        <v>200</v>
      </c>
    </row>
    <row r="20" spans="1:6">
      <c r="A20" s="8">
        <v>15</v>
      </c>
      <c r="B20" s="24" t="s">
        <v>20</v>
      </c>
      <c r="C20" s="8">
        <v>0</v>
      </c>
      <c r="D20" s="8">
        <v>0</v>
      </c>
      <c r="E20" s="8">
        <v>2</v>
      </c>
      <c r="F20" s="25">
        <v>0</v>
      </c>
    </row>
    <row r="21" spans="1:6">
      <c r="A21" s="2">
        <v>16</v>
      </c>
      <c r="B21" s="3" t="s">
        <v>21</v>
      </c>
      <c r="C21" s="2">
        <v>0</v>
      </c>
      <c r="D21" s="2">
        <v>0</v>
      </c>
      <c r="E21" s="2">
        <v>0</v>
      </c>
      <c r="F21" s="5">
        <v>0</v>
      </c>
    </row>
    <row r="22" spans="1:6">
      <c r="A22" s="2">
        <v>17</v>
      </c>
      <c r="B22" s="3" t="s">
        <v>41</v>
      </c>
      <c r="C22" s="2">
        <v>3</v>
      </c>
      <c r="D22" s="2">
        <v>4</v>
      </c>
      <c r="E22" s="2">
        <v>3</v>
      </c>
      <c r="F22" s="5">
        <f t="shared" si="0"/>
        <v>75</v>
      </c>
    </row>
    <row r="23" spans="1:6">
      <c r="A23" s="2">
        <v>18</v>
      </c>
      <c r="B23" s="3" t="s">
        <v>42</v>
      </c>
      <c r="C23" s="2">
        <v>3</v>
      </c>
      <c r="D23" s="2">
        <v>4</v>
      </c>
      <c r="E23" s="2">
        <v>4</v>
      </c>
      <c r="F23" s="5">
        <f t="shared" si="0"/>
        <v>100</v>
      </c>
    </row>
    <row r="24" spans="1:6">
      <c r="A24" s="2">
        <v>10</v>
      </c>
      <c r="B24" s="3" t="s">
        <v>51</v>
      </c>
      <c r="C24" s="2">
        <v>4</v>
      </c>
      <c r="D24" s="2">
        <v>5</v>
      </c>
      <c r="E24" s="2">
        <v>3</v>
      </c>
      <c r="F24" s="5">
        <f t="shared" si="0"/>
        <v>60</v>
      </c>
    </row>
    <row r="25" spans="1:6">
      <c r="A25" s="39" t="s">
        <v>27</v>
      </c>
      <c r="B25" s="40"/>
      <c r="C25" s="6">
        <f>SUM(C6:C24)</f>
        <v>52</v>
      </c>
      <c r="D25" s="6">
        <f>SUM(D6:D24)</f>
        <v>62</v>
      </c>
      <c r="E25" s="6">
        <f>SUM(E6:E24)</f>
        <v>40</v>
      </c>
      <c r="F25" s="6"/>
    </row>
  </sheetData>
  <mergeCells count="10">
    <mergeCell ref="F4:F5"/>
    <mergeCell ref="A3:F3"/>
    <mergeCell ref="A2:F2"/>
    <mergeCell ref="A1:F1"/>
    <mergeCell ref="A25:B25"/>
    <mergeCell ref="A4:A5"/>
    <mergeCell ref="B4:B5"/>
    <mergeCell ref="C4:C5"/>
    <mergeCell ref="D4:D5"/>
    <mergeCell ref="E4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แพทย์</vt:lpstr>
      <vt:lpstr>ทันตแพทย์</vt:lpstr>
      <vt:lpstr>เภสัชกร</vt:lpstr>
      <vt:lpstr>พยาบาล</vt:lpstr>
      <vt:lpstr>จพ.ทันตะ</vt:lpstr>
      <vt:lpstr>ช่างทันตกรรม</vt:lpstr>
      <vt:lpstr>จพ.เภสัชกรรม</vt:lpstr>
      <vt:lpstr>นวก.จพ.สธ.</vt:lpstr>
      <vt:lpstr>แผนไทย</vt:lpstr>
      <vt:lpstr>นักเทค วิทย์</vt:lpstr>
      <vt:lpstr>สสจ.</vt:lpstr>
      <vt:lpstr>สรุป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2019-03-11T09:26:42Z</cp:lastPrinted>
  <dcterms:created xsi:type="dcterms:W3CDTF">2019-01-21T08:40:48Z</dcterms:created>
  <dcterms:modified xsi:type="dcterms:W3CDTF">2019-03-11T09:29:18Z</dcterms:modified>
</cp:coreProperties>
</file>